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fsp01\divisions\Assets_Administration\CZU590\AUTA\IVAN\STK\"/>
    </mc:Choice>
  </mc:AlternateContent>
  <bookViews>
    <workbookView xWindow="0" yWindow="60" windowWidth="20736" windowHeight="8988" tabRatio="908" activeTab="1"/>
  </bookViews>
  <sheets>
    <sheet name="Přihlášky MŽ2" sheetId="48" r:id="rId1"/>
    <sheet name="Prezence 17.6." sheetId="24" r:id="rId2"/>
    <sheet name="Nasazení do skupin" sheetId="4" r:id="rId3"/>
    <sheet name="sk A" sheetId="5" r:id="rId4"/>
    <sheet name="A - výsledky" sheetId="15" r:id="rId5"/>
    <sheet name="sk B" sheetId="7" r:id="rId6"/>
    <sheet name="B - výsledky" sheetId="16" r:id="rId7"/>
    <sheet name="sk C" sheetId="8" r:id="rId8"/>
    <sheet name="C - výsledky" sheetId="17" r:id="rId9"/>
    <sheet name="sk D" sheetId="9" r:id="rId10"/>
    <sheet name="D - výsledky" sheetId="18" r:id="rId11"/>
    <sheet name="Zápasy" sheetId="20" r:id="rId12"/>
    <sheet name="KO" sheetId="21" r:id="rId13"/>
    <sheet name="Zápisy" sheetId="25" r:id="rId14"/>
  </sheets>
  <externalReferences>
    <externalReference r:id="rId15"/>
  </externalReferences>
  <definedNames>
    <definedName name="_xlnm._FilterDatabase" localSheetId="11" hidden="1">Zápasy!$B$3:$G$35</definedName>
    <definedName name="contacted">[1]Pomucky!$C$2:$C$3</definedName>
    <definedName name="_xlnm.Print_Area" localSheetId="4">'A - výsledky'!$A$2:$U$26</definedName>
    <definedName name="_xlnm.Print_Area" localSheetId="6">'B - výsledky'!$A$2:$U$26</definedName>
    <definedName name="_xlnm.Print_Area" localSheetId="8">'C - výsledky'!$A$2:$R$22</definedName>
    <definedName name="_xlnm.Print_Area" localSheetId="10">'D - výsledky'!$A$2:$R$22</definedName>
    <definedName name="_xlnm.Print_Area" localSheetId="3">'sk A'!$A$2:$U$36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3">Zápisy!$A$2:$S$38</definedName>
    <definedName name="Ucast">[1]Pomucky!$A$2:$A$3</definedName>
    <definedName name="volba" localSheetId="1">#REF!</definedName>
    <definedName name="volba" localSheetId="13">#REF!</definedName>
    <definedName name="volba">#REF!</definedName>
  </definedNames>
  <calcPr calcId="162913"/>
</workbook>
</file>

<file path=xl/calcChain.xml><?xml version="1.0" encoding="utf-8"?>
<calcChain xmlns="http://schemas.openxmlformats.org/spreadsheetml/2006/main">
  <c r="D22" i="21" l="1"/>
  <c r="E35" i="21" s="1"/>
  <c r="F33" i="21" s="1"/>
  <c r="C24" i="21"/>
  <c r="B23" i="21"/>
  <c r="C28" i="21"/>
  <c r="C20" i="21"/>
  <c r="C12" i="21"/>
  <c r="D14" i="21" s="1"/>
  <c r="E31" i="21" s="1"/>
  <c r="C4" i="21"/>
  <c r="D6" i="21" s="1"/>
  <c r="E10" i="21" s="1"/>
  <c r="F18" i="21" s="1"/>
  <c r="B9" i="21"/>
  <c r="B15" i="21"/>
  <c r="C16" i="21" s="1"/>
  <c r="B17" i="21"/>
  <c r="B7" i="21"/>
  <c r="C8" i="21" s="1"/>
  <c r="B25" i="21"/>
  <c r="B31" i="21"/>
  <c r="C32" i="21" s="1"/>
  <c r="D30" i="21" s="1"/>
  <c r="E26" i="21" s="1"/>
  <c r="B33" i="21"/>
  <c r="G49" i="20" l="1"/>
  <c r="E49" i="20"/>
  <c r="G48" i="20"/>
  <c r="E48" i="20"/>
  <c r="G47" i="20"/>
  <c r="E47" i="20"/>
  <c r="G46" i="20"/>
  <c r="E46" i="20"/>
  <c r="G45" i="20"/>
  <c r="E45" i="20"/>
  <c r="G44" i="20"/>
  <c r="E44" i="20"/>
  <c r="G43" i="20"/>
  <c r="E43" i="20"/>
  <c r="G42" i="20"/>
  <c r="E42" i="20"/>
  <c r="G41" i="20"/>
  <c r="E41" i="20"/>
  <c r="G40" i="20"/>
  <c r="E40" i="20"/>
  <c r="G39" i="20"/>
  <c r="E39" i="20"/>
  <c r="G38" i="20"/>
  <c r="E38" i="20"/>
  <c r="C5" i="4" l="1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B14" i="4"/>
  <c r="B8" i="4"/>
  <c r="B22" i="4"/>
  <c r="B13" i="4"/>
  <c r="B9" i="4"/>
  <c r="B17" i="4"/>
  <c r="B18" i="4"/>
  <c r="B12" i="4"/>
  <c r="B21" i="4" l="1"/>
  <c r="B7" i="4"/>
  <c r="B16" i="4"/>
  <c r="B11" i="4"/>
  <c r="B20" i="4"/>
  <c r="B6" i="4"/>
  <c r="B15" i="4"/>
  <c r="B10" i="4"/>
  <c r="B19" i="4"/>
  <c r="B5" i="4"/>
  <c r="D13" i="48" l="1"/>
  <c r="C13" i="48"/>
  <c r="S23" i="25" l="1"/>
  <c r="S4" i="25"/>
  <c r="B19" i="17" l="1"/>
  <c r="E31" i="17" s="1"/>
  <c r="G24" i="20" s="1"/>
  <c r="B15" i="17"/>
  <c r="E33" i="17" s="1"/>
  <c r="G30" i="20" s="1"/>
  <c r="B19" i="8"/>
  <c r="B15" i="8"/>
  <c r="C4" i="8"/>
  <c r="A2" i="8"/>
  <c r="N17" i="17"/>
  <c r="I21" i="17" s="1"/>
  <c r="L17" i="17"/>
  <c r="K21" i="17" s="1"/>
  <c r="N15" i="17"/>
  <c r="I19" i="17" s="1"/>
  <c r="L15" i="17"/>
  <c r="K19" i="17" s="1"/>
  <c r="N13" i="17"/>
  <c r="F21" i="17" s="1"/>
  <c r="L13" i="17"/>
  <c r="H21" i="17" s="1"/>
  <c r="K13" i="17"/>
  <c r="F17" i="17" s="1"/>
  <c r="I13" i="17"/>
  <c r="H17" i="17" s="1"/>
  <c r="N11" i="17"/>
  <c r="F19" i="17" s="1"/>
  <c r="L11" i="17"/>
  <c r="H19" i="17" s="1"/>
  <c r="K11" i="17"/>
  <c r="F15" i="17" s="1"/>
  <c r="I11" i="17"/>
  <c r="H15" i="17" s="1"/>
  <c r="N9" i="17"/>
  <c r="C21" i="17" s="1"/>
  <c r="L9" i="17"/>
  <c r="E21" i="17" s="1"/>
  <c r="K9" i="17"/>
  <c r="C17" i="17" s="1"/>
  <c r="I9" i="17"/>
  <c r="E17" i="17" s="1"/>
  <c r="H9" i="17"/>
  <c r="C13" i="17" s="1"/>
  <c r="F9" i="17"/>
  <c r="E13" i="17" s="1"/>
  <c r="N7" i="17"/>
  <c r="C19" i="17" s="1"/>
  <c r="L7" i="17"/>
  <c r="E19" i="17" s="1"/>
  <c r="K7" i="17"/>
  <c r="C15" i="17" s="1"/>
  <c r="I7" i="17"/>
  <c r="E15" i="17" s="1"/>
  <c r="H7" i="17"/>
  <c r="C11" i="17" s="1"/>
  <c r="F7" i="17"/>
  <c r="E11" i="17" s="1"/>
  <c r="C4" i="17"/>
  <c r="A2" i="17"/>
  <c r="Q21" i="17" l="1"/>
  <c r="Q19" i="17"/>
  <c r="O13" i="17"/>
  <c r="Q11" i="17"/>
  <c r="Q17" i="17"/>
  <c r="O11" i="17"/>
  <c r="Q15" i="17"/>
  <c r="Q13" i="17"/>
  <c r="O15" i="17"/>
  <c r="O19" i="17"/>
  <c r="O17" i="17"/>
  <c r="O21" i="17"/>
  <c r="Q7" i="17"/>
  <c r="Q9" i="17"/>
  <c r="B29" i="17"/>
  <c r="E18" i="20" s="1"/>
  <c r="B33" i="17"/>
  <c r="E30" i="20" s="1"/>
  <c r="O7" i="17"/>
  <c r="O9" i="17"/>
  <c r="E25" i="17"/>
  <c r="G6" i="20" s="1"/>
  <c r="E27" i="17"/>
  <c r="G12" i="20" s="1"/>
  <c r="B19" i="7"/>
  <c r="B15" i="16"/>
  <c r="C35" i="20"/>
  <c r="C34" i="20"/>
  <c r="C33" i="20"/>
  <c r="C32" i="20"/>
  <c r="B23" i="16"/>
  <c r="B47" i="16" s="1"/>
  <c r="E33" i="20" s="1"/>
  <c r="B19" i="16"/>
  <c r="E41" i="16" s="1"/>
  <c r="G23" i="20" s="1"/>
  <c r="B11" i="16"/>
  <c r="B39" i="16" s="1"/>
  <c r="E21" i="20" s="1"/>
  <c r="B7" i="16"/>
  <c r="E47" i="16" s="1"/>
  <c r="G33" i="20" s="1"/>
  <c r="N25" i="16"/>
  <c r="O21" i="16" s="1"/>
  <c r="L25" i="16"/>
  <c r="Q21" i="16" s="1"/>
  <c r="K25" i="16"/>
  <c r="O17" i="16" s="1"/>
  <c r="I25" i="16"/>
  <c r="E25" i="16"/>
  <c r="O9" i="16" s="1"/>
  <c r="C25" i="16"/>
  <c r="Q9" i="16" s="1"/>
  <c r="N23" i="16"/>
  <c r="O19" i="16" s="1"/>
  <c r="L23" i="16"/>
  <c r="K23" i="16"/>
  <c r="O15" i="16" s="1"/>
  <c r="I23" i="16"/>
  <c r="Q15" i="16" s="1"/>
  <c r="E23" i="16"/>
  <c r="O7" i="16" s="1"/>
  <c r="C23" i="16"/>
  <c r="H21" i="16"/>
  <c r="L13" i="16" s="1"/>
  <c r="F21" i="16"/>
  <c r="N13" i="16" s="1"/>
  <c r="E21" i="16"/>
  <c r="L9" i="16" s="1"/>
  <c r="C21" i="16"/>
  <c r="Q19" i="16"/>
  <c r="H19" i="16"/>
  <c r="L11" i="16" s="1"/>
  <c r="F19" i="16"/>
  <c r="N11" i="16" s="1"/>
  <c r="E19" i="16"/>
  <c r="C19" i="16"/>
  <c r="N7" i="16" s="1"/>
  <c r="Q17" i="16"/>
  <c r="N17" i="16"/>
  <c r="I21" i="16" s="1"/>
  <c r="L17" i="16"/>
  <c r="K21" i="16" s="1"/>
  <c r="N15" i="16"/>
  <c r="I19" i="16" s="1"/>
  <c r="L15" i="16"/>
  <c r="K19" i="16" s="1"/>
  <c r="T19" i="16" s="1"/>
  <c r="Q13" i="16"/>
  <c r="F25" i="16" s="1"/>
  <c r="O13" i="16"/>
  <c r="H25" i="16" s="1"/>
  <c r="K13" i="16"/>
  <c r="F17" i="16" s="1"/>
  <c r="I13" i="16"/>
  <c r="H17" i="16" s="1"/>
  <c r="Q11" i="16"/>
  <c r="F23" i="16" s="1"/>
  <c r="O11" i="16"/>
  <c r="H23" i="16" s="1"/>
  <c r="K11" i="16"/>
  <c r="F15" i="16" s="1"/>
  <c r="I11" i="16"/>
  <c r="H15" i="16" s="1"/>
  <c r="N9" i="16"/>
  <c r="K9" i="16"/>
  <c r="C17" i="16" s="1"/>
  <c r="I9" i="16"/>
  <c r="E17" i="16" s="1"/>
  <c r="H9" i="16"/>
  <c r="C13" i="16" s="1"/>
  <c r="F9" i="16"/>
  <c r="E13" i="16" s="1"/>
  <c r="Q7" i="16"/>
  <c r="L7" i="16"/>
  <c r="K7" i="16"/>
  <c r="C15" i="16" s="1"/>
  <c r="I7" i="16"/>
  <c r="E15" i="16" s="1"/>
  <c r="H7" i="16"/>
  <c r="C11" i="16" s="1"/>
  <c r="F7" i="16"/>
  <c r="E11" i="16" s="1"/>
  <c r="C4" i="16"/>
  <c r="A2" i="16"/>
  <c r="B23" i="7"/>
  <c r="B11" i="7"/>
  <c r="B7" i="7"/>
  <c r="C4" i="7"/>
  <c r="A2" i="7"/>
  <c r="E25" i="15"/>
  <c r="O9" i="15" s="1"/>
  <c r="E23" i="15"/>
  <c r="O7" i="15" s="1"/>
  <c r="C25" i="15"/>
  <c r="Q9" i="15" s="1"/>
  <c r="C23" i="15"/>
  <c r="Q7" i="15" s="1"/>
  <c r="H21" i="15"/>
  <c r="L13" i="15" s="1"/>
  <c r="H19" i="15"/>
  <c r="L11" i="15" s="1"/>
  <c r="F21" i="15"/>
  <c r="N13" i="15" s="1"/>
  <c r="F19" i="15"/>
  <c r="N11" i="15" s="1"/>
  <c r="K9" i="15"/>
  <c r="C17" i="15" s="1"/>
  <c r="K7" i="15"/>
  <c r="C15" i="15" s="1"/>
  <c r="I9" i="15"/>
  <c r="E17" i="15" s="1"/>
  <c r="I7" i="15"/>
  <c r="E15" i="15" s="1"/>
  <c r="N25" i="15"/>
  <c r="O21" i="15" s="1"/>
  <c r="N23" i="15"/>
  <c r="O19" i="15" s="1"/>
  <c r="L25" i="15"/>
  <c r="Q21" i="15" s="1"/>
  <c r="L23" i="15"/>
  <c r="Q19" i="15" s="1"/>
  <c r="K13" i="15"/>
  <c r="F17" i="15" s="1"/>
  <c r="K11" i="15"/>
  <c r="F15" i="15" s="1"/>
  <c r="I13" i="15"/>
  <c r="H17" i="15" s="1"/>
  <c r="I11" i="15"/>
  <c r="H15" i="15" s="1"/>
  <c r="E21" i="15"/>
  <c r="L9" i="15" s="1"/>
  <c r="E19" i="15"/>
  <c r="L7" i="15" s="1"/>
  <c r="C21" i="15"/>
  <c r="N9" i="15" s="1"/>
  <c r="C19" i="15"/>
  <c r="N7" i="15" s="1"/>
  <c r="R23" i="16" l="1"/>
  <c r="R25" i="16"/>
  <c r="T23" i="16"/>
  <c r="R19" i="16"/>
  <c r="T11" i="16"/>
  <c r="T15" i="16"/>
  <c r="R15" i="16"/>
  <c r="R17" i="16"/>
  <c r="R13" i="16"/>
  <c r="T25" i="16"/>
  <c r="R11" i="16"/>
  <c r="E39" i="16"/>
  <c r="G21" i="20" s="1"/>
  <c r="E43" i="16"/>
  <c r="G27" i="20" s="1"/>
  <c r="B15" i="7"/>
  <c r="E31" i="16"/>
  <c r="G9" i="20" s="1"/>
  <c r="B37" i="16"/>
  <c r="E17" i="20" s="1"/>
  <c r="B45" i="16"/>
  <c r="E29" i="20" s="1"/>
  <c r="E35" i="16"/>
  <c r="G15" i="20" s="1"/>
  <c r="B31" i="16"/>
  <c r="E9" i="20" s="1"/>
  <c r="R9" i="16"/>
  <c r="T21" i="16"/>
  <c r="T13" i="16"/>
  <c r="T17" i="16"/>
  <c r="T9" i="16"/>
  <c r="B29" i="16"/>
  <c r="E5" i="20" s="1"/>
  <c r="T7" i="16"/>
  <c r="R21" i="16"/>
  <c r="E29" i="16"/>
  <c r="G5" i="20" s="1"/>
  <c r="E33" i="16"/>
  <c r="G11" i="20" s="1"/>
  <c r="E37" i="16"/>
  <c r="G17" i="20" s="1"/>
  <c r="E45" i="16"/>
  <c r="G29" i="20" s="1"/>
  <c r="R7" i="16"/>
  <c r="B33" i="16"/>
  <c r="E11" i="20" s="1"/>
  <c r="B41" i="16"/>
  <c r="E23" i="20" s="1"/>
  <c r="B35" i="16"/>
  <c r="E15" i="20" s="1"/>
  <c r="B43" i="16"/>
  <c r="E27" i="20" s="1"/>
  <c r="K25" i="15"/>
  <c r="O17" i="15" s="1"/>
  <c r="K23" i="15"/>
  <c r="O15" i="15" s="1"/>
  <c r="I25" i="15"/>
  <c r="Q17" i="15" s="1"/>
  <c r="I23" i="15"/>
  <c r="Q15" i="15" s="1"/>
  <c r="F9" i="15" l="1"/>
  <c r="E13" i="15" s="1"/>
  <c r="H9" i="15"/>
  <c r="C13" i="15" s="1"/>
  <c r="H7" i="15"/>
  <c r="C11" i="15" s="1"/>
  <c r="F7" i="15"/>
  <c r="E11" i="15" s="1"/>
  <c r="N17" i="15"/>
  <c r="I21" i="15" s="1"/>
  <c r="N15" i="15"/>
  <c r="I19" i="15" s="1"/>
  <c r="L17" i="15"/>
  <c r="K21" i="15" s="1"/>
  <c r="L15" i="15"/>
  <c r="K19" i="15" s="1"/>
  <c r="T21" i="15" l="1"/>
  <c r="T19" i="15"/>
  <c r="R21" i="15"/>
  <c r="R19" i="15"/>
  <c r="T17" i="15"/>
  <c r="T15" i="15"/>
  <c r="R17" i="15"/>
  <c r="R15" i="15"/>
  <c r="T9" i="15"/>
  <c r="R9" i="15"/>
  <c r="T7" i="15"/>
  <c r="R7" i="15"/>
  <c r="O13" i="15"/>
  <c r="H25" i="15" s="1"/>
  <c r="T25" i="15" s="1"/>
  <c r="Q13" i="15"/>
  <c r="F25" i="15" s="1"/>
  <c r="R25" i="15" s="1"/>
  <c r="Q11" i="15"/>
  <c r="F23" i="15" s="1"/>
  <c r="R23" i="15" s="1"/>
  <c r="O11" i="15"/>
  <c r="R11" i="15" s="1"/>
  <c r="T11" i="15" l="1"/>
  <c r="T13" i="15"/>
  <c r="H23" i="15"/>
  <c r="T23" i="15" s="1"/>
  <c r="R13" i="15"/>
  <c r="B19" i="15"/>
  <c r="B15" i="15"/>
  <c r="C4" i="15"/>
  <c r="A2" i="15"/>
  <c r="B23" i="5"/>
  <c r="B19" i="5"/>
  <c r="B15" i="5"/>
  <c r="B11" i="15"/>
  <c r="E45" i="15" l="1"/>
  <c r="G28" i="20" s="1"/>
  <c r="B39" i="15"/>
  <c r="E20" i="20" s="1"/>
  <c r="B29" i="15"/>
  <c r="E33" i="15"/>
  <c r="G10" i="20" s="1"/>
  <c r="B23" i="15"/>
  <c r="B41" i="15" s="1"/>
  <c r="E22" i="20" s="1"/>
  <c r="B37" i="15"/>
  <c r="E16" i="20" s="1"/>
  <c r="B45" i="15"/>
  <c r="E28" i="20" s="1"/>
  <c r="E41" i="15"/>
  <c r="G22" i="20" s="1"/>
  <c r="E31" i="15"/>
  <c r="G8" i="20" s="1"/>
  <c r="E35" i="15"/>
  <c r="G14" i="20" s="1"/>
  <c r="E39" i="15"/>
  <c r="G20" i="20" s="1"/>
  <c r="E43" i="15"/>
  <c r="G26" i="20" s="1"/>
  <c r="B31" i="15"/>
  <c r="E8" i="20" s="1"/>
  <c r="B35" i="15" l="1"/>
  <c r="E14" i="20" s="1"/>
  <c r="B47" i="15"/>
  <c r="E32" i="20" s="1"/>
  <c r="E29" i="15"/>
  <c r="J23" i="25"/>
  <c r="J4" i="25"/>
  <c r="B25" i="25" l="1"/>
  <c r="B6" i="25"/>
  <c r="C4" i="18"/>
  <c r="A2" i="18"/>
  <c r="B15" i="18"/>
  <c r="B15" i="9"/>
  <c r="C4" i="9"/>
  <c r="A2" i="9"/>
  <c r="C4" i="5"/>
  <c r="A2" i="5"/>
  <c r="B11" i="5"/>
  <c r="B19" i="18"/>
  <c r="B11" i="9"/>
  <c r="B7" i="18"/>
  <c r="B11" i="17" l="1"/>
  <c r="B11" i="8"/>
  <c r="B7" i="17"/>
  <c r="B7" i="8"/>
  <c r="B7" i="5"/>
  <c r="B7" i="15"/>
  <c r="B11" i="18"/>
  <c r="B19" i="9"/>
  <c r="B7" i="9"/>
  <c r="E29" i="17" l="1"/>
  <c r="G18" i="20" s="1"/>
  <c r="B35" i="17"/>
  <c r="E34" i="20" s="1"/>
  <c r="B25" i="17"/>
  <c r="E6" i="20" s="1"/>
  <c r="E35" i="17"/>
  <c r="G34" i="20" s="1"/>
  <c r="B27" i="17"/>
  <c r="E12" i="20" s="1"/>
  <c r="B31" i="17"/>
  <c r="E24" i="20" s="1"/>
  <c r="E47" i="15"/>
  <c r="G32" i="20" s="1"/>
  <c r="B33" i="15"/>
  <c r="E10" i="20" s="1"/>
  <c r="B43" i="15"/>
  <c r="E26" i="20" s="1"/>
  <c r="E37" i="15"/>
  <c r="G16" i="20" s="1"/>
  <c r="C31" i="20"/>
  <c r="C30" i="20"/>
  <c r="C29" i="20"/>
  <c r="C28" i="20"/>
  <c r="C25" i="20"/>
  <c r="C24" i="20"/>
  <c r="C23" i="20"/>
  <c r="C22" i="20"/>
  <c r="C19" i="20"/>
  <c r="C18" i="20"/>
  <c r="C17" i="20"/>
  <c r="C16" i="20"/>
  <c r="C13" i="20"/>
  <c r="C12" i="20"/>
  <c r="C11" i="20"/>
  <c r="C10" i="20"/>
  <c r="N17" i="18"/>
  <c r="I21" i="18" s="1"/>
  <c r="L17" i="18"/>
  <c r="K21" i="18" s="1"/>
  <c r="N15" i="18"/>
  <c r="I19" i="18" s="1"/>
  <c r="L15" i="18"/>
  <c r="K19" i="18" s="1"/>
  <c r="N13" i="18"/>
  <c r="F21" i="18" s="1"/>
  <c r="L13" i="18"/>
  <c r="H21" i="18" s="1"/>
  <c r="K13" i="18"/>
  <c r="F17" i="18" s="1"/>
  <c r="I13" i="18"/>
  <c r="H17" i="18" s="1"/>
  <c r="N11" i="18"/>
  <c r="F19" i="18" s="1"/>
  <c r="L11" i="18"/>
  <c r="H19" i="18" s="1"/>
  <c r="K11" i="18"/>
  <c r="F15" i="18" s="1"/>
  <c r="I11" i="18"/>
  <c r="H15" i="18" s="1"/>
  <c r="N9" i="18"/>
  <c r="C21" i="18" s="1"/>
  <c r="L9" i="18"/>
  <c r="E21" i="18" s="1"/>
  <c r="K9" i="18"/>
  <c r="C17" i="18" s="1"/>
  <c r="I9" i="18"/>
  <c r="E17" i="18" s="1"/>
  <c r="H9" i="18"/>
  <c r="C13" i="18" s="1"/>
  <c r="F9" i="18"/>
  <c r="E13" i="18" s="1"/>
  <c r="N7" i="18"/>
  <c r="C19" i="18" s="1"/>
  <c r="L7" i="18"/>
  <c r="E19" i="18" s="1"/>
  <c r="K7" i="18"/>
  <c r="C15" i="18" s="1"/>
  <c r="I7" i="18"/>
  <c r="E15" i="18" s="1"/>
  <c r="H7" i="18"/>
  <c r="C11" i="18" s="1"/>
  <c r="F7" i="18"/>
  <c r="E11" i="18" s="1"/>
  <c r="E25" i="18"/>
  <c r="G7" i="20" s="1"/>
  <c r="G4" i="20"/>
  <c r="H13" i="25" s="1"/>
  <c r="P10" i="25" l="1"/>
  <c r="K19" i="25"/>
  <c r="J18" i="25"/>
  <c r="I17" i="25"/>
  <c r="L19" i="25"/>
  <c r="K18" i="25"/>
  <c r="J17" i="25"/>
  <c r="H19" i="25"/>
  <c r="L17" i="25"/>
  <c r="J19" i="25"/>
  <c r="I18" i="25"/>
  <c r="H17" i="25"/>
  <c r="L18" i="25"/>
  <c r="K17" i="25"/>
  <c r="I19" i="25"/>
  <c r="H18" i="25"/>
  <c r="I10" i="25"/>
  <c r="Q11" i="18"/>
  <c r="O15" i="18"/>
  <c r="O17" i="18"/>
  <c r="Q13" i="18"/>
  <c r="O13" i="18"/>
  <c r="Q17" i="18"/>
  <c r="O11" i="18"/>
  <c r="E29" i="18"/>
  <c r="G19" i="20" s="1"/>
  <c r="E35" i="18"/>
  <c r="G35" i="20" s="1"/>
  <c r="O19" i="18"/>
  <c r="Q19" i="18"/>
  <c r="Q15" i="18"/>
  <c r="E31" i="18"/>
  <c r="G25" i="20" s="1"/>
  <c r="B33" i="18"/>
  <c r="E31" i="20" s="1"/>
  <c r="Q21" i="18"/>
  <c r="O21" i="18"/>
  <c r="Q7" i="18"/>
  <c r="Q9" i="18"/>
  <c r="O7" i="18"/>
  <c r="O9" i="18"/>
  <c r="B25" i="18" l="1"/>
  <c r="E7" i="20" s="1"/>
  <c r="B31" i="18"/>
  <c r="E25" i="20" s="1"/>
  <c r="B35" i="18"/>
  <c r="E35" i="20" s="1"/>
  <c r="B27" i="18"/>
  <c r="E13" i="20" s="1"/>
  <c r="B32" i="25" s="1"/>
  <c r="E27" i="18"/>
  <c r="G13" i="20" s="1"/>
  <c r="H32" i="25" s="1"/>
  <c r="I37" i="25" s="1"/>
  <c r="E33" i="18"/>
  <c r="G31" i="20" s="1"/>
  <c r="B29" i="18"/>
  <c r="E19" i="20" s="1"/>
  <c r="E4" i="20"/>
  <c r="B13" i="25" s="1"/>
  <c r="J36" i="25" l="1"/>
  <c r="H36" i="25"/>
  <c r="H38" i="25"/>
  <c r="K38" i="25"/>
  <c r="L38" i="25"/>
  <c r="K36" i="25"/>
  <c r="J38" i="25"/>
  <c r="I38" i="25"/>
  <c r="P29" i="25"/>
  <c r="H37" i="25"/>
  <c r="I29" i="25"/>
  <c r="L37" i="25"/>
  <c r="L36" i="25"/>
  <c r="J37" i="25"/>
  <c r="I36" i="25"/>
  <c r="K37" i="25"/>
  <c r="B18" i="25"/>
  <c r="C19" i="25"/>
  <c r="C18" i="25"/>
  <c r="F19" i="25"/>
  <c r="E19" i="25"/>
  <c r="E17" i="25"/>
  <c r="D19" i="25"/>
  <c r="B19" i="25"/>
  <c r="P8" i="25"/>
  <c r="F17" i="25"/>
  <c r="D17" i="25"/>
  <c r="C17" i="25"/>
  <c r="B17" i="25"/>
  <c r="E18" i="25"/>
  <c r="F18" i="25"/>
  <c r="I8" i="25"/>
  <c r="D18" i="25"/>
  <c r="I27" i="25"/>
  <c r="C36" i="25"/>
  <c r="F38" i="25"/>
  <c r="C37" i="25"/>
  <c r="E37" i="25"/>
  <c r="E36" i="25"/>
  <c r="B36" i="25"/>
  <c r="D37" i="25"/>
  <c r="D38" i="25"/>
  <c r="F37" i="25"/>
  <c r="D36" i="25"/>
  <c r="E38" i="25"/>
  <c r="F36" i="25"/>
  <c r="B37" i="25"/>
  <c r="B38" i="25"/>
  <c r="C38" i="25"/>
  <c r="P27" i="25"/>
</calcChain>
</file>

<file path=xl/sharedStrings.xml><?xml version="1.0" encoding="utf-8"?>
<sst xmlns="http://schemas.openxmlformats.org/spreadsheetml/2006/main" count="810" uniqueCount="224">
  <si>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</si>
  <si>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</si>
  <si>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</si>
  <si>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</si>
  <si>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</si>
  <si>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</si>
  <si>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</si>
  <si>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</si>
  <si>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</si>
  <si>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</si>
  <si>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míče</t>
  </si>
  <si>
    <t>sety</t>
  </si>
  <si>
    <t>Výsledky zápasů</t>
  </si>
  <si>
    <t>skupina</t>
  </si>
  <si>
    <t>zápas</t>
  </si>
  <si>
    <t>ČF1</t>
  </si>
  <si>
    <t>ČF2</t>
  </si>
  <si>
    <t>ČF3</t>
  </si>
  <si>
    <t>ČF4</t>
  </si>
  <si>
    <t>SF1</t>
  </si>
  <si>
    <t>SF2</t>
  </si>
  <si>
    <t>počet</t>
  </si>
  <si>
    <t>klub</t>
  </si>
  <si>
    <t>Petr Gulda</t>
  </si>
  <si>
    <t>kolo</t>
  </si>
  <si>
    <t>I.</t>
  </si>
  <si>
    <t>II.</t>
  </si>
  <si>
    <t>III.</t>
  </si>
  <si>
    <t>IV.</t>
  </si>
  <si>
    <t>V.</t>
  </si>
  <si>
    <t>VÍTĚZ</t>
  </si>
  <si>
    <t>Čtvrtfinále</t>
  </si>
  <si>
    <t>Semifinále</t>
  </si>
  <si>
    <t>Finále</t>
  </si>
  <si>
    <t>F</t>
  </si>
  <si>
    <t>H</t>
  </si>
  <si>
    <t>Play-off</t>
  </si>
  <si>
    <t>NK CLIMAX Vsetín</t>
  </si>
  <si>
    <t>Městský nohejbalový klub Modřice, z.s.</t>
  </si>
  <si>
    <t>přijato</t>
  </si>
  <si>
    <t>Vladimír Hlavatý</t>
  </si>
  <si>
    <t>VI.</t>
  </si>
  <si>
    <t>MČR</t>
  </si>
  <si>
    <t>T</t>
  </si>
  <si>
    <t>TJ SLAVOJ Český Brod</t>
  </si>
  <si>
    <t>Lumír Gebel</t>
  </si>
  <si>
    <t>1.</t>
  </si>
  <si>
    <t>2.</t>
  </si>
  <si>
    <t>3.</t>
  </si>
  <si>
    <t>Kritéria pro přijetí sestav</t>
  </si>
  <si>
    <t>Kamil Kleník, v.r.</t>
  </si>
  <si>
    <t>Předseda STK - ČNS</t>
  </si>
  <si>
    <t>Název týmu</t>
  </si>
  <si>
    <t>r.č.</t>
  </si>
  <si>
    <t>Jméno</t>
  </si>
  <si>
    <t>č.dr.</t>
  </si>
  <si>
    <t>Kapitán</t>
  </si>
  <si>
    <t>Trenér</t>
  </si>
  <si>
    <t>Gebel</t>
  </si>
  <si>
    <t>č.d.</t>
  </si>
  <si>
    <t>Datum</t>
  </si>
  <si>
    <t>ZÁPIS O UTKÁNÍ V NOHEJBALU - jednorázové soutěže</t>
  </si>
  <si>
    <t>SOUTĚŽ:</t>
  </si>
  <si>
    <t>KATEGORIE:</t>
  </si>
  <si>
    <t>UTKÁNÍ Č.:</t>
  </si>
  <si>
    <t>DATUM:</t>
  </si>
  <si>
    <t>ZAČÁTEK:</t>
  </si>
  <si>
    <t>KONEC:</t>
  </si>
  <si>
    <t>ROZHODČÍ:</t>
  </si>
  <si>
    <t>TRENÉR D:</t>
  </si>
  <si>
    <t>KAPITÁN D:</t>
  </si>
  <si>
    <t>podpis</t>
  </si>
  <si>
    <t>TRENÉR H:</t>
  </si>
  <si>
    <t>KAPITÁN H:</t>
  </si>
  <si>
    <t>SET</t>
  </si>
  <si>
    <t>DOMÁCÍ</t>
  </si>
  <si>
    <t>HOSTÉ</t>
  </si>
  <si>
    <t>MÍČE</t>
  </si>
  <si>
    <t>SETY</t>
  </si>
  <si>
    <t>ZÁPAS</t>
  </si>
  <si>
    <t>REG. Č.</t>
  </si>
  <si>
    <t>POZNÁMKA</t>
  </si>
  <si>
    <t>JMÉNO</t>
  </si>
  <si>
    <t>Č. DRESU</t>
  </si>
  <si>
    <t>datum přihl.</t>
  </si>
  <si>
    <t>vedoucí</t>
  </si>
  <si>
    <t>Marek Vedral</t>
  </si>
  <si>
    <t>UNITOP SKP Žďár nad Sázavou - oddíl nohejbalu</t>
  </si>
  <si>
    <t>TJ Baník Stříbro</t>
  </si>
  <si>
    <t>Petr Tolar</t>
  </si>
  <si>
    <t>Michal Hostinský</t>
  </si>
  <si>
    <t>Hostinský</t>
  </si>
  <si>
    <t>Hlavatý</t>
  </si>
  <si>
    <t>Tolar</t>
  </si>
  <si>
    <t>UNITOP SKP Žďár nad Sázavou</t>
  </si>
  <si>
    <t xml:space="preserve">NK CLIMAX Vsetín </t>
  </si>
  <si>
    <t>skupina A až D</t>
  </si>
  <si>
    <t>VII.</t>
  </si>
  <si>
    <t>VIII.</t>
  </si>
  <si>
    <t>IX.</t>
  </si>
  <si>
    <t>X.</t>
  </si>
  <si>
    <t>3M</t>
  </si>
  <si>
    <t>SKUPINA:</t>
  </si>
  <si>
    <t>MČR mladší žáci dvojice Čakovice 17.6.2017</t>
  </si>
  <si>
    <t>Vladimír Sommer</t>
  </si>
  <si>
    <t>Tělovýchovná jednota Pankrác</t>
  </si>
  <si>
    <t>Albrecht</t>
  </si>
  <si>
    <t>TJ Peklo nad Zdobnicí</t>
  </si>
  <si>
    <t>SK Liapor - Witte Karlovy Vary z.s.</t>
  </si>
  <si>
    <t>TJ Sokol Semily</t>
  </si>
  <si>
    <t>Michal Holata</t>
  </si>
  <si>
    <t>TJ Avia Čakovice</t>
  </si>
  <si>
    <t>Petr Barnat</t>
  </si>
  <si>
    <t xml:space="preserve">Přihlášky do 2.6.2017 dle Termínového kalendáře </t>
  </si>
  <si>
    <t>Přijaty všechny přihlášené sestavy.</t>
  </si>
  <si>
    <t>V Praze dne 7.6.2017</t>
  </si>
  <si>
    <t>Prezence MČR mladší žáci dvojice Čakovice 17.6.2017</t>
  </si>
  <si>
    <t>MŽ2</t>
  </si>
  <si>
    <t>10. GALA MČR mladších žáků dvojice</t>
  </si>
  <si>
    <t>Čakovice 17.6.2017</t>
  </si>
  <si>
    <t xml:space="preserve">TJ Baník Stříbro "A" </t>
  </si>
  <si>
    <t>TJ Baník Stříbro "B"</t>
  </si>
  <si>
    <t>Sommer</t>
  </si>
  <si>
    <t>TJ Peklo nad Zdobnicí "A"</t>
  </si>
  <si>
    <t>TJ Peklo nad Zdobnicí "B"</t>
  </si>
  <si>
    <t>TJ SLAVOJ Český Brod "A"</t>
  </si>
  <si>
    <t>TJ SLAVOJ Český Brod "B"</t>
  </si>
  <si>
    <t>SK Liapor - Witte Karlovy Vary z.s. "A"</t>
  </si>
  <si>
    <t>SK Liapor - Witte Karlovy Vary z.s. "B"</t>
  </si>
  <si>
    <t>Holata</t>
  </si>
  <si>
    <t>TJ Avia Čakovice "A"</t>
  </si>
  <si>
    <t>TJ Avia Čakovice "B"</t>
  </si>
  <si>
    <t>Městský nohejbalový klub Modřice, z.s. "A"</t>
  </si>
  <si>
    <t>Městský nohejbalový klub Modřice, z.s. "B"</t>
  </si>
  <si>
    <t>Městský nohejbalový klub Modřice, z.s. "C"</t>
  </si>
  <si>
    <t>Městský nohejbalový klub Modřice, z.s. "D"</t>
  </si>
  <si>
    <t>Lukáš Brabec</t>
  </si>
  <si>
    <t>Václav Jirkovský</t>
  </si>
  <si>
    <t>Brabec</t>
  </si>
  <si>
    <t>Chuchlová</t>
  </si>
  <si>
    <t>Michal Červenka</t>
  </si>
  <si>
    <t>Jan Bálek</t>
  </si>
  <si>
    <t>Červenka</t>
  </si>
  <si>
    <t>David Dvořák</t>
  </si>
  <si>
    <t>Aleš Palát</t>
  </si>
  <si>
    <t>Marek Zapletal</t>
  </si>
  <si>
    <t>Dvořák</t>
  </si>
  <si>
    <t>Adam Teplý</t>
  </si>
  <si>
    <t>Lukáš Kotyza</t>
  </si>
  <si>
    <t>Teplý</t>
  </si>
  <si>
    <t>Martin Koblic</t>
  </si>
  <si>
    <t>Pavel Jarkovský</t>
  </si>
  <si>
    <t>Koblic</t>
  </si>
  <si>
    <t>Ondřej Fries</t>
  </si>
  <si>
    <t>Tobiáš Matura</t>
  </si>
  <si>
    <t>Fries</t>
  </si>
  <si>
    <t>Lukáš Tolar</t>
  </si>
  <si>
    <t>Pavel Gaszczyk</t>
  </si>
  <si>
    <t>Ondřej Tolar</t>
  </si>
  <si>
    <t>David Němčák</t>
  </si>
  <si>
    <t>Ondřej Jurka</t>
  </si>
  <si>
    <t>Patrik Kolouch</t>
  </si>
  <si>
    <t>Jurka</t>
  </si>
  <si>
    <t>Bednář</t>
  </si>
  <si>
    <t>Svoboda</t>
  </si>
  <si>
    <t>Lukáš Čupera</t>
  </si>
  <si>
    <t>Michael Svoboda</t>
  </si>
  <si>
    <t>Čupera</t>
  </si>
  <si>
    <t>Tadeáš Bednář</t>
  </si>
  <si>
    <t>Tomáš Sluka</t>
  </si>
  <si>
    <t>Michal Buchta</t>
  </si>
  <si>
    <t>Patrik Iláš</t>
  </si>
  <si>
    <t>Buchta</t>
  </si>
  <si>
    <t>Adam Bukáček</t>
  </si>
  <si>
    <t>Filip Němec</t>
  </si>
  <si>
    <t>Matěj Sobotka</t>
  </si>
  <si>
    <t>Bukáček</t>
  </si>
  <si>
    <t>Oliver Talpa</t>
  </si>
  <si>
    <t>Aleš Barnat</t>
  </si>
  <si>
    <t>Václav Kalous</t>
  </si>
  <si>
    <t>Martin Suchý</t>
  </si>
  <si>
    <t>Jiří Kubišta</t>
  </si>
  <si>
    <t>Matouš Plánička</t>
  </si>
  <si>
    <t>Matyáš Nový</t>
  </si>
  <si>
    <t>Plánička</t>
  </si>
  <si>
    <t>Kalous</t>
  </si>
  <si>
    <t>Suchý</t>
  </si>
  <si>
    <t>Jakub Svoboda</t>
  </si>
  <si>
    <t>Marek Lebeda</t>
  </si>
  <si>
    <t>Petr Stýblo</t>
  </si>
  <si>
    <t>Tobiáš Gregor</t>
  </si>
  <si>
    <t>Stýblo</t>
  </si>
  <si>
    <t>Denis Vaněček</t>
  </si>
  <si>
    <t>Talpa</t>
  </si>
  <si>
    <t>Aberle</t>
  </si>
  <si>
    <t>OF1</t>
  </si>
  <si>
    <t>OF2</t>
  </si>
  <si>
    <t>OF3</t>
  </si>
  <si>
    <t>OF4</t>
  </si>
  <si>
    <t>Osmifinále</t>
  </si>
  <si>
    <t>C2</t>
  </si>
  <si>
    <t>D3</t>
  </si>
  <si>
    <t>D2</t>
  </si>
  <si>
    <t>C3</t>
  </si>
  <si>
    <t>A2</t>
  </si>
  <si>
    <t>B3</t>
  </si>
  <si>
    <t>B2</t>
  </si>
  <si>
    <t>A3</t>
  </si>
  <si>
    <t>2:0</t>
  </si>
  <si>
    <t>0:2</t>
  </si>
  <si>
    <t>1:2</t>
  </si>
  <si>
    <t>2:1</t>
  </si>
  <si>
    <t>2:0 ( 10:3, 10:1 )</t>
  </si>
  <si>
    <t>2:0 ( 10:4, 10:3 )</t>
  </si>
  <si>
    <t>2:0 ( 10:9, 10:6 )</t>
  </si>
  <si>
    <t>2:0 ( 10:4, 10:7 )</t>
  </si>
  <si>
    <t>2:1 ( 10:3, 8:10, 10:9 )</t>
  </si>
  <si>
    <t>2:0 ( 10:1, 10:4 )</t>
  </si>
  <si>
    <t>1:2 ( 8:10, 10:8, 8:10 )</t>
  </si>
  <si>
    <t>2:0 ( 10:7, 10:5 )</t>
  </si>
  <si>
    <t>2:0 ( 10:1, 10:5 )</t>
  </si>
  <si>
    <t>1:2 ( 10:3, 5:10, 8:10 )</t>
  </si>
  <si>
    <t>1:2 ( 7:10, 10:8, 9:10 )</t>
  </si>
  <si>
    <t>2:1 ( 10:4, 9:10, 10:7 )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</si>
</sst>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5" x14ac:knownFonts="1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20"/>
      <name val="Arial CE"/>
      <family val="2"/>
      <charset val="238"/>
    </font>
    <font>
      <b/>
      <sz val="22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sz val="18"/>
      <name val="Tahoma"/>
      <family val="2"/>
      <charset val="238"/>
    </font>
    <font>
      <b/>
      <sz val="24"/>
      <color rgb="FF0070C0"/>
      <name val="Tahoma"/>
      <family val="2"/>
      <charset val="238"/>
    </font>
    <font>
      <b/>
      <sz val="24"/>
      <color indexed="30"/>
      <name val="Tahoma"/>
      <family val="2"/>
      <charset val="238"/>
    </font>
    <font>
      <b/>
      <sz val="9"/>
      <color rgb="FF0070C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sz val="7"/>
      <color theme="1"/>
      <name val="Arial"/>
      <family val="2"/>
      <charset val="238"/>
    </font>
    <font>
      <b/>
      <u/>
      <sz val="12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10"/>
      <name val="Arial CE"/>
      <family val="2"/>
      <charset val="238"/>
    </font>
    <font>
      <sz val="10"/>
      <color indexed="8"/>
      <name val="Segoe UI"/>
      <family val="2"/>
      <charset val="238"/>
    </font>
    <font>
      <b/>
      <sz val="24"/>
      <name val="Tahoma"/>
      <family val="2"/>
      <charset val="238"/>
    </font>
    <font>
      <sz val="8"/>
      <color theme="1"/>
      <name val="Arial"/>
      <family val="2"/>
      <charset val="238"/>
    </font>
    <font>
      <sz val="12.1"/>
      <color rgb="FF000000"/>
      <name val="Calibri"/>
      <family val="2"/>
      <charset val="238"/>
    </font>
    <font>
      <b/>
      <sz val="12.1"/>
      <color rgb="FF000000"/>
      <name val="Calibri"/>
      <family val="2"/>
      <charset val="238"/>
    </font>
    <font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5D5D5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/>
  </cellStyleXfs>
  <cellXfs count="53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/>
    <xf numFmtId="0" fontId="14" fillId="0" borderId="0" xfId="0" applyFont="1"/>
    <xf numFmtId="0" fontId="15" fillId="0" borderId="28" xfId="0" applyFont="1" applyBorder="1" applyAlignment="1">
      <alignment horizontal="right"/>
    </xf>
    <xf numFmtId="0" fontId="5" fillId="0" borderId="0" xfId="1"/>
    <xf numFmtId="0" fontId="19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/>
    </xf>
    <xf numFmtId="0" fontId="5" fillId="0" borderId="0" xfId="1" applyBorder="1"/>
    <xf numFmtId="0" fontId="5" fillId="0" borderId="0" xfId="1" applyFont="1" applyAlignment="1">
      <alignment horizontal="left" shrinkToFit="1"/>
    </xf>
    <xf numFmtId="0" fontId="5" fillId="0" borderId="0" xfId="1" applyFont="1" applyAlignment="1">
      <alignment horizontal="center" shrinkToFit="1"/>
    </xf>
    <xf numFmtId="0" fontId="5" fillId="0" borderId="0" xfId="1" applyFont="1" applyAlignment="1">
      <alignment shrinkToFit="1"/>
    </xf>
    <xf numFmtId="0" fontId="5" fillId="0" borderId="0" xfId="1" applyFont="1"/>
    <xf numFmtId="0" fontId="4" fillId="0" borderId="0" xfId="1" applyFont="1" applyBorder="1" applyAlignment="1">
      <alignment vertical="top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shrinkToFit="1"/>
    </xf>
    <xf numFmtId="0" fontId="5" fillId="0" borderId="2" xfId="1" applyFont="1" applyBorder="1" applyAlignment="1">
      <alignment horizontal="left" shrinkToFit="1"/>
    </xf>
    <xf numFmtId="0" fontId="5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5" fillId="0" borderId="0" xfId="1" applyAlignment="1">
      <alignment horizontal="left" shrinkToFit="1"/>
    </xf>
    <xf numFmtId="0" fontId="5" fillId="0" borderId="0" xfId="1" applyAlignment="1">
      <alignment shrinkToFit="1"/>
    </xf>
    <xf numFmtId="0" fontId="5" fillId="0" borderId="5" xfId="1" applyFill="1" applyBorder="1" applyAlignment="1">
      <alignment shrinkToFit="1"/>
    </xf>
    <xf numFmtId="0" fontId="5" fillId="0" borderId="0" xfId="1" applyBorder="1" applyAlignment="1">
      <alignment shrinkToFit="1"/>
    </xf>
    <xf numFmtId="0" fontId="5" fillId="0" borderId="7" xfId="1" applyFont="1" applyBorder="1" applyAlignment="1">
      <alignment shrinkToFit="1"/>
    </xf>
    <xf numFmtId="0" fontId="5" fillId="0" borderId="0" xfId="1" applyFont="1" applyBorder="1" applyAlignment="1">
      <alignment horizontal="center" shrinkToFit="1"/>
    </xf>
    <xf numFmtId="0" fontId="5" fillId="0" borderId="8" xfId="1" applyFont="1" applyFill="1" applyBorder="1" applyAlignment="1">
      <alignment shrinkToFit="1"/>
    </xf>
    <xf numFmtId="0" fontId="5" fillId="0" borderId="5" xfId="1" applyFont="1" applyBorder="1" applyAlignment="1">
      <alignment shrinkToFit="1"/>
    </xf>
    <xf numFmtId="0" fontId="5" fillId="0" borderId="5" xfId="1" applyBorder="1" applyAlignment="1">
      <alignment shrinkToFit="1"/>
    </xf>
    <xf numFmtId="0" fontId="5" fillId="0" borderId="0" xfId="1" applyFill="1" applyBorder="1" applyAlignment="1">
      <alignment shrinkToFit="1"/>
    </xf>
    <xf numFmtId="0" fontId="19" fillId="0" borderId="0" xfId="1" applyFont="1" applyBorder="1" applyAlignment="1">
      <alignment horizontal="center" vertical="center" shrinkToFit="1"/>
    </xf>
    <xf numFmtId="0" fontId="5" fillId="0" borderId="9" xfId="1" applyFont="1" applyBorder="1" applyAlignment="1">
      <alignment shrinkToFit="1"/>
    </xf>
    <xf numFmtId="0" fontId="5" fillId="0" borderId="0" xfId="1" applyFont="1" applyBorder="1" applyAlignment="1">
      <alignment horizontal="right" shrinkToFit="1"/>
    </xf>
    <xf numFmtId="0" fontId="5" fillId="0" borderId="8" xfId="1" applyFill="1" applyBorder="1" applyAlignment="1">
      <alignment shrinkToFit="1"/>
    </xf>
    <xf numFmtId="0" fontId="3" fillId="0" borderId="2" xfId="1" applyFont="1" applyBorder="1" applyAlignment="1">
      <alignment horizontal="left" shrinkToFit="1"/>
    </xf>
    <xf numFmtId="0" fontId="5" fillId="0" borderId="1" xfId="1" applyFont="1" applyBorder="1" applyAlignment="1">
      <alignment shrinkToFit="1"/>
    </xf>
    <xf numFmtId="0" fontId="0" fillId="0" borderId="28" xfId="0" applyBorder="1"/>
    <xf numFmtId="0" fontId="20" fillId="0" borderId="28" xfId="0" applyFont="1" applyBorder="1"/>
    <xf numFmtId="0" fontId="5" fillId="2" borderId="0" xfId="1" applyFill="1"/>
    <xf numFmtId="0" fontId="18" fillId="2" borderId="0" xfId="1" applyFont="1" applyFill="1"/>
    <xf numFmtId="0" fontId="25" fillId="0" borderId="0" xfId="1" applyFont="1"/>
    <xf numFmtId="0" fontId="0" fillId="0" borderId="0" xfId="0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5" fillId="2" borderId="0" xfId="1" applyFill="1" applyAlignment="1">
      <alignment horizontal="center"/>
    </xf>
    <xf numFmtId="0" fontId="40" fillId="0" borderId="0" xfId="1" applyFont="1"/>
    <xf numFmtId="0" fontId="39" fillId="0" borderId="0" xfId="1" applyFont="1" applyAlignment="1">
      <alignment horizontal="center"/>
    </xf>
    <xf numFmtId="0" fontId="18" fillId="3" borderId="28" xfId="1" applyFont="1" applyFill="1" applyBorder="1" applyAlignment="1">
      <alignment horizontal="center" vertical="center"/>
    </xf>
    <xf numFmtId="0" fontId="41" fillId="3" borderId="28" xfId="1" applyFont="1" applyFill="1" applyBorder="1" applyAlignment="1">
      <alignment horizontal="center" vertical="center"/>
    </xf>
    <xf numFmtId="49" fontId="40" fillId="0" borderId="28" xfId="1" applyNumberFormat="1" applyFont="1" applyBorder="1" applyAlignment="1">
      <alignment horizontal="center" vertical="center"/>
    </xf>
    <xf numFmtId="0" fontId="19" fillId="3" borderId="28" xfId="1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/>
    </xf>
    <xf numFmtId="0" fontId="40" fillId="0" borderId="30" xfId="1" applyFont="1" applyBorder="1" applyAlignment="1">
      <alignment horizontal="center" vertical="center"/>
    </xf>
    <xf numFmtId="0" fontId="40" fillId="3" borderId="30" xfId="1" applyFont="1" applyFill="1" applyBorder="1" applyAlignment="1">
      <alignment vertical="center"/>
    </xf>
    <xf numFmtId="0" fontId="19" fillId="3" borderId="29" xfId="1" applyFont="1" applyFill="1" applyBorder="1" applyAlignment="1">
      <alignment horizontal="center" vertical="center"/>
    </xf>
    <xf numFmtId="0" fontId="40" fillId="3" borderId="26" xfId="1" applyFont="1" applyFill="1" applyBorder="1" applyAlignment="1">
      <alignment vertical="center"/>
    </xf>
    <xf numFmtId="0" fontId="40" fillId="0" borderId="29" xfId="1" applyFont="1" applyBorder="1" applyAlignment="1">
      <alignment horizontal="center" vertical="center"/>
    </xf>
    <xf numFmtId="0" fontId="39" fillId="0" borderId="24" xfId="1" applyFont="1" applyBorder="1" applyAlignment="1">
      <alignment horizontal="center" vertical="center"/>
    </xf>
    <xf numFmtId="0" fontId="22" fillId="3" borderId="31" xfId="1" applyFont="1" applyFill="1" applyBorder="1" applyAlignment="1">
      <alignment horizontal="right" vertical="center"/>
    </xf>
    <xf numFmtId="0" fontId="22" fillId="3" borderId="26" xfId="1" applyFont="1" applyFill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0" xfId="0" applyAlignment="1"/>
    <xf numFmtId="0" fontId="17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40" fillId="0" borderId="29" xfId="1" applyFont="1" applyBorder="1" applyAlignment="1">
      <alignment horizontal="center"/>
    </xf>
    <xf numFmtId="0" fontId="40" fillId="0" borderId="30" xfId="1" applyFont="1" applyBorder="1" applyAlignment="1">
      <alignment horizontal="center"/>
    </xf>
    <xf numFmtId="0" fontId="50" fillId="2" borderId="39" xfId="1" applyFont="1" applyFill="1" applyBorder="1"/>
    <xf numFmtId="0" fontId="50" fillId="2" borderId="31" xfId="1" applyFont="1" applyFill="1" applyBorder="1" applyAlignment="1"/>
    <xf numFmtId="0" fontId="50" fillId="2" borderId="28" xfId="1" applyFont="1" applyFill="1" applyBorder="1" applyAlignment="1">
      <alignment horizontal="center"/>
    </xf>
    <xf numFmtId="0" fontId="50" fillId="2" borderId="42" xfId="1" applyFont="1" applyFill="1" applyBorder="1" applyAlignment="1">
      <alignment horizontal="center"/>
    </xf>
    <xf numFmtId="0" fontId="50" fillId="2" borderId="30" xfId="1" applyFont="1" applyFill="1" applyBorder="1" applyAlignment="1">
      <alignment horizontal="center"/>
    </xf>
    <xf numFmtId="0" fontId="50" fillId="2" borderId="43" xfId="1" applyFont="1" applyFill="1" applyBorder="1" applyAlignment="1">
      <alignment horizontal="center"/>
    </xf>
    <xf numFmtId="0" fontId="50" fillId="2" borderId="34" xfId="1" applyFont="1" applyFill="1" applyBorder="1" applyAlignment="1">
      <alignment horizontal="center"/>
    </xf>
    <xf numFmtId="0" fontId="51" fillId="2" borderId="40" xfId="1" applyFont="1" applyFill="1" applyBorder="1"/>
    <xf numFmtId="0" fontId="2" fillId="0" borderId="28" xfId="3" applyBorder="1"/>
    <xf numFmtId="0" fontId="2" fillId="0" borderId="42" xfId="3" applyBorder="1"/>
    <xf numFmtId="0" fontId="2" fillId="0" borderId="30" xfId="3" applyBorder="1"/>
    <xf numFmtId="0" fontId="51" fillId="2" borderId="42" xfId="1" applyFont="1" applyFill="1" applyBorder="1" applyAlignment="1">
      <alignment horizontal="center"/>
    </xf>
    <xf numFmtId="0" fontId="51" fillId="2" borderId="30" xfId="1" applyFont="1" applyFill="1" applyBorder="1" applyAlignment="1">
      <alignment horizontal="center"/>
    </xf>
    <xf numFmtId="0" fontId="51" fillId="2" borderId="28" xfId="1" applyFont="1" applyFill="1" applyBorder="1" applyAlignment="1">
      <alignment horizontal="center"/>
    </xf>
    <xf numFmtId="0" fontId="2" fillId="0" borderId="43" xfId="3" applyBorder="1"/>
    <xf numFmtId="0" fontId="52" fillId="2" borderId="0" xfId="1" applyFont="1" applyFill="1"/>
    <xf numFmtId="0" fontId="2" fillId="0" borderId="47" xfId="3" applyBorder="1"/>
    <xf numFmtId="0" fontId="2" fillId="0" borderId="48" xfId="3" applyBorder="1" applyAlignment="1">
      <alignment horizontal="right"/>
    </xf>
    <xf numFmtId="0" fontId="2" fillId="0" borderId="49" xfId="3" applyBorder="1"/>
    <xf numFmtId="0" fontId="2" fillId="0" borderId="42" xfId="3" applyBorder="1" applyAlignment="1">
      <alignment horizontal="right"/>
    </xf>
    <xf numFmtId="0" fontId="2" fillId="0" borderId="44" xfId="3" applyBorder="1"/>
    <xf numFmtId="0" fontId="2" fillId="0" borderId="50" xfId="3" applyBorder="1" applyAlignment="1">
      <alignment horizontal="right"/>
    </xf>
    <xf numFmtId="0" fontId="2" fillId="0" borderId="51" xfId="3" applyBorder="1"/>
    <xf numFmtId="0" fontId="2" fillId="0" borderId="34" xfId="3" applyBorder="1"/>
    <xf numFmtId="0" fontId="2" fillId="0" borderId="52" xfId="3" applyBorder="1" applyAlignment="1">
      <alignment horizontal="right"/>
    </xf>
    <xf numFmtId="0" fontId="2" fillId="0" borderId="53" xfId="3" applyBorder="1"/>
    <xf numFmtId="0" fontId="2" fillId="0" borderId="33" xfId="3" applyBorder="1"/>
    <xf numFmtId="0" fontId="2" fillId="0" borderId="45" xfId="3" applyBorder="1" applyAlignment="1">
      <alignment horizontal="right"/>
    </xf>
    <xf numFmtId="0" fontId="2" fillId="0" borderId="46" xfId="3" applyBorder="1"/>
    <xf numFmtId="0" fontId="2" fillId="0" borderId="26" xfId="3" applyBorder="1"/>
    <xf numFmtId="0" fontId="51" fillId="2" borderId="26" xfId="1" applyFont="1" applyFill="1" applyBorder="1" applyAlignment="1">
      <alignment horizontal="center"/>
    </xf>
    <xf numFmtId="0" fontId="51" fillId="2" borderId="0" xfId="1" applyFont="1" applyFill="1" applyBorder="1" applyAlignment="1">
      <alignment horizontal="center"/>
    </xf>
    <xf numFmtId="0" fontId="53" fillId="0" borderId="55" xfId="0" applyFont="1" applyBorder="1" applyAlignment="1">
      <alignment horizontal="left" wrapText="1"/>
    </xf>
    <xf numFmtId="49" fontId="53" fillId="0" borderId="55" xfId="0" applyNumberFormat="1" applyFont="1" applyBorder="1" applyAlignment="1">
      <alignment horizontal="left" wrapText="1"/>
    </xf>
    <xf numFmtId="0" fontId="2" fillId="0" borderId="56" xfId="1" applyFont="1" applyBorder="1" applyAlignment="1">
      <alignment horizontal="left" shrinkToFit="1"/>
    </xf>
    <xf numFmtId="49" fontId="5" fillId="0" borderId="2" xfId="1" applyNumberFormat="1" applyFont="1" applyBorder="1" applyAlignment="1">
      <alignment horizontal="center" shrinkToFit="1"/>
    </xf>
    <xf numFmtId="49" fontId="3" fillId="0" borderId="2" xfId="1" applyNumberFormat="1" applyFont="1" applyBorder="1" applyAlignment="1">
      <alignment horizontal="center" shrinkToFit="1"/>
    </xf>
    <xf numFmtId="0" fontId="9" fillId="0" borderId="0" xfId="0" applyFont="1" applyBorder="1"/>
    <xf numFmtId="0" fontId="55" fillId="0" borderId="0" xfId="0" applyFont="1"/>
    <xf numFmtId="0" fontId="55" fillId="0" borderId="59" xfId="0" applyFont="1" applyBorder="1"/>
    <xf numFmtId="0" fontId="9" fillId="0" borderId="57" xfId="0" applyFont="1" applyBorder="1"/>
    <xf numFmtId="0" fontId="56" fillId="0" borderId="8" xfId="0" applyFont="1" applyBorder="1" applyAlignment="1">
      <alignment horizontal="center"/>
    </xf>
    <xf numFmtId="0" fontId="57" fillId="0" borderId="46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0" xfId="0" applyFont="1"/>
    <xf numFmtId="0" fontId="55" fillId="0" borderId="19" xfId="0" applyFont="1" applyBorder="1" applyAlignment="1">
      <alignment horizontal="center" vertical="center"/>
    </xf>
    <xf numFmtId="0" fontId="57" fillId="0" borderId="49" xfId="0" applyFont="1" applyBorder="1"/>
    <xf numFmtId="0" fontId="57" fillId="0" borderId="47" xfId="0" applyFont="1" applyBorder="1"/>
    <xf numFmtId="0" fontId="58" fillId="0" borderId="48" xfId="0" applyFont="1" applyBorder="1"/>
    <xf numFmtId="0" fontId="57" fillId="3" borderId="20" xfId="0" applyFont="1" applyFill="1" applyBorder="1"/>
    <xf numFmtId="0" fontId="57" fillId="0" borderId="48" xfId="0" applyFont="1" applyBorder="1"/>
    <xf numFmtId="0" fontId="57" fillId="3" borderId="60" xfId="0" applyFont="1" applyFill="1" applyBorder="1"/>
    <xf numFmtId="0" fontId="57" fillId="0" borderId="61" xfId="0" applyFont="1" applyBorder="1"/>
    <xf numFmtId="0" fontId="57" fillId="0" borderId="62" xfId="0" applyFont="1" applyBorder="1"/>
    <xf numFmtId="0" fontId="55" fillId="0" borderId="65" xfId="0" applyFont="1" applyBorder="1" applyAlignment="1">
      <alignment horizontal="center" vertical="center"/>
    </xf>
    <xf numFmtId="0" fontId="57" fillId="0" borderId="43" xfId="0" applyFont="1" applyBorder="1"/>
    <xf numFmtId="0" fontId="57" fillId="0" borderId="28" xfId="0" applyFont="1" applyBorder="1"/>
    <xf numFmtId="0" fontId="57" fillId="0" borderId="42" xfId="0" applyFont="1" applyBorder="1"/>
    <xf numFmtId="0" fontId="57" fillId="3" borderId="24" xfId="0" applyFont="1" applyFill="1" applyBorder="1"/>
    <xf numFmtId="0" fontId="57" fillId="3" borderId="66" xfId="0" applyFont="1" applyFill="1" applyBorder="1"/>
    <xf numFmtId="0" fontId="57" fillId="0" borderId="30" xfId="0" applyFont="1" applyBorder="1"/>
    <xf numFmtId="0" fontId="55" fillId="0" borderId="69" xfId="0" applyFont="1" applyBorder="1" applyAlignment="1">
      <alignment horizontal="center" vertical="center"/>
    </xf>
    <xf numFmtId="0" fontId="57" fillId="0" borderId="46" xfId="0" applyFont="1" applyBorder="1"/>
    <xf numFmtId="0" fontId="57" fillId="0" borderId="33" xfId="0" applyFont="1" applyBorder="1"/>
    <xf numFmtId="0" fontId="57" fillId="0" borderId="45" xfId="0" applyFont="1" applyBorder="1"/>
    <xf numFmtId="0" fontId="57" fillId="3" borderId="26" xfId="0" applyFont="1" applyFill="1" applyBorder="1"/>
    <xf numFmtId="0" fontId="57" fillId="3" borderId="70" xfId="0" applyFont="1" applyFill="1" applyBorder="1"/>
    <xf numFmtId="0" fontId="57" fillId="0" borderId="71" xfId="0" applyFont="1" applyBorder="1"/>
    <xf numFmtId="0" fontId="57" fillId="0" borderId="50" xfId="0" applyFont="1" applyBorder="1"/>
    <xf numFmtId="0" fontId="55" fillId="0" borderId="22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57" fillId="0" borderId="47" xfId="0" applyFont="1" applyBorder="1" applyAlignment="1">
      <alignment horizontal="center" vertical="center" textRotation="90"/>
    </xf>
    <xf numFmtId="0" fontId="55" fillId="0" borderId="0" xfId="0" applyFont="1" applyBorder="1" applyAlignment="1">
      <alignment horizontal="left" vertical="top" indent="1"/>
    </xf>
    <xf numFmtId="0" fontId="57" fillId="0" borderId="0" xfId="0" applyFont="1" applyBorder="1"/>
    <xf numFmtId="0" fontId="57" fillId="0" borderId="4" xfId="0" applyFont="1" applyBorder="1"/>
    <xf numFmtId="0" fontId="57" fillId="0" borderId="53" xfId="0" applyFont="1" applyBorder="1" applyAlignment="1">
      <alignment horizontal="center" vertical="center" textRotation="90"/>
    </xf>
    <xf numFmtId="0" fontId="57" fillId="0" borderId="33" xfId="0" applyFont="1" applyBorder="1" applyAlignment="1">
      <alignment horizontal="center" vertical="center" textRotation="90"/>
    </xf>
    <xf numFmtId="0" fontId="57" fillId="3" borderId="75" xfId="0" applyFont="1" applyFill="1" applyBorder="1"/>
    <xf numFmtId="0" fontId="55" fillId="0" borderId="76" xfId="0" applyFont="1" applyBorder="1"/>
    <xf numFmtId="0" fontId="57" fillId="0" borderId="77" xfId="0" applyFont="1" applyBorder="1" applyAlignment="1">
      <alignment horizontal="center" vertical="center" textRotation="90"/>
    </xf>
    <xf numFmtId="0" fontId="57" fillId="0" borderId="78" xfId="0" applyFont="1" applyBorder="1" applyAlignment="1">
      <alignment horizontal="center" vertical="center" textRotation="90"/>
    </xf>
    <xf numFmtId="0" fontId="57" fillId="3" borderId="76" xfId="0" applyFont="1" applyFill="1" applyBorder="1" applyAlignment="1">
      <alignment horizontal="center" vertical="center"/>
    </xf>
    <xf numFmtId="0" fontId="57" fillId="3" borderId="76" xfId="0" applyFont="1" applyFill="1" applyBorder="1"/>
    <xf numFmtId="0" fontId="57" fillId="0" borderId="9" xfId="0" applyFont="1" applyBorder="1"/>
    <xf numFmtId="0" fontId="57" fillId="0" borderId="13" xfId="0" applyFont="1" applyBorder="1"/>
    <xf numFmtId="0" fontId="57" fillId="0" borderId="74" xfId="0" applyFont="1" applyBorder="1"/>
    <xf numFmtId="0" fontId="58" fillId="0" borderId="62" xfId="0" applyFont="1" applyBorder="1"/>
    <xf numFmtId="0" fontId="57" fillId="0" borderId="79" xfId="0" applyFont="1" applyBorder="1"/>
    <xf numFmtId="0" fontId="55" fillId="0" borderId="0" xfId="0" applyFont="1" applyBorder="1"/>
    <xf numFmtId="0" fontId="57" fillId="0" borderId="0" xfId="0" applyFont="1" applyBorder="1" applyAlignment="1">
      <alignment horizontal="center" vertical="center" textRotation="90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textRotation="90"/>
    </xf>
    <xf numFmtId="0" fontId="57" fillId="0" borderId="0" xfId="0" applyFont="1" applyFill="1" applyBorder="1"/>
    <xf numFmtId="0" fontId="57" fillId="0" borderId="82" xfId="0" applyFont="1" applyBorder="1" applyAlignment="1">
      <alignment horizontal="center" vertical="center" textRotation="90"/>
    </xf>
    <xf numFmtId="0" fontId="57" fillId="0" borderId="83" xfId="0" applyFont="1" applyBorder="1" applyAlignment="1">
      <alignment horizontal="center" vertical="center" textRotation="90"/>
    </xf>
    <xf numFmtId="0" fontId="57" fillId="0" borderId="31" xfId="0" applyFont="1" applyBorder="1" applyAlignment="1">
      <alignment horizontal="center" vertical="center" textRotation="90"/>
    </xf>
    <xf numFmtId="0" fontId="57" fillId="3" borderId="60" xfId="0" applyFont="1" applyFill="1" applyBorder="1" applyAlignment="1">
      <alignment horizontal="center" vertical="center"/>
    </xf>
    <xf numFmtId="0" fontId="57" fillId="3" borderId="70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28" xfId="0" applyFill="1" applyBorder="1"/>
    <xf numFmtId="0" fontId="32" fillId="0" borderId="57" xfId="0" applyFont="1" applyBorder="1" applyAlignment="1">
      <alignment horizontal="center"/>
    </xf>
    <xf numFmtId="0" fontId="13" fillId="0" borderId="37" xfId="0" applyFont="1" applyBorder="1"/>
    <xf numFmtId="0" fontId="15" fillId="0" borderId="34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left"/>
    </xf>
    <xf numFmtId="0" fontId="13" fillId="0" borderId="34" xfId="0" applyFont="1" applyFill="1" applyBorder="1"/>
    <xf numFmtId="0" fontId="0" fillId="0" borderId="28" xfId="0" applyFill="1" applyBorder="1" applyAlignment="1">
      <alignment horizontal="left"/>
    </xf>
    <xf numFmtId="0" fontId="13" fillId="0" borderId="28" xfId="0" applyFont="1" applyFill="1" applyBorder="1"/>
    <xf numFmtId="0" fontId="13" fillId="0" borderId="28" xfId="0" applyFont="1" applyFill="1" applyBorder="1" applyAlignment="1">
      <alignment horizontal="left"/>
    </xf>
    <xf numFmtId="0" fontId="41" fillId="3" borderId="29" xfId="1" applyFont="1" applyFill="1" applyBorder="1" applyAlignment="1">
      <alignment horizontal="center" vertical="center"/>
    </xf>
    <xf numFmtId="0" fontId="2" fillId="0" borderId="29" xfId="3" applyFont="1" applyBorder="1" applyAlignment="1">
      <alignment horizontal="left"/>
    </xf>
    <xf numFmtId="0" fontId="2" fillId="0" borderId="85" xfId="3" applyBorder="1"/>
    <xf numFmtId="0" fontId="2" fillId="0" borderId="29" xfId="3" applyBorder="1"/>
    <xf numFmtId="0" fontId="2" fillId="0" borderId="31" xfId="3" applyBorder="1"/>
    <xf numFmtId="0" fontId="2" fillId="0" borderId="86" xfId="3" applyBorder="1"/>
    <xf numFmtId="0" fontId="2" fillId="0" borderId="32" xfId="3" applyBorder="1"/>
    <xf numFmtId="0" fontId="2" fillId="0" borderId="87" xfId="3" applyBorder="1"/>
    <xf numFmtId="0" fontId="2" fillId="0" borderId="50" xfId="3" applyBorder="1"/>
    <xf numFmtId="0" fontId="2" fillId="0" borderId="29" xfId="3" applyFill="1" applyBorder="1"/>
    <xf numFmtId="0" fontId="17" fillId="0" borderId="0" xfId="0" applyFont="1" applyAlignment="1">
      <alignment vertical="center"/>
    </xf>
    <xf numFmtId="0" fontId="61" fillId="0" borderId="0" xfId="0" applyNumberFormat="1" applyFont="1" applyBorder="1" applyAlignment="1">
      <alignment horizontal="left"/>
    </xf>
    <xf numFmtId="0" fontId="62" fillId="8" borderId="0" xfId="0" applyFont="1" applyFill="1" applyBorder="1" applyAlignment="1">
      <alignment horizontal="left"/>
    </xf>
    <xf numFmtId="0" fontId="53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left"/>
    </xf>
    <xf numFmtId="20" fontId="5" fillId="0" borderId="88" xfId="1" applyNumberFormat="1" applyFont="1" applyBorder="1" applyAlignment="1">
      <alignment horizontal="left" shrinkToFit="1"/>
    </xf>
    <xf numFmtId="0" fontId="53" fillId="0" borderId="0" xfId="0" applyFont="1" applyAlignment="1">
      <alignment horizontal="left" wrapText="1"/>
    </xf>
    <xf numFmtId="0" fontId="61" fillId="0" borderId="89" xfId="0" applyFont="1" applyBorder="1" applyAlignment="1">
      <alignment horizontal="left"/>
    </xf>
    <xf numFmtId="0" fontId="61" fillId="0" borderId="90" xfId="0" applyFont="1" applyBorder="1" applyAlignment="1">
      <alignment horizontal="left"/>
    </xf>
    <xf numFmtId="0" fontId="5" fillId="0" borderId="91" xfId="1" applyBorder="1" applyAlignment="1">
      <alignment shrinkToFit="1"/>
    </xf>
    <xf numFmtId="0" fontId="5" fillId="0" borderId="88" xfId="1" applyFont="1" applyBorder="1" applyAlignment="1">
      <alignment horizontal="left" shrinkToFit="1"/>
    </xf>
    <xf numFmtId="49" fontId="53" fillId="0" borderId="0" xfId="0" applyNumberFormat="1" applyFont="1" applyBorder="1" applyAlignment="1">
      <alignment horizontal="left" wrapText="1"/>
    </xf>
    <xf numFmtId="0" fontId="63" fillId="0" borderId="92" xfId="0" applyFont="1" applyBorder="1" applyAlignment="1">
      <alignment horizontal="left" wrapText="1"/>
    </xf>
    <xf numFmtId="0" fontId="1" fillId="0" borderId="93" xfId="1" applyFont="1" applyBorder="1" applyAlignment="1">
      <alignment horizontal="left" shrinkToFit="1"/>
    </xf>
    <xf numFmtId="49" fontId="40" fillId="0" borderId="38" xfId="1" applyNumberFormat="1" applyFont="1" applyBorder="1" applyAlignment="1">
      <alignment horizontal="center" vertical="center"/>
    </xf>
    <xf numFmtId="49" fontId="40" fillId="0" borderId="0" xfId="1" applyNumberFormat="1" applyFont="1"/>
    <xf numFmtId="49" fontId="40" fillId="3" borderId="30" xfId="1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4" fillId="5" borderId="31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4" fillId="3" borderId="10" xfId="0" applyFont="1" applyFill="1" applyBorder="1" applyAlignment="1">
      <alignment horizontal="center"/>
    </xf>
    <xf numFmtId="0" fontId="34" fillId="3" borderId="11" xfId="0" applyFont="1" applyFill="1" applyBorder="1" applyAlignment="1">
      <alignment horizontal="center"/>
    </xf>
    <xf numFmtId="0" fontId="28" fillId="3" borderId="18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43" fillId="3" borderId="2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0" fillId="3" borderId="18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29" fillId="3" borderId="57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36" fillId="3" borderId="22" xfId="0" applyFont="1" applyFill="1" applyBorder="1" applyAlignment="1">
      <alignment horizontal="center"/>
    </xf>
    <xf numFmtId="0" fontId="36" fillId="3" borderId="23" xfId="0" applyFont="1" applyFill="1" applyBorder="1" applyAlignment="1">
      <alignment horizontal="center"/>
    </xf>
    <xf numFmtId="0" fontId="36" fillId="3" borderId="12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center"/>
    </xf>
    <xf numFmtId="0" fontId="36" fillId="3" borderId="13" xfId="0" applyFont="1" applyFill="1" applyBorder="1" applyAlignment="1">
      <alignment horizontal="center"/>
    </xf>
    <xf numFmtId="10" fontId="34" fillId="3" borderId="18" xfId="0" applyNumberFormat="1" applyFont="1" applyFill="1" applyBorder="1" applyAlignment="1">
      <alignment horizontal="center" vertical="center" wrapText="1"/>
    </xf>
    <xf numFmtId="10" fontId="34" fillId="3" borderId="6" xfId="0" applyNumberFormat="1" applyFont="1" applyFill="1" applyBorder="1" applyAlignment="1">
      <alignment horizontal="center" vertical="center" wrapText="1"/>
    </xf>
    <xf numFmtId="10" fontId="34" fillId="3" borderId="14" xfId="0" applyNumberFormat="1" applyFont="1" applyFill="1" applyBorder="1" applyAlignment="1">
      <alignment horizontal="center" vertical="center" wrapText="1"/>
    </xf>
    <xf numFmtId="10" fontId="34" fillId="3" borderId="5" xfId="0" applyNumberFormat="1" applyFont="1" applyFill="1" applyBorder="1" applyAlignment="1">
      <alignment horizontal="center" vertical="center" wrapText="1"/>
    </xf>
    <xf numFmtId="10" fontId="34" fillId="3" borderId="0" xfId="0" applyNumberFormat="1" applyFont="1" applyFill="1" applyBorder="1" applyAlignment="1">
      <alignment horizontal="center" vertical="center" wrapText="1"/>
    </xf>
    <xf numFmtId="10" fontId="34" fillId="3" borderId="4" xfId="0" applyNumberFormat="1" applyFont="1" applyFill="1" applyBorder="1" applyAlignment="1">
      <alignment horizontal="center" vertical="center" wrapText="1"/>
    </xf>
    <xf numFmtId="10" fontId="34" fillId="3" borderId="8" xfId="0" applyNumberFormat="1" applyFont="1" applyFill="1" applyBorder="1" applyAlignment="1">
      <alignment horizontal="center" vertical="center" wrapText="1"/>
    </xf>
    <xf numFmtId="10" fontId="34" fillId="3" borderId="9" xfId="0" applyNumberFormat="1" applyFont="1" applyFill="1" applyBorder="1" applyAlignment="1">
      <alignment horizontal="center" vertical="center" wrapText="1"/>
    </xf>
    <xf numFmtId="10" fontId="34" fillId="3" borderId="13" xfId="0" applyNumberFormat="1" applyFont="1" applyFill="1" applyBorder="1" applyAlignment="1">
      <alignment horizontal="center" vertical="center" wrapText="1"/>
    </xf>
    <xf numFmtId="0" fontId="32" fillId="4" borderId="14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9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33" fillId="4" borderId="4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31" fillId="3" borderId="1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10" fontId="29" fillId="3" borderId="18" xfId="0" applyNumberFormat="1" applyFont="1" applyFill="1" applyBorder="1" applyAlignment="1">
      <alignment horizontal="center" vertical="center" wrapText="1"/>
    </xf>
    <xf numFmtId="10" fontId="29" fillId="3" borderId="6" xfId="0" applyNumberFormat="1" applyFont="1" applyFill="1" applyBorder="1" applyAlignment="1">
      <alignment horizontal="center" vertical="center" wrapText="1"/>
    </xf>
    <xf numFmtId="10" fontId="29" fillId="3" borderId="14" xfId="0" applyNumberFormat="1" applyFont="1" applyFill="1" applyBorder="1" applyAlignment="1">
      <alignment horizontal="center" vertical="center" wrapText="1"/>
    </xf>
    <xf numFmtId="10" fontId="29" fillId="3" borderId="5" xfId="0" applyNumberFormat="1" applyFont="1" applyFill="1" applyBorder="1" applyAlignment="1">
      <alignment horizontal="center" vertical="center" wrapText="1"/>
    </xf>
    <xf numFmtId="10" fontId="29" fillId="3" borderId="0" xfId="0" applyNumberFormat="1" applyFont="1" applyFill="1" applyBorder="1" applyAlignment="1">
      <alignment horizontal="center" vertical="center" wrapText="1"/>
    </xf>
    <xf numFmtId="10" fontId="29" fillId="3" borderId="4" xfId="0" applyNumberFormat="1" applyFont="1" applyFill="1" applyBorder="1" applyAlignment="1">
      <alignment horizontal="center" vertical="center" wrapText="1"/>
    </xf>
    <xf numFmtId="10" fontId="29" fillId="3" borderId="8" xfId="0" applyNumberFormat="1" applyFont="1" applyFill="1" applyBorder="1" applyAlignment="1">
      <alignment horizontal="center" vertical="center" wrapText="1"/>
    </xf>
    <xf numFmtId="10" fontId="29" fillId="3" borderId="9" xfId="0" applyNumberFormat="1" applyFont="1" applyFill="1" applyBorder="1" applyAlignment="1">
      <alignment horizontal="center" vertical="center" wrapText="1"/>
    </xf>
    <xf numFmtId="10" fontId="29" fillId="3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3" fillId="4" borderId="0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59" fillId="3" borderId="10" xfId="0" applyFont="1" applyFill="1" applyBorder="1" applyAlignment="1">
      <alignment horizontal="center" vertical="center"/>
    </xf>
    <xf numFmtId="0" fontId="59" fillId="3" borderId="11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4" borderId="15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32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4" fillId="3" borderId="18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42" fillId="3" borderId="10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5" fillId="4" borderId="9" xfId="0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4" borderId="4" xfId="0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57" fillId="0" borderId="63" xfId="0" applyFont="1" applyBorder="1" applyAlignment="1">
      <alignment horizontal="center"/>
    </xf>
    <xf numFmtId="0" fontId="57" fillId="0" borderId="67" xfId="0" applyFont="1" applyBorder="1" applyAlignment="1">
      <alignment horizontal="center"/>
    </xf>
    <xf numFmtId="0" fontId="57" fillId="0" borderId="72" xfId="0" applyFont="1" applyBorder="1" applyAlignment="1">
      <alignment horizontal="center"/>
    </xf>
    <xf numFmtId="0" fontId="57" fillId="0" borderId="64" xfId="0" applyFont="1" applyBorder="1" applyAlignment="1">
      <alignment horizontal="center"/>
    </xf>
    <xf numFmtId="0" fontId="57" fillId="0" borderId="68" xfId="0" applyFont="1" applyBorder="1" applyAlignment="1">
      <alignment horizontal="center"/>
    </xf>
    <xf numFmtId="0" fontId="57" fillId="0" borderId="7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6" fillId="0" borderId="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5" fillId="0" borderId="59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14" fontId="11" fillId="0" borderId="57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23" fillId="6" borderId="5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0" fillId="0" borderId="57" xfId="0" applyBorder="1" applyAlignment="1"/>
    <xf numFmtId="0" fontId="60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23" fillId="6" borderId="5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0" borderId="49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5" fillId="0" borderId="54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59" xfId="0" applyFont="1" applyBorder="1" applyAlignment="1">
      <alignment horizontal="left"/>
    </xf>
    <xf numFmtId="0" fontId="55" fillId="0" borderId="57" xfId="0" applyFont="1" applyBorder="1" applyAlignment="1">
      <alignment horizontal="left"/>
    </xf>
    <xf numFmtId="0" fontId="55" fillId="0" borderId="58" xfId="0" applyFont="1" applyBorder="1" applyAlignment="1">
      <alignment horizontal="left"/>
    </xf>
    <xf numFmtId="0" fontId="55" fillId="3" borderId="57" xfId="0" applyFont="1" applyFill="1" applyBorder="1" applyAlignment="1">
      <alignment horizontal="center" vertical="center"/>
    </xf>
    <xf numFmtId="0" fontId="55" fillId="3" borderId="9" xfId="0" applyFont="1" applyFill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60" fillId="0" borderId="57" xfId="0" applyFont="1" applyBorder="1" applyAlignment="1"/>
    <xf numFmtId="0" fontId="60" fillId="0" borderId="8" xfId="0" applyFont="1" applyBorder="1" applyAlignment="1"/>
    <xf numFmtId="0" fontId="60" fillId="0" borderId="9" xfId="0" applyFont="1" applyBorder="1" applyAlignment="1"/>
    <xf numFmtId="0" fontId="57" fillId="0" borderId="80" xfId="0" applyFont="1" applyBorder="1" applyAlignment="1">
      <alignment horizontal="center"/>
    </xf>
    <xf numFmtId="0" fontId="57" fillId="0" borderId="81" xfId="0" applyFont="1" applyBorder="1" applyAlignment="1">
      <alignment horizontal="center"/>
    </xf>
    <xf numFmtId="0" fontId="55" fillId="0" borderId="74" xfId="0" applyFont="1" applyBorder="1" applyAlignment="1">
      <alignment horizontal="center"/>
    </xf>
    <xf numFmtId="0" fontId="55" fillId="0" borderId="62" xfId="0" applyFont="1" applyBorder="1" applyAlignment="1">
      <alignment horizontal="center"/>
    </xf>
    <xf numFmtId="0" fontId="2" fillId="0" borderId="29" xfId="3" applyFont="1" applyFill="1" applyBorder="1"/>
    <xf numFmtId="0" fontId="2" fillId="0" borderId="43" xfId="3" applyFont="1" applyBorder="1"/>
    <xf numFmtId="0" fontId="2" fillId="0" borderId="28" xfId="3" applyFont="1" applyBorder="1"/>
    <xf numFmtId="0" fontId="2" fillId="0" borderId="42" xfId="3" applyFont="1" applyBorder="1"/>
    <xf numFmtId="0" fontId="2" fillId="0" borderId="30" xfId="3" applyFont="1" applyBorder="1"/>
    <xf numFmtId="0" fontId="2" fillId="7" borderId="29" xfId="3" applyFont="1" applyFill="1" applyBorder="1"/>
    <xf numFmtId="0" fontId="2" fillId="2" borderId="42" xfId="1" applyFont="1" applyFill="1" applyBorder="1" applyAlignment="1">
      <alignment horizontal="center"/>
    </xf>
    <xf numFmtId="0" fontId="2" fillId="2" borderId="3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64" fillId="7" borderId="29" xfId="0" applyFont="1" applyFill="1" applyBorder="1"/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718" y="1470712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6111" y="3024234"/>
          <a:ext cx="563596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6894" y="4741165"/>
          <a:ext cx="563597" cy="53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14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336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2238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8004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70468</xdr:colOff>
      <xdr:row>22</xdr:row>
      <xdr:rowOff>120527</xdr:rowOff>
    </xdr:from>
    <xdr:to>
      <xdr:col>16</xdr:col>
      <xdr:colOff>236853</xdr:colOff>
      <xdr:row>25</xdr:row>
      <xdr:rowOff>70862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08" y="4570607"/>
          <a:ext cx="562625" cy="529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198404</xdr:colOff>
      <xdr:row>17</xdr:row>
      <xdr:rowOff>52274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3762375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6</xdr:row>
      <xdr:rowOff>133350</xdr:rowOff>
    </xdr:from>
    <xdr:to>
      <xdr:col>4</xdr:col>
      <xdr:colOff>217454</xdr:colOff>
      <xdr:row>9</xdr:row>
      <xdr:rowOff>90374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" y="147447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226979</xdr:colOff>
      <xdr:row>17</xdr:row>
      <xdr:rowOff>90374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28950"/>
          <a:ext cx="556544" cy="536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82888</xdr:colOff>
      <xdr:row>6</xdr:row>
      <xdr:rowOff>108840</xdr:rowOff>
    </xdr:from>
    <xdr:to>
      <xdr:col>4</xdr:col>
      <xdr:colOff>249272</xdr:colOff>
      <xdr:row>9</xdr:row>
      <xdr:rowOff>59177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8448" y="1449960"/>
          <a:ext cx="562624" cy="529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63983</xdr:colOff>
      <xdr:row>14</xdr:row>
      <xdr:rowOff>105936</xdr:rowOff>
    </xdr:from>
    <xdr:to>
      <xdr:col>10</xdr:col>
      <xdr:colOff>230367</xdr:colOff>
      <xdr:row>17</xdr:row>
      <xdr:rowOff>56272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6383" y="3001536"/>
          <a:ext cx="562624" cy="529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14859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0670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6</xdr:row>
      <xdr:rowOff>104775</xdr:rowOff>
    </xdr:from>
    <xdr:to>
      <xdr:col>4</xdr:col>
      <xdr:colOff>226979</xdr:colOff>
      <xdr:row>9</xdr:row>
      <xdr:rowOff>61799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20980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236504</xdr:colOff>
      <xdr:row>17</xdr:row>
      <xdr:rowOff>80849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790950"/>
          <a:ext cx="541304" cy="53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Vanocni%20turna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K25" sqref="K25"/>
    </sheetView>
  </sheetViews>
  <sheetFormatPr defaultRowHeight="14.4" x14ac:dyDescent="0.3"/>
  <cols>
    <col min="1" max="1" width="3.6640625" customWidth="1"/>
    <col min="2" max="2" width="11.33203125" customWidth="1"/>
    <col min="3" max="3" width="6" bestFit="1" customWidth="1"/>
    <col min="4" max="4" width="6.88671875" bestFit="1" customWidth="1"/>
    <col min="5" max="5" width="41.6640625" customWidth="1"/>
    <col min="6" max="6" width="23" customWidth="1"/>
    <col min="7" max="7" width="6.33203125" customWidth="1"/>
    <col min="9" max="9" width="15.5546875" customWidth="1"/>
    <col min="10" max="10" width="11.109375" customWidth="1"/>
    <col min="257" max="257" width="3.6640625" customWidth="1"/>
    <col min="258" max="258" width="11.33203125" customWidth="1"/>
    <col min="259" max="259" width="6" bestFit="1" customWidth="1"/>
    <col min="260" max="260" width="6.88671875" bestFit="1" customWidth="1"/>
    <col min="261" max="261" width="41.6640625" customWidth="1"/>
    <col min="262" max="262" width="23" customWidth="1"/>
    <col min="263" max="263" width="6.33203125" customWidth="1"/>
    <col min="265" max="265" width="15.5546875" customWidth="1"/>
    <col min="266" max="266" width="11.109375" customWidth="1"/>
    <col min="513" max="513" width="3.6640625" customWidth="1"/>
    <col min="514" max="514" width="11.33203125" customWidth="1"/>
    <col min="515" max="515" width="6" bestFit="1" customWidth="1"/>
    <col min="516" max="516" width="6.88671875" bestFit="1" customWidth="1"/>
    <col min="517" max="517" width="41.6640625" customWidth="1"/>
    <col min="518" max="518" width="23" customWidth="1"/>
    <col min="519" max="519" width="6.33203125" customWidth="1"/>
    <col min="521" max="521" width="15.5546875" customWidth="1"/>
    <col min="522" max="522" width="11.109375" customWidth="1"/>
    <col min="769" max="769" width="3.6640625" customWidth="1"/>
    <col min="770" max="770" width="11.33203125" customWidth="1"/>
    <col min="771" max="771" width="6" bestFit="1" customWidth="1"/>
    <col min="772" max="772" width="6.88671875" bestFit="1" customWidth="1"/>
    <col min="773" max="773" width="41.6640625" customWidth="1"/>
    <col min="774" max="774" width="23" customWidth="1"/>
    <col min="775" max="775" width="6.33203125" customWidth="1"/>
    <col min="777" max="777" width="15.5546875" customWidth="1"/>
    <col min="778" max="778" width="11.109375" customWidth="1"/>
    <col min="1025" max="1025" width="3.6640625" customWidth="1"/>
    <col min="1026" max="1026" width="11.33203125" customWidth="1"/>
    <col min="1027" max="1027" width="6" bestFit="1" customWidth="1"/>
    <col min="1028" max="1028" width="6.88671875" bestFit="1" customWidth="1"/>
    <col min="1029" max="1029" width="41.6640625" customWidth="1"/>
    <col min="1030" max="1030" width="23" customWidth="1"/>
    <col min="1031" max="1031" width="6.33203125" customWidth="1"/>
    <col min="1033" max="1033" width="15.5546875" customWidth="1"/>
    <col min="1034" max="1034" width="11.109375" customWidth="1"/>
    <col min="1281" max="1281" width="3.6640625" customWidth="1"/>
    <col min="1282" max="1282" width="11.33203125" customWidth="1"/>
    <col min="1283" max="1283" width="6" bestFit="1" customWidth="1"/>
    <col min="1284" max="1284" width="6.88671875" bestFit="1" customWidth="1"/>
    <col min="1285" max="1285" width="41.6640625" customWidth="1"/>
    <col min="1286" max="1286" width="23" customWidth="1"/>
    <col min="1287" max="1287" width="6.33203125" customWidth="1"/>
    <col min="1289" max="1289" width="15.5546875" customWidth="1"/>
    <col min="1290" max="1290" width="11.109375" customWidth="1"/>
    <col min="1537" max="1537" width="3.6640625" customWidth="1"/>
    <col min="1538" max="1538" width="11.33203125" customWidth="1"/>
    <col min="1539" max="1539" width="6" bestFit="1" customWidth="1"/>
    <col min="1540" max="1540" width="6.88671875" bestFit="1" customWidth="1"/>
    <col min="1541" max="1541" width="41.6640625" customWidth="1"/>
    <col min="1542" max="1542" width="23" customWidth="1"/>
    <col min="1543" max="1543" width="6.33203125" customWidth="1"/>
    <col min="1545" max="1545" width="15.5546875" customWidth="1"/>
    <col min="1546" max="1546" width="11.109375" customWidth="1"/>
    <col min="1793" max="1793" width="3.6640625" customWidth="1"/>
    <col min="1794" max="1794" width="11.33203125" customWidth="1"/>
    <col min="1795" max="1795" width="6" bestFit="1" customWidth="1"/>
    <col min="1796" max="1796" width="6.88671875" bestFit="1" customWidth="1"/>
    <col min="1797" max="1797" width="41.6640625" customWidth="1"/>
    <col min="1798" max="1798" width="23" customWidth="1"/>
    <col min="1799" max="1799" width="6.33203125" customWidth="1"/>
    <col min="1801" max="1801" width="15.5546875" customWidth="1"/>
    <col min="1802" max="1802" width="11.109375" customWidth="1"/>
    <col min="2049" max="2049" width="3.6640625" customWidth="1"/>
    <col min="2050" max="2050" width="11.33203125" customWidth="1"/>
    <col min="2051" max="2051" width="6" bestFit="1" customWidth="1"/>
    <col min="2052" max="2052" width="6.88671875" bestFit="1" customWidth="1"/>
    <col min="2053" max="2053" width="41.6640625" customWidth="1"/>
    <col min="2054" max="2054" width="23" customWidth="1"/>
    <col min="2055" max="2055" width="6.33203125" customWidth="1"/>
    <col min="2057" max="2057" width="15.5546875" customWidth="1"/>
    <col min="2058" max="2058" width="11.109375" customWidth="1"/>
    <col min="2305" max="2305" width="3.6640625" customWidth="1"/>
    <col min="2306" max="2306" width="11.33203125" customWidth="1"/>
    <col min="2307" max="2307" width="6" bestFit="1" customWidth="1"/>
    <col min="2308" max="2308" width="6.88671875" bestFit="1" customWidth="1"/>
    <col min="2309" max="2309" width="41.6640625" customWidth="1"/>
    <col min="2310" max="2310" width="23" customWidth="1"/>
    <col min="2311" max="2311" width="6.33203125" customWidth="1"/>
    <col min="2313" max="2313" width="15.5546875" customWidth="1"/>
    <col min="2314" max="2314" width="11.109375" customWidth="1"/>
    <col min="2561" max="2561" width="3.6640625" customWidth="1"/>
    <col min="2562" max="2562" width="11.33203125" customWidth="1"/>
    <col min="2563" max="2563" width="6" bestFit="1" customWidth="1"/>
    <col min="2564" max="2564" width="6.88671875" bestFit="1" customWidth="1"/>
    <col min="2565" max="2565" width="41.6640625" customWidth="1"/>
    <col min="2566" max="2566" width="23" customWidth="1"/>
    <col min="2567" max="2567" width="6.33203125" customWidth="1"/>
    <col min="2569" max="2569" width="15.5546875" customWidth="1"/>
    <col min="2570" max="2570" width="11.109375" customWidth="1"/>
    <col min="2817" max="2817" width="3.6640625" customWidth="1"/>
    <col min="2818" max="2818" width="11.33203125" customWidth="1"/>
    <col min="2819" max="2819" width="6" bestFit="1" customWidth="1"/>
    <col min="2820" max="2820" width="6.88671875" bestFit="1" customWidth="1"/>
    <col min="2821" max="2821" width="41.6640625" customWidth="1"/>
    <col min="2822" max="2822" width="23" customWidth="1"/>
    <col min="2823" max="2823" width="6.33203125" customWidth="1"/>
    <col min="2825" max="2825" width="15.5546875" customWidth="1"/>
    <col min="2826" max="2826" width="11.109375" customWidth="1"/>
    <col min="3073" max="3073" width="3.6640625" customWidth="1"/>
    <col min="3074" max="3074" width="11.33203125" customWidth="1"/>
    <col min="3075" max="3075" width="6" bestFit="1" customWidth="1"/>
    <col min="3076" max="3076" width="6.88671875" bestFit="1" customWidth="1"/>
    <col min="3077" max="3077" width="41.6640625" customWidth="1"/>
    <col min="3078" max="3078" width="23" customWidth="1"/>
    <col min="3079" max="3079" width="6.33203125" customWidth="1"/>
    <col min="3081" max="3081" width="15.5546875" customWidth="1"/>
    <col min="3082" max="3082" width="11.109375" customWidth="1"/>
    <col min="3329" max="3329" width="3.6640625" customWidth="1"/>
    <col min="3330" max="3330" width="11.33203125" customWidth="1"/>
    <col min="3331" max="3331" width="6" bestFit="1" customWidth="1"/>
    <col min="3332" max="3332" width="6.88671875" bestFit="1" customWidth="1"/>
    <col min="3333" max="3333" width="41.6640625" customWidth="1"/>
    <col min="3334" max="3334" width="23" customWidth="1"/>
    <col min="3335" max="3335" width="6.33203125" customWidth="1"/>
    <col min="3337" max="3337" width="15.5546875" customWidth="1"/>
    <col min="3338" max="3338" width="11.109375" customWidth="1"/>
    <col min="3585" max="3585" width="3.6640625" customWidth="1"/>
    <col min="3586" max="3586" width="11.33203125" customWidth="1"/>
    <col min="3587" max="3587" width="6" bestFit="1" customWidth="1"/>
    <col min="3588" max="3588" width="6.88671875" bestFit="1" customWidth="1"/>
    <col min="3589" max="3589" width="41.6640625" customWidth="1"/>
    <col min="3590" max="3590" width="23" customWidth="1"/>
    <col min="3591" max="3591" width="6.33203125" customWidth="1"/>
    <col min="3593" max="3593" width="15.5546875" customWidth="1"/>
    <col min="3594" max="3594" width="11.109375" customWidth="1"/>
    <col min="3841" max="3841" width="3.6640625" customWidth="1"/>
    <col min="3842" max="3842" width="11.33203125" customWidth="1"/>
    <col min="3843" max="3843" width="6" bestFit="1" customWidth="1"/>
    <col min="3844" max="3844" width="6.88671875" bestFit="1" customWidth="1"/>
    <col min="3845" max="3845" width="41.6640625" customWidth="1"/>
    <col min="3846" max="3846" width="23" customWidth="1"/>
    <col min="3847" max="3847" width="6.33203125" customWidth="1"/>
    <col min="3849" max="3849" width="15.5546875" customWidth="1"/>
    <col min="3850" max="3850" width="11.109375" customWidth="1"/>
    <col min="4097" max="4097" width="3.6640625" customWidth="1"/>
    <col min="4098" max="4098" width="11.33203125" customWidth="1"/>
    <col min="4099" max="4099" width="6" bestFit="1" customWidth="1"/>
    <col min="4100" max="4100" width="6.88671875" bestFit="1" customWidth="1"/>
    <col min="4101" max="4101" width="41.6640625" customWidth="1"/>
    <col min="4102" max="4102" width="23" customWidth="1"/>
    <col min="4103" max="4103" width="6.33203125" customWidth="1"/>
    <col min="4105" max="4105" width="15.5546875" customWidth="1"/>
    <col min="4106" max="4106" width="11.109375" customWidth="1"/>
    <col min="4353" max="4353" width="3.6640625" customWidth="1"/>
    <col min="4354" max="4354" width="11.33203125" customWidth="1"/>
    <col min="4355" max="4355" width="6" bestFit="1" customWidth="1"/>
    <col min="4356" max="4356" width="6.88671875" bestFit="1" customWidth="1"/>
    <col min="4357" max="4357" width="41.6640625" customWidth="1"/>
    <col min="4358" max="4358" width="23" customWidth="1"/>
    <col min="4359" max="4359" width="6.33203125" customWidth="1"/>
    <col min="4361" max="4361" width="15.5546875" customWidth="1"/>
    <col min="4362" max="4362" width="11.109375" customWidth="1"/>
    <col min="4609" max="4609" width="3.6640625" customWidth="1"/>
    <col min="4610" max="4610" width="11.33203125" customWidth="1"/>
    <col min="4611" max="4611" width="6" bestFit="1" customWidth="1"/>
    <col min="4612" max="4612" width="6.88671875" bestFit="1" customWidth="1"/>
    <col min="4613" max="4613" width="41.6640625" customWidth="1"/>
    <col min="4614" max="4614" width="23" customWidth="1"/>
    <col min="4615" max="4615" width="6.33203125" customWidth="1"/>
    <col min="4617" max="4617" width="15.5546875" customWidth="1"/>
    <col min="4618" max="4618" width="11.109375" customWidth="1"/>
    <col min="4865" max="4865" width="3.6640625" customWidth="1"/>
    <col min="4866" max="4866" width="11.33203125" customWidth="1"/>
    <col min="4867" max="4867" width="6" bestFit="1" customWidth="1"/>
    <col min="4868" max="4868" width="6.88671875" bestFit="1" customWidth="1"/>
    <col min="4869" max="4869" width="41.6640625" customWidth="1"/>
    <col min="4870" max="4870" width="23" customWidth="1"/>
    <col min="4871" max="4871" width="6.33203125" customWidth="1"/>
    <col min="4873" max="4873" width="15.5546875" customWidth="1"/>
    <col min="4874" max="4874" width="11.109375" customWidth="1"/>
    <col min="5121" max="5121" width="3.6640625" customWidth="1"/>
    <col min="5122" max="5122" width="11.33203125" customWidth="1"/>
    <col min="5123" max="5123" width="6" bestFit="1" customWidth="1"/>
    <col min="5124" max="5124" width="6.88671875" bestFit="1" customWidth="1"/>
    <col min="5125" max="5125" width="41.6640625" customWidth="1"/>
    <col min="5126" max="5126" width="23" customWidth="1"/>
    <col min="5127" max="5127" width="6.33203125" customWidth="1"/>
    <col min="5129" max="5129" width="15.5546875" customWidth="1"/>
    <col min="5130" max="5130" width="11.109375" customWidth="1"/>
    <col min="5377" max="5377" width="3.6640625" customWidth="1"/>
    <col min="5378" max="5378" width="11.33203125" customWidth="1"/>
    <col min="5379" max="5379" width="6" bestFit="1" customWidth="1"/>
    <col min="5380" max="5380" width="6.88671875" bestFit="1" customWidth="1"/>
    <col min="5381" max="5381" width="41.6640625" customWidth="1"/>
    <col min="5382" max="5382" width="23" customWidth="1"/>
    <col min="5383" max="5383" width="6.33203125" customWidth="1"/>
    <col min="5385" max="5385" width="15.5546875" customWidth="1"/>
    <col min="5386" max="5386" width="11.109375" customWidth="1"/>
    <col min="5633" max="5633" width="3.6640625" customWidth="1"/>
    <col min="5634" max="5634" width="11.33203125" customWidth="1"/>
    <col min="5635" max="5635" width="6" bestFit="1" customWidth="1"/>
    <col min="5636" max="5636" width="6.88671875" bestFit="1" customWidth="1"/>
    <col min="5637" max="5637" width="41.6640625" customWidth="1"/>
    <col min="5638" max="5638" width="23" customWidth="1"/>
    <col min="5639" max="5639" width="6.33203125" customWidth="1"/>
    <col min="5641" max="5641" width="15.5546875" customWidth="1"/>
    <col min="5642" max="5642" width="11.109375" customWidth="1"/>
    <col min="5889" max="5889" width="3.6640625" customWidth="1"/>
    <col min="5890" max="5890" width="11.33203125" customWidth="1"/>
    <col min="5891" max="5891" width="6" bestFit="1" customWidth="1"/>
    <col min="5892" max="5892" width="6.88671875" bestFit="1" customWidth="1"/>
    <col min="5893" max="5893" width="41.6640625" customWidth="1"/>
    <col min="5894" max="5894" width="23" customWidth="1"/>
    <col min="5895" max="5895" width="6.33203125" customWidth="1"/>
    <col min="5897" max="5897" width="15.5546875" customWidth="1"/>
    <col min="5898" max="5898" width="11.109375" customWidth="1"/>
    <col min="6145" max="6145" width="3.6640625" customWidth="1"/>
    <col min="6146" max="6146" width="11.33203125" customWidth="1"/>
    <col min="6147" max="6147" width="6" bestFit="1" customWidth="1"/>
    <col min="6148" max="6148" width="6.88671875" bestFit="1" customWidth="1"/>
    <col min="6149" max="6149" width="41.6640625" customWidth="1"/>
    <col min="6150" max="6150" width="23" customWidth="1"/>
    <col min="6151" max="6151" width="6.33203125" customWidth="1"/>
    <col min="6153" max="6153" width="15.5546875" customWidth="1"/>
    <col min="6154" max="6154" width="11.109375" customWidth="1"/>
    <col min="6401" max="6401" width="3.6640625" customWidth="1"/>
    <col min="6402" max="6402" width="11.33203125" customWidth="1"/>
    <col min="6403" max="6403" width="6" bestFit="1" customWidth="1"/>
    <col min="6404" max="6404" width="6.88671875" bestFit="1" customWidth="1"/>
    <col min="6405" max="6405" width="41.6640625" customWidth="1"/>
    <col min="6406" max="6406" width="23" customWidth="1"/>
    <col min="6407" max="6407" width="6.33203125" customWidth="1"/>
    <col min="6409" max="6409" width="15.5546875" customWidth="1"/>
    <col min="6410" max="6410" width="11.109375" customWidth="1"/>
    <col min="6657" max="6657" width="3.6640625" customWidth="1"/>
    <col min="6658" max="6658" width="11.33203125" customWidth="1"/>
    <col min="6659" max="6659" width="6" bestFit="1" customWidth="1"/>
    <col min="6660" max="6660" width="6.88671875" bestFit="1" customWidth="1"/>
    <col min="6661" max="6661" width="41.6640625" customWidth="1"/>
    <col min="6662" max="6662" width="23" customWidth="1"/>
    <col min="6663" max="6663" width="6.33203125" customWidth="1"/>
    <col min="6665" max="6665" width="15.5546875" customWidth="1"/>
    <col min="6666" max="6666" width="11.109375" customWidth="1"/>
    <col min="6913" max="6913" width="3.6640625" customWidth="1"/>
    <col min="6914" max="6914" width="11.33203125" customWidth="1"/>
    <col min="6915" max="6915" width="6" bestFit="1" customWidth="1"/>
    <col min="6916" max="6916" width="6.88671875" bestFit="1" customWidth="1"/>
    <col min="6917" max="6917" width="41.6640625" customWidth="1"/>
    <col min="6918" max="6918" width="23" customWidth="1"/>
    <col min="6919" max="6919" width="6.33203125" customWidth="1"/>
    <col min="6921" max="6921" width="15.5546875" customWidth="1"/>
    <col min="6922" max="6922" width="11.109375" customWidth="1"/>
    <col min="7169" max="7169" width="3.6640625" customWidth="1"/>
    <col min="7170" max="7170" width="11.33203125" customWidth="1"/>
    <col min="7171" max="7171" width="6" bestFit="1" customWidth="1"/>
    <col min="7172" max="7172" width="6.88671875" bestFit="1" customWidth="1"/>
    <col min="7173" max="7173" width="41.6640625" customWidth="1"/>
    <col min="7174" max="7174" width="23" customWidth="1"/>
    <col min="7175" max="7175" width="6.33203125" customWidth="1"/>
    <col min="7177" max="7177" width="15.5546875" customWidth="1"/>
    <col min="7178" max="7178" width="11.109375" customWidth="1"/>
    <col min="7425" max="7425" width="3.6640625" customWidth="1"/>
    <col min="7426" max="7426" width="11.33203125" customWidth="1"/>
    <col min="7427" max="7427" width="6" bestFit="1" customWidth="1"/>
    <col min="7428" max="7428" width="6.88671875" bestFit="1" customWidth="1"/>
    <col min="7429" max="7429" width="41.6640625" customWidth="1"/>
    <col min="7430" max="7430" width="23" customWidth="1"/>
    <col min="7431" max="7431" width="6.33203125" customWidth="1"/>
    <col min="7433" max="7433" width="15.5546875" customWidth="1"/>
    <col min="7434" max="7434" width="11.109375" customWidth="1"/>
    <col min="7681" max="7681" width="3.6640625" customWidth="1"/>
    <col min="7682" max="7682" width="11.33203125" customWidth="1"/>
    <col min="7683" max="7683" width="6" bestFit="1" customWidth="1"/>
    <col min="7684" max="7684" width="6.88671875" bestFit="1" customWidth="1"/>
    <col min="7685" max="7685" width="41.6640625" customWidth="1"/>
    <col min="7686" max="7686" width="23" customWidth="1"/>
    <col min="7687" max="7687" width="6.33203125" customWidth="1"/>
    <col min="7689" max="7689" width="15.5546875" customWidth="1"/>
    <col min="7690" max="7690" width="11.109375" customWidth="1"/>
    <col min="7937" max="7937" width="3.6640625" customWidth="1"/>
    <col min="7938" max="7938" width="11.33203125" customWidth="1"/>
    <col min="7939" max="7939" width="6" bestFit="1" customWidth="1"/>
    <col min="7940" max="7940" width="6.88671875" bestFit="1" customWidth="1"/>
    <col min="7941" max="7941" width="41.6640625" customWidth="1"/>
    <col min="7942" max="7942" width="23" customWidth="1"/>
    <col min="7943" max="7943" width="6.33203125" customWidth="1"/>
    <col min="7945" max="7945" width="15.5546875" customWidth="1"/>
    <col min="7946" max="7946" width="11.109375" customWidth="1"/>
    <col min="8193" max="8193" width="3.6640625" customWidth="1"/>
    <col min="8194" max="8194" width="11.33203125" customWidth="1"/>
    <col min="8195" max="8195" width="6" bestFit="1" customWidth="1"/>
    <col min="8196" max="8196" width="6.88671875" bestFit="1" customWidth="1"/>
    <col min="8197" max="8197" width="41.6640625" customWidth="1"/>
    <col min="8198" max="8198" width="23" customWidth="1"/>
    <col min="8199" max="8199" width="6.33203125" customWidth="1"/>
    <col min="8201" max="8201" width="15.5546875" customWidth="1"/>
    <col min="8202" max="8202" width="11.109375" customWidth="1"/>
    <col min="8449" max="8449" width="3.6640625" customWidth="1"/>
    <col min="8450" max="8450" width="11.33203125" customWidth="1"/>
    <col min="8451" max="8451" width="6" bestFit="1" customWidth="1"/>
    <col min="8452" max="8452" width="6.88671875" bestFit="1" customWidth="1"/>
    <col min="8453" max="8453" width="41.6640625" customWidth="1"/>
    <col min="8454" max="8454" width="23" customWidth="1"/>
    <col min="8455" max="8455" width="6.33203125" customWidth="1"/>
    <col min="8457" max="8457" width="15.5546875" customWidth="1"/>
    <col min="8458" max="8458" width="11.109375" customWidth="1"/>
    <col min="8705" max="8705" width="3.6640625" customWidth="1"/>
    <col min="8706" max="8706" width="11.33203125" customWidth="1"/>
    <col min="8707" max="8707" width="6" bestFit="1" customWidth="1"/>
    <col min="8708" max="8708" width="6.88671875" bestFit="1" customWidth="1"/>
    <col min="8709" max="8709" width="41.6640625" customWidth="1"/>
    <col min="8710" max="8710" width="23" customWidth="1"/>
    <col min="8711" max="8711" width="6.33203125" customWidth="1"/>
    <col min="8713" max="8713" width="15.5546875" customWidth="1"/>
    <col min="8714" max="8714" width="11.109375" customWidth="1"/>
    <col min="8961" max="8961" width="3.6640625" customWidth="1"/>
    <col min="8962" max="8962" width="11.33203125" customWidth="1"/>
    <col min="8963" max="8963" width="6" bestFit="1" customWidth="1"/>
    <col min="8964" max="8964" width="6.88671875" bestFit="1" customWidth="1"/>
    <col min="8965" max="8965" width="41.6640625" customWidth="1"/>
    <col min="8966" max="8966" width="23" customWidth="1"/>
    <col min="8967" max="8967" width="6.33203125" customWidth="1"/>
    <col min="8969" max="8969" width="15.5546875" customWidth="1"/>
    <col min="8970" max="8970" width="11.109375" customWidth="1"/>
    <col min="9217" max="9217" width="3.6640625" customWidth="1"/>
    <col min="9218" max="9218" width="11.33203125" customWidth="1"/>
    <col min="9219" max="9219" width="6" bestFit="1" customWidth="1"/>
    <col min="9220" max="9220" width="6.88671875" bestFit="1" customWidth="1"/>
    <col min="9221" max="9221" width="41.6640625" customWidth="1"/>
    <col min="9222" max="9222" width="23" customWidth="1"/>
    <col min="9223" max="9223" width="6.33203125" customWidth="1"/>
    <col min="9225" max="9225" width="15.5546875" customWidth="1"/>
    <col min="9226" max="9226" width="11.109375" customWidth="1"/>
    <col min="9473" max="9473" width="3.6640625" customWidth="1"/>
    <col min="9474" max="9474" width="11.33203125" customWidth="1"/>
    <col min="9475" max="9475" width="6" bestFit="1" customWidth="1"/>
    <col min="9476" max="9476" width="6.88671875" bestFit="1" customWidth="1"/>
    <col min="9477" max="9477" width="41.6640625" customWidth="1"/>
    <col min="9478" max="9478" width="23" customWidth="1"/>
    <col min="9479" max="9479" width="6.33203125" customWidth="1"/>
    <col min="9481" max="9481" width="15.5546875" customWidth="1"/>
    <col min="9482" max="9482" width="11.109375" customWidth="1"/>
    <col min="9729" max="9729" width="3.6640625" customWidth="1"/>
    <col min="9730" max="9730" width="11.33203125" customWidth="1"/>
    <col min="9731" max="9731" width="6" bestFit="1" customWidth="1"/>
    <col min="9732" max="9732" width="6.88671875" bestFit="1" customWidth="1"/>
    <col min="9733" max="9733" width="41.6640625" customWidth="1"/>
    <col min="9734" max="9734" width="23" customWidth="1"/>
    <col min="9735" max="9735" width="6.33203125" customWidth="1"/>
    <col min="9737" max="9737" width="15.5546875" customWidth="1"/>
    <col min="9738" max="9738" width="11.109375" customWidth="1"/>
    <col min="9985" max="9985" width="3.6640625" customWidth="1"/>
    <col min="9986" max="9986" width="11.33203125" customWidth="1"/>
    <col min="9987" max="9987" width="6" bestFit="1" customWidth="1"/>
    <col min="9988" max="9988" width="6.88671875" bestFit="1" customWidth="1"/>
    <col min="9989" max="9989" width="41.6640625" customWidth="1"/>
    <col min="9990" max="9990" width="23" customWidth="1"/>
    <col min="9991" max="9991" width="6.33203125" customWidth="1"/>
    <col min="9993" max="9993" width="15.5546875" customWidth="1"/>
    <col min="9994" max="9994" width="11.109375" customWidth="1"/>
    <col min="10241" max="10241" width="3.6640625" customWidth="1"/>
    <col min="10242" max="10242" width="11.33203125" customWidth="1"/>
    <col min="10243" max="10243" width="6" bestFit="1" customWidth="1"/>
    <col min="10244" max="10244" width="6.88671875" bestFit="1" customWidth="1"/>
    <col min="10245" max="10245" width="41.6640625" customWidth="1"/>
    <col min="10246" max="10246" width="23" customWidth="1"/>
    <col min="10247" max="10247" width="6.33203125" customWidth="1"/>
    <col min="10249" max="10249" width="15.5546875" customWidth="1"/>
    <col min="10250" max="10250" width="11.109375" customWidth="1"/>
    <col min="10497" max="10497" width="3.6640625" customWidth="1"/>
    <col min="10498" max="10498" width="11.33203125" customWidth="1"/>
    <col min="10499" max="10499" width="6" bestFit="1" customWidth="1"/>
    <col min="10500" max="10500" width="6.88671875" bestFit="1" customWidth="1"/>
    <col min="10501" max="10501" width="41.6640625" customWidth="1"/>
    <col min="10502" max="10502" width="23" customWidth="1"/>
    <col min="10503" max="10503" width="6.33203125" customWidth="1"/>
    <col min="10505" max="10505" width="15.5546875" customWidth="1"/>
    <col min="10506" max="10506" width="11.109375" customWidth="1"/>
    <col min="10753" max="10753" width="3.6640625" customWidth="1"/>
    <col min="10754" max="10754" width="11.33203125" customWidth="1"/>
    <col min="10755" max="10755" width="6" bestFit="1" customWidth="1"/>
    <col min="10756" max="10756" width="6.88671875" bestFit="1" customWidth="1"/>
    <col min="10757" max="10757" width="41.6640625" customWidth="1"/>
    <col min="10758" max="10758" width="23" customWidth="1"/>
    <col min="10759" max="10759" width="6.33203125" customWidth="1"/>
    <col min="10761" max="10761" width="15.5546875" customWidth="1"/>
    <col min="10762" max="10762" width="11.109375" customWidth="1"/>
    <col min="11009" max="11009" width="3.6640625" customWidth="1"/>
    <col min="11010" max="11010" width="11.33203125" customWidth="1"/>
    <col min="11011" max="11011" width="6" bestFit="1" customWidth="1"/>
    <col min="11012" max="11012" width="6.88671875" bestFit="1" customWidth="1"/>
    <col min="11013" max="11013" width="41.6640625" customWidth="1"/>
    <col min="11014" max="11014" width="23" customWidth="1"/>
    <col min="11015" max="11015" width="6.33203125" customWidth="1"/>
    <col min="11017" max="11017" width="15.5546875" customWidth="1"/>
    <col min="11018" max="11018" width="11.109375" customWidth="1"/>
    <col min="11265" max="11265" width="3.6640625" customWidth="1"/>
    <col min="11266" max="11266" width="11.33203125" customWidth="1"/>
    <col min="11267" max="11267" width="6" bestFit="1" customWidth="1"/>
    <col min="11268" max="11268" width="6.88671875" bestFit="1" customWidth="1"/>
    <col min="11269" max="11269" width="41.6640625" customWidth="1"/>
    <col min="11270" max="11270" width="23" customWidth="1"/>
    <col min="11271" max="11271" width="6.33203125" customWidth="1"/>
    <col min="11273" max="11273" width="15.5546875" customWidth="1"/>
    <col min="11274" max="11274" width="11.109375" customWidth="1"/>
    <col min="11521" max="11521" width="3.6640625" customWidth="1"/>
    <col min="11522" max="11522" width="11.33203125" customWidth="1"/>
    <col min="11523" max="11523" width="6" bestFit="1" customWidth="1"/>
    <col min="11524" max="11524" width="6.88671875" bestFit="1" customWidth="1"/>
    <col min="11525" max="11525" width="41.6640625" customWidth="1"/>
    <col min="11526" max="11526" width="23" customWidth="1"/>
    <col min="11527" max="11527" width="6.33203125" customWidth="1"/>
    <col min="11529" max="11529" width="15.5546875" customWidth="1"/>
    <col min="11530" max="11530" width="11.109375" customWidth="1"/>
    <col min="11777" max="11777" width="3.6640625" customWidth="1"/>
    <col min="11778" max="11778" width="11.33203125" customWidth="1"/>
    <col min="11779" max="11779" width="6" bestFit="1" customWidth="1"/>
    <col min="11780" max="11780" width="6.88671875" bestFit="1" customWidth="1"/>
    <col min="11781" max="11781" width="41.6640625" customWidth="1"/>
    <col min="11782" max="11782" width="23" customWidth="1"/>
    <col min="11783" max="11783" width="6.33203125" customWidth="1"/>
    <col min="11785" max="11785" width="15.5546875" customWidth="1"/>
    <col min="11786" max="11786" width="11.109375" customWidth="1"/>
    <col min="12033" max="12033" width="3.6640625" customWidth="1"/>
    <col min="12034" max="12034" width="11.33203125" customWidth="1"/>
    <col min="12035" max="12035" width="6" bestFit="1" customWidth="1"/>
    <col min="12036" max="12036" width="6.88671875" bestFit="1" customWidth="1"/>
    <col min="12037" max="12037" width="41.6640625" customWidth="1"/>
    <col min="12038" max="12038" width="23" customWidth="1"/>
    <col min="12039" max="12039" width="6.33203125" customWidth="1"/>
    <col min="12041" max="12041" width="15.5546875" customWidth="1"/>
    <col min="12042" max="12042" width="11.109375" customWidth="1"/>
    <col min="12289" max="12289" width="3.6640625" customWidth="1"/>
    <col min="12290" max="12290" width="11.33203125" customWidth="1"/>
    <col min="12291" max="12291" width="6" bestFit="1" customWidth="1"/>
    <col min="12292" max="12292" width="6.88671875" bestFit="1" customWidth="1"/>
    <col min="12293" max="12293" width="41.6640625" customWidth="1"/>
    <col min="12294" max="12294" width="23" customWidth="1"/>
    <col min="12295" max="12295" width="6.33203125" customWidth="1"/>
    <col min="12297" max="12297" width="15.5546875" customWidth="1"/>
    <col min="12298" max="12298" width="11.109375" customWidth="1"/>
    <col min="12545" max="12545" width="3.6640625" customWidth="1"/>
    <col min="12546" max="12546" width="11.33203125" customWidth="1"/>
    <col min="12547" max="12547" width="6" bestFit="1" customWidth="1"/>
    <col min="12548" max="12548" width="6.88671875" bestFit="1" customWidth="1"/>
    <col min="12549" max="12549" width="41.6640625" customWidth="1"/>
    <col min="12550" max="12550" width="23" customWidth="1"/>
    <col min="12551" max="12551" width="6.33203125" customWidth="1"/>
    <col min="12553" max="12553" width="15.5546875" customWidth="1"/>
    <col min="12554" max="12554" width="11.109375" customWidth="1"/>
    <col min="12801" max="12801" width="3.6640625" customWidth="1"/>
    <col min="12802" max="12802" width="11.33203125" customWidth="1"/>
    <col min="12803" max="12803" width="6" bestFit="1" customWidth="1"/>
    <col min="12804" max="12804" width="6.88671875" bestFit="1" customWidth="1"/>
    <col min="12805" max="12805" width="41.6640625" customWidth="1"/>
    <col min="12806" max="12806" width="23" customWidth="1"/>
    <col min="12807" max="12807" width="6.33203125" customWidth="1"/>
    <col min="12809" max="12809" width="15.5546875" customWidth="1"/>
    <col min="12810" max="12810" width="11.109375" customWidth="1"/>
    <col min="13057" max="13057" width="3.6640625" customWidth="1"/>
    <col min="13058" max="13058" width="11.33203125" customWidth="1"/>
    <col min="13059" max="13059" width="6" bestFit="1" customWidth="1"/>
    <col min="13060" max="13060" width="6.88671875" bestFit="1" customWidth="1"/>
    <col min="13061" max="13061" width="41.6640625" customWidth="1"/>
    <col min="13062" max="13062" width="23" customWidth="1"/>
    <col min="13063" max="13063" width="6.33203125" customWidth="1"/>
    <col min="13065" max="13065" width="15.5546875" customWidth="1"/>
    <col min="13066" max="13066" width="11.109375" customWidth="1"/>
    <col min="13313" max="13313" width="3.6640625" customWidth="1"/>
    <col min="13314" max="13314" width="11.33203125" customWidth="1"/>
    <col min="13315" max="13315" width="6" bestFit="1" customWidth="1"/>
    <col min="13316" max="13316" width="6.88671875" bestFit="1" customWidth="1"/>
    <col min="13317" max="13317" width="41.6640625" customWidth="1"/>
    <col min="13318" max="13318" width="23" customWidth="1"/>
    <col min="13319" max="13319" width="6.33203125" customWidth="1"/>
    <col min="13321" max="13321" width="15.5546875" customWidth="1"/>
    <col min="13322" max="13322" width="11.109375" customWidth="1"/>
    <col min="13569" max="13569" width="3.6640625" customWidth="1"/>
    <col min="13570" max="13570" width="11.33203125" customWidth="1"/>
    <col min="13571" max="13571" width="6" bestFit="1" customWidth="1"/>
    <col min="13572" max="13572" width="6.88671875" bestFit="1" customWidth="1"/>
    <col min="13573" max="13573" width="41.6640625" customWidth="1"/>
    <col min="13574" max="13574" width="23" customWidth="1"/>
    <col min="13575" max="13575" width="6.33203125" customWidth="1"/>
    <col min="13577" max="13577" width="15.5546875" customWidth="1"/>
    <col min="13578" max="13578" width="11.109375" customWidth="1"/>
    <col min="13825" max="13825" width="3.6640625" customWidth="1"/>
    <col min="13826" max="13826" width="11.33203125" customWidth="1"/>
    <col min="13827" max="13827" width="6" bestFit="1" customWidth="1"/>
    <col min="13828" max="13828" width="6.88671875" bestFit="1" customWidth="1"/>
    <col min="13829" max="13829" width="41.6640625" customWidth="1"/>
    <col min="13830" max="13830" width="23" customWidth="1"/>
    <col min="13831" max="13831" width="6.33203125" customWidth="1"/>
    <col min="13833" max="13833" width="15.5546875" customWidth="1"/>
    <col min="13834" max="13834" width="11.109375" customWidth="1"/>
    <col min="14081" max="14081" width="3.6640625" customWidth="1"/>
    <col min="14082" max="14082" width="11.33203125" customWidth="1"/>
    <col min="14083" max="14083" width="6" bestFit="1" customWidth="1"/>
    <col min="14084" max="14084" width="6.88671875" bestFit="1" customWidth="1"/>
    <col min="14085" max="14085" width="41.6640625" customWidth="1"/>
    <col min="14086" max="14086" width="23" customWidth="1"/>
    <col min="14087" max="14087" width="6.33203125" customWidth="1"/>
    <col min="14089" max="14089" width="15.5546875" customWidth="1"/>
    <col min="14090" max="14090" width="11.109375" customWidth="1"/>
    <col min="14337" max="14337" width="3.6640625" customWidth="1"/>
    <col min="14338" max="14338" width="11.33203125" customWidth="1"/>
    <col min="14339" max="14339" width="6" bestFit="1" customWidth="1"/>
    <col min="14340" max="14340" width="6.88671875" bestFit="1" customWidth="1"/>
    <col min="14341" max="14341" width="41.6640625" customWidth="1"/>
    <col min="14342" max="14342" width="23" customWidth="1"/>
    <col min="14343" max="14343" width="6.33203125" customWidth="1"/>
    <col min="14345" max="14345" width="15.5546875" customWidth="1"/>
    <col min="14346" max="14346" width="11.109375" customWidth="1"/>
    <col min="14593" max="14593" width="3.6640625" customWidth="1"/>
    <col min="14594" max="14594" width="11.33203125" customWidth="1"/>
    <col min="14595" max="14595" width="6" bestFit="1" customWidth="1"/>
    <col min="14596" max="14596" width="6.88671875" bestFit="1" customWidth="1"/>
    <col min="14597" max="14597" width="41.6640625" customWidth="1"/>
    <col min="14598" max="14598" width="23" customWidth="1"/>
    <col min="14599" max="14599" width="6.33203125" customWidth="1"/>
    <col min="14601" max="14601" width="15.5546875" customWidth="1"/>
    <col min="14602" max="14602" width="11.109375" customWidth="1"/>
    <col min="14849" max="14849" width="3.6640625" customWidth="1"/>
    <col min="14850" max="14850" width="11.33203125" customWidth="1"/>
    <col min="14851" max="14851" width="6" bestFit="1" customWidth="1"/>
    <col min="14852" max="14852" width="6.88671875" bestFit="1" customWidth="1"/>
    <col min="14853" max="14853" width="41.6640625" customWidth="1"/>
    <col min="14854" max="14854" width="23" customWidth="1"/>
    <col min="14855" max="14855" width="6.33203125" customWidth="1"/>
    <col min="14857" max="14857" width="15.5546875" customWidth="1"/>
    <col min="14858" max="14858" width="11.109375" customWidth="1"/>
    <col min="15105" max="15105" width="3.6640625" customWidth="1"/>
    <col min="15106" max="15106" width="11.33203125" customWidth="1"/>
    <col min="15107" max="15107" width="6" bestFit="1" customWidth="1"/>
    <col min="15108" max="15108" width="6.88671875" bestFit="1" customWidth="1"/>
    <col min="15109" max="15109" width="41.6640625" customWidth="1"/>
    <col min="15110" max="15110" width="23" customWidth="1"/>
    <col min="15111" max="15111" width="6.33203125" customWidth="1"/>
    <col min="15113" max="15113" width="15.5546875" customWidth="1"/>
    <col min="15114" max="15114" width="11.109375" customWidth="1"/>
    <col min="15361" max="15361" width="3.6640625" customWidth="1"/>
    <col min="15362" max="15362" width="11.33203125" customWidth="1"/>
    <col min="15363" max="15363" width="6" bestFit="1" customWidth="1"/>
    <col min="15364" max="15364" width="6.88671875" bestFit="1" customWidth="1"/>
    <col min="15365" max="15365" width="41.6640625" customWidth="1"/>
    <col min="15366" max="15366" width="23" customWidth="1"/>
    <col min="15367" max="15367" width="6.33203125" customWidth="1"/>
    <col min="15369" max="15369" width="15.5546875" customWidth="1"/>
    <col min="15370" max="15370" width="11.109375" customWidth="1"/>
    <col min="15617" max="15617" width="3.6640625" customWidth="1"/>
    <col min="15618" max="15618" width="11.33203125" customWidth="1"/>
    <col min="15619" max="15619" width="6" bestFit="1" customWidth="1"/>
    <col min="15620" max="15620" width="6.88671875" bestFit="1" customWidth="1"/>
    <col min="15621" max="15621" width="41.6640625" customWidth="1"/>
    <col min="15622" max="15622" width="23" customWidth="1"/>
    <col min="15623" max="15623" width="6.33203125" customWidth="1"/>
    <col min="15625" max="15625" width="15.5546875" customWidth="1"/>
    <col min="15626" max="15626" width="11.109375" customWidth="1"/>
    <col min="15873" max="15873" width="3.6640625" customWidth="1"/>
    <col min="15874" max="15874" width="11.33203125" customWidth="1"/>
    <col min="15875" max="15875" width="6" bestFit="1" customWidth="1"/>
    <col min="15876" max="15876" width="6.88671875" bestFit="1" customWidth="1"/>
    <col min="15877" max="15877" width="41.6640625" customWidth="1"/>
    <col min="15878" max="15878" width="23" customWidth="1"/>
    <col min="15879" max="15879" width="6.33203125" customWidth="1"/>
    <col min="15881" max="15881" width="15.5546875" customWidth="1"/>
    <col min="15882" max="15882" width="11.109375" customWidth="1"/>
    <col min="16129" max="16129" width="3.6640625" customWidth="1"/>
    <col min="16130" max="16130" width="11.33203125" customWidth="1"/>
    <col min="16131" max="16131" width="6" bestFit="1" customWidth="1"/>
    <col min="16132" max="16132" width="6.88671875" bestFit="1" customWidth="1"/>
    <col min="16133" max="16133" width="41.6640625" customWidth="1"/>
    <col min="16134" max="16134" width="23" customWidth="1"/>
    <col min="16135" max="16135" width="6.33203125" customWidth="1"/>
    <col min="16137" max="16137" width="15.5546875" customWidth="1"/>
    <col min="16138" max="16138" width="11.109375" customWidth="1"/>
  </cols>
  <sheetData>
    <row r="1" spans="1:10" ht="21" x14ac:dyDescent="0.4">
      <c r="A1" s="241" t="s">
        <v>103</v>
      </c>
      <c r="B1" s="241"/>
      <c r="C1" s="241"/>
      <c r="D1" s="241"/>
      <c r="E1" s="241"/>
      <c r="F1" s="241"/>
      <c r="G1" s="241"/>
    </row>
    <row r="2" spans="1:10" ht="15" thickBot="1" x14ac:dyDescent="0.35">
      <c r="A2" s="71"/>
      <c r="B2" s="71" t="s">
        <v>84</v>
      </c>
      <c r="C2" s="71" t="s">
        <v>21</v>
      </c>
      <c r="D2" s="71" t="s">
        <v>39</v>
      </c>
      <c r="E2" s="71" t="s">
        <v>22</v>
      </c>
      <c r="F2" s="71" t="s">
        <v>85</v>
      </c>
      <c r="G2" s="71"/>
    </row>
    <row r="3" spans="1:10" x14ac:dyDescent="0.3">
      <c r="A3" s="72">
        <v>1</v>
      </c>
      <c r="B3" s="73">
        <v>42884</v>
      </c>
      <c r="C3" s="72">
        <v>2</v>
      </c>
      <c r="D3" s="71">
        <v>2</v>
      </c>
      <c r="E3" s="74" t="s">
        <v>88</v>
      </c>
      <c r="F3" t="s">
        <v>89</v>
      </c>
    </row>
    <row r="4" spans="1:10" x14ac:dyDescent="0.3">
      <c r="A4" s="72">
        <v>2</v>
      </c>
      <c r="B4" s="75">
        <v>42884</v>
      </c>
      <c r="C4" s="76">
        <v>1</v>
      </c>
      <c r="D4" s="77">
        <v>1</v>
      </c>
      <c r="E4" t="s">
        <v>87</v>
      </c>
      <c r="F4" t="s">
        <v>104</v>
      </c>
    </row>
    <row r="5" spans="1:10" x14ac:dyDescent="0.3">
      <c r="A5" s="72">
        <v>3</v>
      </c>
      <c r="B5" s="75">
        <v>42885</v>
      </c>
      <c r="C5" s="76">
        <v>1</v>
      </c>
      <c r="D5" s="77">
        <v>1</v>
      </c>
      <c r="E5" t="s">
        <v>105</v>
      </c>
      <c r="F5" t="s">
        <v>106</v>
      </c>
      <c r="G5" s="78"/>
      <c r="H5" s="78"/>
    </row>
    <row r="6" spans="1:10" x14ac:dyDescent="0.3">
      <c r="A6" s="72">
        <v>4</v>
      </c>
      <c r="B6" s="75">
        <v>42885</v>
      </c>
      <c r="C6" s="76">
        <v>1</v>
      </c>
      <c r="D6" s="77">
        <v>1</v>
      </c>
      <c r="E6" t="s">
        <v>37</v>
      </c>
      <c r="F6" t="s">
        <v>45</v>
      </c>
    </row>
    <row r="7" spans="1:10" s="80" customFormat="1" x14ac:dyDescent="0.3">
      <c r="A7" s="72">
        <v>5</v>
      </c>
      <c r="B7" s="75">
        <v>42887</v>
      </c>
      <c r="C7" s="76">
        <v>2</v>
      </c>
      <c r="D7" s="77">
        <v>2</v>
      </c>
      <c r="E7" t="s">
        <v>107</v>
      </c>
      <c r="F7" t="s">
        <v>90</v>
      </c>
      <c r="G7"/>
      <c r="I7"/>
      <c r="J7"/>
    </row>
    <row r="8" spans="1:10" ht="15" customHeight="1" x14ac:dyDescent="0.3">
      <c r="A8" s="72">
        <v>6</v>
      </c>
      <c r="B8" s="75">
        <v>42887</v>
      </c>
      <c r="C8" s="76">
        <v>2</v>
      </c>
      <c r="D8" s="77">
        <v>2</v>
      </c>
      <c r="E8" t="s">
        <v>44</v>
      </c>
      <c r="F8" t="s">
        <v>86</v>
      </c>
    </row>
    <row r="9" spans="1:10" x14ac:dyDescent="0.3">
      <c r="A9" s="72">
        <v>7</v>
      </c>
      <c r="B9" s="75">
        <v>42887</v>
      </c>
      <c r="C9" s="76">
        <v>2</v>
      </c>
      <c r="D9" s="77">
        <v>2</v>
      </c>
      <c r="E9" t="s">
        <v>108</v>
      </c>
      <c r="F9" t="s">
        <v>40</v>
      </c>
    </row>
    <row r="10" spans="1:10" x14ac:dyDescent="0.3">
      <c r="A10" s="72">
        <v>8</v>
      </c>
      <c r="B10" s="75">
        <v>42887</v>
      </c>
      <c r="C10" s="76">
        <v>4</v>
      </c>
      <c r="D10" s="77">
        <v>4</v>
      </c>
      <c r="E10" t="s">
        <v>38</v>
      </c>
      <c r="F10" t="s">
        <v>23</v>
      </c>
    </row>
    <row r="11" spans="1:10" x14ac:dyDescent="0.3">
      <c r="A11" s="72">
        <v>9</v>
      </c>
      <c r="B11" s="75">
        <v>42888</v>
      </c>
      <c r="C11" s="76">
        <v>1</v>
      </c>
      <c r="D11" s="77">
        <v>1</v>
      </c>
      <c r="E11" t="s">
        <v>109</v>
      </c>
      <c r="F11" t="s">
        <v>110</v>
      </c>
      <c r="G11" s="80"/>
    </row>
    <row r="12" spans="1:10" x14ac:dyDescent="0.3">
      <c r="A12" s="72">
        <v>10</v>
      </c>
      <c r="B12" s="75">
        <v>42888</v>
      </c>
      <c r="C12" s="76">
        <v>2</v>
      </c>
      <c r="D12" s="77">
        <v>2</v>
      </c>
      <c r="E12" t="s">
        <v>111</v>
      </c>
      <c r="F12" t="s">
        <v>112</v>
      </c>
      <c r="G12" s="80"/>
    </row>
    <row r="13" spans="1:10" x14ac:dyDescent="0.3">
      <c r="A13" s="79"/>
      <c r="B13" s="79"/>
      <c r="C13" s="191">
        <f>SUM(C3:C12)</f>
        <v>18</v>
      </c>
      <c r="D13" s="81">
        <f>SUM(D3:D12)</f>
        <v>18</v>
      </c>
      <c r="E13" s="79"/>
    </row>
    <row r="14" spans="1:10" ht="13.5" customHeight="1" x14ac:dyDescent="0.3"/>
    <row r="15" spans="1:10" ht="13.2" customHeight="1" x14ac:dyDescent="0.3">
      <c r="A15" s="83"/>
      <c r="B15" s="192"/>
      <c r="C15" s="83"/>
      <c r="D15" s="193"/>
      <c r="E15" s="194"/>
      <c r="F15" s="83"/>
    </row>
    <row r="16" spans="1:10" x14ac:dyDescent="0.3">
      <c r="A16" s="83"/>
      <c r="B16" s="83"/>
      <c r="C16" s="83"/>
      <c r="D16" s="83"/>
      <c r="E16" s="194"/>
      <c r="F16" s="83"/>
    </row>
    <row r="17" spans="1:6" x14ac:dyDescent="0.3">
      <c r="A17" s="83"/>
      <c r="B17" s="83" t="s">
        <v>113</v>
      </c>
      <c r="C17" s="83"/>
      <c r="D17" s="83"/>
      <c r="E17" s="83"/>
      <c r="F17" s="83"/>
    </row>
    <row r="18" spans="1:6" x14ac:dyDescent="0.3">
      <c r="A18" s="83"/>
      <c r="B18" s="83"/>
      <c r="C18" s="83"/>
      <c r="D18" s="83"/>
      <c r="E18" s="83"/>
      <c r="F18" s="83"/>
    </row>
    <row r="19" spans="1:6" x14ac:dyDescent="0.3">
      <c r="A19" s="83" t="s">
        <v>49</v>
      </c>
      <c r="B19" s="83"/>
      <c r="C19" s="83"/>
      <c r="D19" s="83"/>
      <c r="E19" s="83"/>
      <c r="F19" s="83"/>
    </row>
    <row r="20" spans="1:6" ht="13.2" customHeight="1" x14ac:dyDescent="0.3">
      <c r="A20" s="224" t="s">
        <v>114</v>
      </c>
      <c r="B20" s="83"/>
      <c r="C20" s="83"/>
      <c r="D20" s="83"/>
      <c r="E20" s="83"/>
      <c r="F20" s="83"/>
    </row>
    <row r="21" spans="1:6" x14ac:dyDescent="0.3">
      <c r="A21" s="83"/>
      <c r="B21" s="83"/>
      <c r="C21" s="83"/>
      <c r="D21" s="83"/>
      <c r="E21" s="83"/>
      <c r="F21" s="83"/>
    </row>
    <row r="22" spans="1:6" x14ac:dyDescent="0.3">
      <c r="A22" s="82" t="s">
        <v>50</v>
      </c>
      <c r="B22" s="83"/>
      <c r="C22" s="83"/>
      <c r="D22" s="83"/>
      <c r="E22" s="83"/>
      <c r="F22" s="83"/>
    </row>
    <row r="23" spans="1:6" x14ac:dyDescent="0.3">
      <c r="A23" s="82" t="s">
        <v>51</v>
      </c>
      <c r="B23" s="83"/>
      <c r="C23" s="83"/>
      <c r="D23" s="83"/>
      <c r="E23" s="83"/>
      <c r="F23" s="83"/>
    </row>
    <row r="24" spans="1:6" x14ac:dyDescent="0.3">
      <c r="F24" s="83"/>
    </row>
    <row r="25" spans="1:6" x14ac:dyDescent="0.3">
      <c r="F25" s="83" t="s">
        <v>115</v>
      </c>
    </row>
  </sheetData>
  <sheetProtection selectLockedCells="1" selectUnlockedCells="1"/>
  <mergeCells count="1">
    <mergeCell ref="A1:G1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B90"/>
  <sheetViews>
    <sheetView showGridLines="0" zoomScaleNormal="100" workbookViewId="0">
      <selection activeCell="A2" sqref="A2:R22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98" t="str">
        <f>'Nasazení do skupin'!B2</f>
        <v>10. GALA MČR mladších žáků dvojice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1"/>
    </row>
    <row r="3" spans="1:26" ht="15" thickBo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26" ht="32.25" customHeight="1" thickBot="1" x14ac:dyDescent="0.35">
      <c r="A4" s="289" t="s">
        <v>0</v>
      </c>
      <c r="B4" s="290"/>
      <c r="C4" s="295" t="str">
        <f>'Nasazení do skupin'!B3</f>
        <v>Čakovice 17.6.2017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7"/>
    </row>
    <row r="5" spans="1:26" x14ac:dyDescent="0.3">
      <c r="A5" s="291"/>
      <c r="B5" s="292"/>
      <c r="C5" s="298">
        <v>1</v>
      </c>
      <c r="D5" s="299"/>
      <c r="E5" s="301"/>
      <c r="F5" s="298">
        <v>2</v>
      </c>
      <c r="G5" s="299"/>
      <c r="H5" s="301"/>
      <c r="I5" s="298">
        <v>3</v>
      </c>
      <c r="J5" s="299"/>
      <c r="K5" s="301"/>
      <c r="L5" s="298">
        <v>4</v>
      </c>
      <c r="M5" s="299"/>
      <c r="N5" s="301"/>
      <c r="O5" s="305" t="s">
        <v>1</v>
      </c>
      <c r="P5" s="306"/>
      <c r="Q5" s="307"/>
      <c r="R5" s="53" t="s">
        <v>2</v>
      </c>
    </row>
    <row r="6" spans="1:26" ht="15" thickBot="1" x14ac:dyDescent="0.35">
      <c r="A6" s="293"/>
      <c r="B6" s="294"/>
      <c r="C6" s="429"/>
      <c r="D6" s="322"/>
      <c r="E6" s="323"/>
      <c r="F6" s="302"/>
      <c r="G6" s="303"/>
      <c r="H6" s="304"/>
      <c r="I6" s="302"/>
      <c r="J6" s="303"/>
      <c r="K6" s="304"/>
      <c r="L6" s="302"/>
      <c r="M6" s="303"/>
      <c r="N6" s="304"/>
      <c r="O6" s="308" t="s">
        <v>3</v>
      </c>
      <c r="P6" s="309"/>
      <c r="Q6" s="310"/>
      <c r="R6" s="54" t="s">
        <v>4</v>
      </c>
    </row>
    <row r="7" spans="1:26" ht="15" customHeight="1" x14ac:dyDescent="0.3">
      <c r="A7" s="281">
        <v>1</v>
      </c>
      <c r="B7" s="284" t="str">
        <f>'Nasazení do skupin'!B19</f>
        <v>TJ Sokol Semily</v>
      </c>
      <c r="C7" s="341"/>
      <c r="D7" s="342"/>
      <c r="E7" s="343"/>
      <c r="F7" s="258"/>
      <c r="G7" s="258"/>
      <c r="H7" s="260"/>
      <c r="I7" s="287"/>
      <c r="J7" s="258"/>
      <c r="K7" s="260"/>
      <c r="L7" s="287"/>
      <c r="M7" s="258"/>
      <c r="N7" s="260"/>
      <c r="O7" s="337"/>
      <c r="P7" s="333"/>
      <c r="Q7" s="320"/>
      <c r="R7" s="262"/>
      <c r="Y7" s="44"/>
    </row>
    <row r="8" spans="1:26" ht="15.75" customHeight="1" thickBot="1" x14ac:dyDescent="0.35">
      <c r="A8" s="282"/>
      <c r="B8" s="285"/>
      <c r="C8" s="344"/>
      <c r="D8" s="345"/>
      <c r="E8" s="346"/>
      <c r="F8" s="259"/>
      <c r="G8" s="259"/>
      <c r="H8" s="261"/>
      <c r="I8" s="288"/>
      <c r="J8" s="259"/>
      <c r="K8" s="261"/>
      <c r="L8" s="288"/>
      <c r="M8" s="259"/>
      <c r="N8" s="261"/>
      <c r="O8" s="338"/>
      <c r="P8" s="334"/>
      <c r="Q8" s="321"/>
      <c r="R8" s="263"/>
    </row>
    <row r="9" spans="1:26" ht="15" customHeight="1" x14ac:dyDescent="0.3">
      <c r="A9" s="282"/>
      <c r="B9" s="285"/>
      <c r="C9" s="344"/>
      <c r="D9" s="345"/>
      <c r="E9" s="346"/>
      <c r="F9" s="268"/>
      <c r="G9" s="268"/>
      <c r="H9" s="266"/>
      <c r="I9" s="264"/>
      <c r="J9" s="268"/>
      <c r="K9" s="266"/>
      <c r="L9" s="264"/>
      <c r="M9" s="268"/>
      <c r="N9" s="266"/>
      <c r="O9" s="324"/>
      <c r="P9" s="331"/>
      <c r="Q9" s="335"/>
      <c r="R9" s="270"/>
      <c r="X9" s="44"/>
      <c r="Y9" s="44"/>
      <c r="Z9" s="44"/>
    </row>
    <row r="10" spans="1:26" ht="15.75" customHeight="1" thickBot="1" x14ac:dyDescent="0.35">
      <c r="A10" s="283"/>
      <c r="B10" s="286"/>
      <c r="C10" s="347"/>
      <c r="D10" s="348"/>
      <c r="E10" s="349"/>
      <c r="F10" s="268"/>
      <c r="G10" s="268"/>
      <c r="H10" s="266"/>
      <c r="I10" s="265"/>
      <c r="J10" s="269"/>
      <c r="K10" s="267"/>
      <c r="L10" s="265"/>
      <c r="M10" s="269"/>
      <c r="N10" s="267"/>
      <c r="O10" s="325"/>
      <c r="P10" s="332"/>
      <c r="Q10" s="336"/>
      <c r="R10" s="271"/>
      <c r="X10" s="44"/>
      <c r="Y10" s="44"/>
      <c r="Z10" s="44"/>
    </row>
    <row r="11" spans="1:26" ht="15" customHeight="1" x14ac:dyDescent="0.3">
      <c r="A11" s="281">
        <v>2</v>
      </c>
      <c r="B11" s="284" t="str">
        <f>'Nasazení do skupin'!B20</f>
        <v>Městský nohejbalový klub Modřice, z.s. "D"</v>
      </c>
      <c r="C11" s="352"/>
      <c r="D11" s="326"/>
      <c r="E11" s="326"/>
      <c r="F11" s="419" t="s">
        <v>42</v>
      </c>
      <c r="G11" s="342"/>
      <c r="H11" s="343"/>
      <c r="I11" s="258"/>
      <c r="J11" s="258"/>
      <c r="K11" s="260"/>
      <c r="L11" s="287"/>
      <c r="M11" s="258"/>
      <c r="N11" s="260"/>
      <c r="O11" s="337"/>
      <c r="P11" s="333"/>
      <c r="Q11" s="320"/>
      <c r="R11" s="262"/>
    </row>
    <row r="12" spans="1:26" ht="15.75" customHeight="1" thickBot="1" x14ac:dyDescent="0.35">
      <c r="A12" s="282"/>
      <c r="B12" s="285"/>
      <c r="C12" s="288"/>
      <c r="D12" s="259"/>
      <c r="E12" s="259"/>
      <c r="F12" s="344"/>
      <c r="G12" s="345"/>
      <c r="H12" s="346"/>
      <c r="I12" s="259"/>
      <c r="J12" s="259"/>
      <c r="K12" s="261"/>
      <c r="L12" s="288"/>
      <c r="M12" s="259"/>
      <c r="N12" s="261"/>
      <c r="O12" s="338"/>
      <c r="P12" s="334"/>
      <c r="Q12" s="321"/>
      <c r="R12" s="263"/>
    </row>
    <row r="13" spans="1:26" ht="15" customHeight="1" x14ac:dyDescent="0.3">
      <c r="A13" s="282"/>
      <c r="B13" s="285"/>
      <c r="C13" s="264"/>
      <c r="D13" s="268"/>
      <c r="E13" s="268"/>
      <c r="F13" s="344"/>
      <c r="G13" s="345"/>
      <c r="H13" s="346"/>
      <c r="I13" s="268"/>
      <c r="J13" s="268"/>
      <c r="K13" s="266"/>
      <c r="L13" s="264"/>
      <c r="M13" s="268"/>
      <c r="N13" s="266"/>
      <c r="O13" s="324"/>
      <c r="P13" s="331"/>
      <c r="Q13" s="335"/>
      <c r="R13" s="270"/>
    </row>
    <row r="14" spans="1:26" ht="15.75" customHeight="1" thickBot="1" x14ac:dyDescent="0.35">
      <c r="A14" s="283"/>
      <c r="B14" s="286"/>
      <c r="C14" s="265"/>
      <c r="D14" s="269"/>
      <c r="E14" s="269"/>
      <c r="F14" s="347"/>
      <c r="G14" s="348"/>
      <c r="H14" s="349"/>
      <c r="I14" s="268"/>
      <c r="J14" s="268"/>
      <c r="K14" s="266"/>
      <c r="L14" s="265"/>
      <c r="M14" s="269"/>
      <c r="N14" s="267"/>
      <c r="O14" s="325"/>
      <c r="P14" s="332"/>
      <c r="Q14" s="336"/>
      <c r="R14" s="271"/>
    </row>
    <row r="15" spans="1:26" ht="15" customHeight="1" x14ac:dyDescent="0.3">
      <c r="A15" s="281">
        <v>3</v>
      </c>
      <c r="B15" s="284" t="str">
        <f>'Nasazení do skupin'!B21</f>
        <v>SK Liapor - Witte Karlovy Vary z.s. "A"</v>
      </c>
      <c r="C15" s="287"/>
      <c r="D15" s="258"/>
      <c r="E15" s="260"/>
      <c r="F15" s="352"/>
      <c r="G15" s="326"/>
      <c r="H15" s="326"/>
      <c r="I15" s="420"/>
      <c r="J15" s="421"/>
      <c r="K15" s="422"/>
      <c r="L15" s="350"/>
      <c r="M15" s="350"/>
      <c r="N15" s="327"/>
      <c r="O15" s="337"/>
      <c r="P15" s="333"/>
      <c r="Q15" s="320"/>
      <c r="R15" s="262"/>
    </row>
    <row r="16" spans="1:26" ht="15.75" customHeight="1" thickBot="1" x14ac:dyDescent="0.35">
      <c r="A16" s="282"/>
      <c r="B16" s="285"/>
      <c r="C16" s="288"/>
      <c r="D16" s="259"/>
      <c r="E16" s="261"/>
      <c r="F16" s="288"/>
      <c r="G16" s="259"/>
      <c r="H16" s="259"/>
      <c r="I16" s="423"/>
      <c r="J16" s="424"/>
      <c r="K16" s="425"/>
      <c r="L16" s="351"/>
      <c r="M16" s="351"/>
      <c r="N16" s="328"/>
      <c r="O16" s="338"/>
      <c r="P16" s="334"/>
      <c r="Q16" s="321"/>
      <c r="R16" s="263"/>
    </row>
    <row r="17" spans="1:28" ht="15" customHeight="1" x14ac:dyDescent="0.3">
      <c r="A17" s="282"/>
      <c r="B17" s="285"/>
      <c r="C17" s="264"/>
      <c r="D17" s="268"/>
      <c r="E17" s="266"/>
      <c r="F17" s="264"/>
      <c r="G17" s="268"/>
      <c r="H17" s="268"/>
      <c r="I17" s="423"/>
      <c r="J17" s="424"/>
      <c r="K17" s="425"/>
      <c r="L17" s="339"/>
      <c r="M17" s="339"/>
      <c r="N17" s="329"/>
      <c r="O17" s="324"/>
      <c r="P17" s="331"/>
      <c r="Q17" s="335"/>
      <c r="R17" s="270"/>
    </row>
    <row r="18" spans="1:28" ht="15.75" customHeight="1" thickBot="1" x14ac:dyDescent="0.35">
      <c r="A18" s="283"/>
      <c r="B18" s="286"/>
      <c r="C18" s="265"/>
      <c r="D18" s="269"/>
      <c r="E18" s="267"/>
      <c r="F18" s="265"/>
      <c r="G18" s="269"/>
      <c r="H18" s="269"/>
      <c r="I18" s="426"/>
      <c r="J18" s="427"/>
      <c r="K18" s="428"/>
      <c r="L18" s="340"/>
      <c r="M18" s="340"/>
      <c r="N18" s="330"/>
      <c r="O18" s="325"/>
      <c r="P18" s="332"/>
      <c r="Q18" s="336"/>
      <c r="R18" s="271"/>
    </row>
    <row r="19" spans="1:28" ht="15" customHeight="1" x14ac:dyDescent="0.3">
      <c r="A19" s="281">
        <v>4</v>
      </c>
      <c r="B19" s="284" t="str">
        <f>'Nasazení do skupin'!B22</f>
        <v>TJ Avia Čakovice "B"</v>
      </c>
      <c r="C19" s="287"/>
      <c r="D19" s="258"/>
      <c r="E19" s="260"/>
      <c r="F19" s="287"/>
      <c r="G19" s="258"/>
      <c r="H19" s="260"/>
      <c r="I19" s="352"/>
      <c r="J19" s="326"/>
      <c r="K19" s="326"/>
      <c r="L19" s="420">
        <v>2017</v>
      </c>
      <c r="M19" s="421"/>
      <c r="N19" s="422"/>
      <c r="O19" s="333"/>
      <c r="P19" s="333"/>
      <c r="Q19" s="320"/>
      <c r="R19" s="262"/>
    </row>
    <row r="20" spans="1:28" ht="15.75" customHeight="1" thickBot="1" x14ac:dyDescent="0.35">
      <c r="A20" s="282"/>
      <c r="B20" s="285"/>
      <c r="C20" s="288"/>
      <c r="D20" s="259"/>
      <c r="E20" s="261"/>
      <c r="F20" s="288"/>
      <c r="G20" s="259"/>
      <c r="H20" s="261"/>
      <c r="I20" s="288"/>
      <c r="J20" s="259"/>
      <c r="K20" s="259"/>
      <c r="L20" s="423"/>
      <c r="M20" s="424"/>
      <c r="N20" s="425"/>
      <c r="O20" s="334"/>
      <c r="P20" s="334"/>
      <c r="Q20" s="321"/>
      <c r="R20" s="263"/>
    </row>
    <row r="21" spans="1:28" ht="15" customHeight="1" x14ac:dyDescent="0.3">
      <c r="A21" s="282"/>
      <c r="B21" s="285"/>
      <c r="C21" s="264"/>
      <c r="D21" s="268"/>
      <c r="E21" s="266"/>
      <c r="F21" s="264"/>
      <c r="G21" s="268"/>
      <c r="H21" s="266"/>
      <c r="I21" s="264"/>
      <c r="J21" s="268"/>
      <c r="K21" s="268"/>
      <c r="L21" s="423"/>
      <c r="M21" s="424"/>
      <c r="N21" s="425"/>
      <c r="O21" s="368"/>
      <c r="P21" s="331"/>
      <c r="Q21" s="335"/>
      <c r="R21" s="270"/>
    </row>
    <row r="22" spans="1:28" ht="15.75" customHeight="1" thickBot="1" x14ac:dyDescent="0.35">
      <c r="A22" s="283"/>
      <c r="B22" s="286"/>
      <c r="C22" s="265"/>
      <c r="D22" s="269"/>
      <c r="E22" s="267"/>
      <c r="F22" s="265"/>
      <c r="G22" s="269"/>
      <c r="H22" s="267"/>
      <c r="I22" s="265"/>
      <c r="J22" s="269"/>
      <c r="K22" s="269"/>
      <c r="L22" s="426"/>
      <c r="M22" s="427"/>
      <c r="N22" s="428"/>
      <c r="O22" s="369"/>
      <c r="P22" s="332"/>
      <c r="Q22" s="336"/>
      <c r="R22" s="271"/>
    </row>
    <row r="24" spans="1:28" ht="24.9" customHeight="1" x14ac:dyDescent="0.4">
      <c r="A24" s="418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 x14ac:dyDescent="0.3">
      <c r="A25" s="362"/>
      <c r="B25" s="364"/>
      <c r="C25" s="364"/>
      <c r="D25" s="363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 x14ac:dyDescent="0.3">
      <c r="A26" s="362"/>
      <c r="B26" s="364"/>
      <c r="C26" s="364"/>
      <c r="D26" s="363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 x14ac:dyDescent="0.3">
      <c r="A27" s="362"/>
      <c r="B27" s="364"/>
      <c r="C27" s="364"/>
      <c r="D27" s="363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 x14ac:dyDescent="0.3">
      <c r="A28" s="362"/>
      <c r="B28" s="364"/>
      <c r="C28" s="364"/>
      <c r="D28" s="363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2" customHeight="1" x14ac:dyDescent="0.3">
      <c r="A29" s="362"/>
      <c r="B29" s="364"/>
      <c r="C29" s="364"/>
      <c r="D29" s="363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2" customHeight="1" x14ac:dyDescent="0.3">
      <c r="A30" s="362"/>
      <c r="B30" s="364"/>
      <c r="C30" s="364"/>
      <c r="D30" s="36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 x14ac:dyDescent="0.3">
      <c r="A31" s="362"/>
      <c r="B31" s="364"/>
      <c r="C31" s="364"/>
      <c r="D31" s="363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 x14ac:dyDescent="0.3">
      <c r="A32" s="362"/>
      <c r="B32" s="364"/>
      <c r="C32" s="364"/>
      <c r="D32" s="36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 x14ac:dyDescent="0.3">
      <c r="A33" s="362"/>
      <c r="B33" s="364"/>
      <c r="C33" s="364"/>
      <c r="D33" s="363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 x14ac:dyDescent="0.3">
      <c r="A34" s="362"/>
      <c r="B34" s="364"/>
      <c r="C34" s="364"/>
      <c r="D34" s="363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 x14ac:dyDescent="0.3">
      <c r="A35" s="362"/>
      <c r="B35" s="364"/>
      <c r="C35" s="364"/>
      <c r="D35" s="363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 x14ac:dyDescent="0.3">
      <c r="A36" s="362"/>
      <c r="B36" s="364"/>
      <c r="C36" s="364"/>
      <c r="D36" s="363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 x14ac:dyDescent="0.3"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</row>
    <row r="38" spans="1:54" x14ac:dyDescent="0.3"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</row>
    <row r="39" spans="1:54" ht="21" x14ac:dyDescent="0.4">
      <c r="T39" s="367"/>
      <c r="U39" s="367"/>
      <c r="V39" s="367"/>
      <c r="W39" s="367"/>
      <c r="X39" s="367"/>
      <c r="Y39" s="367"/>
      <c r="Z39" s="367"/>
      <c r="AA39" s="370"/>
      <c r="AB39" s="370"/>
      <c r="AC39" s="370"/>
      <c r="AD39" s="370"/>
      <c r="AE39" s="370"/>
      <c r="AF39" s="370"/>
      <c r="AG39" s="2"/>
      <c r="AH39" s="2"/>
      <c r="AI39" s="367"/>
      <c r="AJ39" s="367"/>
      <c r="AK39" s="367"/>
      <c r="AL39" s="367"/>
      <c r="AM39" s="367"/>
      <c r="AN39" s="367"/>
      <c r="AO39" s="6"/>
      <c r="AP39" s="5"/>
      <c r="AQ39" s="5"/>
      <c r="AR39" s="5"/>
      <c r="AS39" s="5"/>
      <c r="AT39" s="5"/>
      <c r="AU39" s="367"/>
      <c r="AV39" s="367"/>
      <c r="AW39" s="367"/>
      <c r="AX39" s="367"/>
      <c r="AY39" s="2"/>
      <c r="AZ39" s="2"/>
      <c r="BA39" s="2"/>
      <c r="BB39" s="2"/>
    </row>
    <row r="41" spans="1:54" ht="21" x14ac:dyDescent="0.4">
      <c r="T41" s="370"/>
      <c r="U41" s="370"/>
      <c r="V41" s="370"/>
      <c r="W41" s="370"/>
      <c r="X41" s="370"/>
      <c r="Y41" s="370"/>
      <c r="Z41" s="370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2"/>
      <c r="AL41" s="370"/>
      <c r="AM41" s="370"/>
      <c r="AN41" s="370"/>
      <c r="AO41" s="370"/>
      <c r="AP41" s="370"/>
      <c r="AQ41" s="370"/>
      <c r="AR41" s="370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</row>
    <row r="44" spans="1:54" ht="15.6" x14ac:dyDescent="0.3">
      <c r="T44" s="372"/>
      <c r="U44" s="372"/>
      <c r="V44" s="372"/>
      <c r="W44" s="372"/>
      <c r="X44" s="372"/>
      <c r="Y44" s="372"/>
      <c r="Z44" s="3"/>
      <c r="AA44" s="372"/>
      <c r="AB44" s="372"/>
      <c r="AC44" s="3"/>
      <c r="AD44" s="3"/>
      <c r="AE44" s="3"/>
      <c r="AF44" s="372"/>
      <c r="AG44" s="372"/>
      <c r="AH44" s="372"/>
      <c r="AI44" s="372"/>
      <c r="AJ44" s="372"/>
      <c r="AK44" s="372"/>
      <c r="AL44" s="3"/>
      <c r="AM44" s="3"/>
      <c r="AN44" s="3"/>
      <c r="AO44" s="3"/>
      <c r="AP44" s="3"/>
      <c r="AQ44" s="3"/>
      <c r="AR44" s="372"/>
      <c r="AS44" s="372"/>
      <c r="AT44" s="372"/>
      <c r="AU44" s="372"/>
      <c r="AV44" s="372"/>
      <c r="AW44" s="372"/>
      <c r="AX44" s="3"/>
      <c r="AY44" s="3"/>
      <c r="AZ44" s="3"/>
      <c r="BA44" s="3"/>
      <c r="BB44" s="3"/>
    </row>
    <row r="47" spans="1:54" ht="15" customHeight="1" x14ac:dyDescent="0.3"/>
    <row r="51" spans="20:54" x14ac:dyDescent="0.3"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</row>
    <row r="52" spans="20:54" x14ac:dyDescent="0.3"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</row>
    <row r="56" spans="20:54" ht="22.8" x14ac:dyDescent="0.4"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</row>
    <row r="57" spans="20:54" ht="21" x14ac:dyDescent="0.4">
      <c r="T57" s="367"/>
      <c r="U57" s="367"/>
      <c r="V57" s="367"/>
      <c r="W57" s="367"/>
      <c r="X57" s="367"/>
      <c r="Y57" s="367"/>
      <c r="Z57" s="367"/>
      <c r="AA57" s="370"/>
      <c r="AB57" s="370"/>
      <c r="AC57" s="370"/>
      <c r="AD57" s="370"/>
      <c r="AE57" s="370"/>
      <c r="AF57" s="370"/>
      <c r="AG57" s="2"/>
      <c r="AH57" s="2"/>
      <c r="AI57" s="367"/>
      <c r="AJ57" s="367"/>
      <c r="AK57" s="367"/>
      <c r="AL57" s="367"/>
      <c r="AM57" s="367"/>
      <c r="AN57" s="367"/>
      <c r="AO57" s="6"/>
      <c r="AP57" s="5"/>
      <c r="AQ57" s="5"/>
      <c r="AR57" s="5"/>
      <c r="AS57" s="5"/>
      <c r="AT57" s="5"/>
      <c r="AU57" s="367"/>
      <c r="AV57" s="367"/>
      <c r="AW57" s="367"/>
      <c r="AX57" s="367"/>
      <c r="AY57" s="2"/>
      <c r="AZ57" s="2"/>
      <c r="BA57" s="2"/>
      <c r="BB57" s="2"/>
    </row>
    <row r="59" spans="20:54" ht="21" x14ac:dyDescent="0.4">
      <c r="T59" s="370"/>
      <c r="U59" s="370"/>
      <c r="V59" s="370"/>
      <c r="W59" s="370"/>
      <c r="X59" s="370"/>
      <c r="Y59" s="370"/>
      <c r="Z59" s="370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2"/>
      <c r="AL59" s="370"/>
      <c r="AM59" s="370"/>
      <c r="AN59" s="370"/>
      <c r="AO59" s="370"/>
      <c r="AP59" s="370"/>
      <c r="AQ59" s="370"/>
      <c r="AR59" s="370"/>
      <c r="AS59" s="371"/>
      <c r="AT59" s="371"/>
      <c r="AU59" s="371"/>
      <c r="AV59" s="371"/>
      <c r="AW59" s="371"/>
      <c r="AX59" s="371"/>
      <c r="AY59" s="371"/>
      <c r="AZ59" s="371"/>
      <c r="BA59" s="371"/>
      <c r="BB59" s="371"/>
    </row>
    <row r="62" spans="20:54" ht="15.6" x14ac:dyDescent="0.3">
      <c r="T62" s="372"/>
      <c r="U62" s="372"/>
      <c r="V62" s="372"/>
      <c r="W62" s="372"/>
      <c r="X62" s="372"/>
      <c r="Y62" s="372"/>
      <c r="Z62" s="3"/>
      <c r="AA62" s="372"/>
      <c r="AB62" s="372"/>
      <c r="AC62" s="3"/>
      <c r="AD62" s="3"/>
      <c r="AE62" s="3"/>
      <c r="AF62" s="372"/>
      <c r="AG62" s="372"/>
      <c r="AH62" s="372"/>
      <c r="AI62" s="372"/>
      <c r="AJ62" s="372"/>
      <c r="AK62" s="372"/>
      <c r="AL62" s="3"/>
      <c r="AM62" s="3"/>
      <c r="AN62" s="3"/>
      <c r="AO62" s="3"/>
      <c r="AP62" s="3"/>
      <c r="AQ62" s="3"/>
      <c r="AR62" s="372"/>
      <c r="AS62" s="372"/>
      <c r="AT62" s="372"/>
      <c r="AU62" s="372"/>
      <c r="AV62" s="372"/>
      <c r="AW62" s="372"/>
      <c r="AX62" s="3"/>
      <c r="AY62" s="3"/>
      <c r="AZ62" s="3"/>
      <c r="BA62" s="3"/>
      <c r="BB62" s="3"/>
    </row>
    <row r="65" spans="20:54" ht="15" customHeight="1" x14ac:dyDescent="0.3"/>
    <row r="69" spans="20:54" x14ac:dyDescent="0.3"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</row>
    <row r="70" spans="20:54" x14ac:dyDescent="0.3"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  <c r="AZ70" s="367"/>
      <c r="BA70" s="367"/>
      <c r="BB70" s="367"/>
    </row>
    <row r="76" spans="20:54" ht="22.8" x14ac:dyDescent="0.4"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365"/>
      <c r="BB76" s="365"/>
    </row>
    <row r="77" spans="20:54" ht="21" x14ac:dyDescent="0.4">
      <c r="T77" s="367"/>
      <c r="U77" s="367"/>
      <c r="V77" s="367"/>
      <c r="W77" s="367"/>
      <c r="X77" s="367"/>
      <c r="Y77" s="367"/>
      <c r="Z77" s="367"/>
      <c r="AA77" s="370"/>
      <c r="AB77" s="370"/>
      <c r="AC77" s="370"/>
      <c r="AD77" s="370"/>
      <c r="AE77" s="370"/>
      <c r="AF77" s="370"/>
      <c r="AG77" s="2"/>
      <c r="AH77" s="2"/>
      <c r="AI77" s="367"/>
      <c r="AJ77" s="367"/>
      <c r="AK77" s="367"/>
      <c r="AL77" s="367"/>
      <c r="AM77" s="367"/>
      <c r="AN77" s="367"/>
      <c r="AO77" s="6"/>
      <c r="AP77" s="5"/>
      <c r="AQ77" s="5"/>
      <c r="AR77" s="5"/>
      <c r="AS77" s="5"/>
      <c r="AT77" s="5"/>
      <c r="AU77" s="367"/>
      <c r="AV77" s="367"/>
      <c r="AW77" s="367"/>
      <c r="AX77" s="367"/>
      <c r="AY77" s="2"/>
      <c r="AZ77" s="2"/>
      <c r="BA77" s="2"/>
      <c r="BB77" s="2"/>
    </row>
    <row r="79" spans="20:54" ht="21" x14ac:dyDescent="0.4">
      <c r="T79" s="370"/>
      <c r="U79" s="370"/>
      <c r="V79" s="370"/>
      <c r="W79" s="370"/>
      <c r="X79" s="370"/>
      <c r="Y79" s="370"/>
      <c r="Z79" s="370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  <c r="AK79" s="2"/>
      <c r="AL79" s="370"/>
      <c r="AM79" s="370"/>
      <c r="AN79" s="370"/>
      <c r="AO79" s="370"/>
      <c r="AP79" s="370"/>
      <c r="AQ79" s="370"/>
      <c r="AR79" s="370"/>
      <c r="AS79" s="371"/>
      <c r="AT79" s="371"/>
      <c r="AU79" s="371"/>
      <c r="AV79" s="371"/>
      <c r="AW79" s="371"/>
      <c r="AX79" s="371"/>
      <c r="AY79" s="371"/>
      <c r="AZ79" s="371"/>
      <c r="BA79" s="371"/>
      <c r="BB79" s="371"/>
    </row>
    <row r="82" spans="20:54" ht="15.6" x14ac:dyDescent="0.3">
      <c r="T82" s="372"/>
      <c r="U82" s="372"/>
      <c r="V82" s="372"/>
      <c r="W82" s="372"/>
      <c r="X82" s="372"/>
      <c r="Y82" s="372"/>
      <c r="Z82" s="3"/>
      <c r="AA82" s="372"/>
      <c r="AB82" s="372"/>
      <c r="AC82" s="3"/>
      <c r="AD82" s="3"/>
      <c r="AE82" s="3"/>
      <c r="AF82" s="372"/>
      <c r="AG82" s="372"/>
      <c r="AH82" s="372"/>
      <c r="AI82" s="372"/>
      <c r="AJ82" s="372"/>
      <c r="AK82" s="372"/>
      <c r="AL82" s="3"/>
      <c r="AM82" s="3"/>
      <c r="AN82" s="3"/>
      <c r="AO82" s="3"/>
      <c r="AP82" s="3"/>
      <c r="AQ82" s="3"/>
      <c r="AR82" s="372"/>
      <c r="AS82" s="372"/>
      <c r="AT82" s="372"/>
      <c r="AU82" s="372"/>
      <c r="AV82" s="372"/>
      <c r="AW82" s="372"/>
      <c r="AX82" s="3"/>
      <c r="AY82" s="3"/>
      <c r="AZ82" s="3"/>
      <c r="BA82" s="3"/>
      <c r="BB82" s="3"/>
    </row>
    <row r="89" spans="20:54" x14ac:dyDescent="0.3"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</row>
    <row r="90" spans="20:54" x14ac:dyDescent="0.3"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</row>
  </sheetData>
  <mergeCells count="192">
    <mergeCell ref="A2:R3"/>
    <mergeCell ref="C5:E6"/>
    <mergeCell ref="F5:H6"/>
    <mergeCell ref="I5:K6"/>
    <mergeCell ref="L5:N6"/>
    <mergeCell ref="O5:Q5"/>
    <mergeCell ref="O6:Q6"/>
    <mergeCell ref="A4:B6"/>
    <mergeCell ref="C4:R4"/>
    <mergeCell ref="B7:B10"/>
    <mergeCell ref="B11:B14"/>
    <mergeCell ref="B15:B18"/>
    <mergeCell ref="B19:B22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D11:D12"/>
    <mergeCell ref="E11:E12"/>
    <mergeCell ref="F11:H14"/>
    <mergeCell ref="I11:I12"/>
    <mergeCell ref="K11:K12"/>
    <mergeCell ref="P9:P10"/>
    <mergeCell ref="Q9:Q10"/>
    <mergeCell ref="J7:J8"/>
    <mergeCell ref="K7:K8"/>
    <mergeCell ref="L7:L8"/>
    <mergeCell ref="M7:M8"/>
    <mergeCell ref="N7:N8"/>
    <mergeCell ref="R9:R10"/>
    <mergeCell ref="L9:L10"/>
    <mergeCell ref="M9:M10"/>
    <mergeCell ref="N9:N10"/>
    <mergeCell ref="O9:O10"/>
    <mergeCell ref="F7:F8"/>
    <mergeCell ref="G7:G8"/>
    <mergeCell ref="H7:H8"/>
    <mergeCell ref="A7:A10"/>
    <mergeCell ref="C7:E10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O13:O14"/>
    <mergeCell ref="P13:P14"/>
    <mergeCell ref="Q13:Q14"/>
    <mergeCell ref="A11:A14"/>
    <mergeCell ref="R13:R14"/>
    <mergeCell ref="C11:C12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M17:M18"/>
    <mergeCell ref="N17:N18"/>
    <mergeCell ref="O17:O18"/>
    <mergeCell ref="P17:P18"/>
    <mergeCell ref="J11:J12"/>
    <mergeCell ref="A19:A22"/>
    <mergeCell ref="C19:C20"/>
    <mergeCell ref="D19:D20"/>
    <mergeCell ref="E19:E20"/>
    <mergeCell ref="F19:F20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O21:O22"/>
    <mergeCell ref="I21:I22"/>
    <mergeCell ref="J21:J22"/>
    <mergeCell ref="K21:K22"/>
    <mergeCell ref="I15:K18"/>
    <mergeCell ref="H21:H22"/>
    <mergeCell ref="AA39:AF39"/>
    <mergeCell ref="L17:L18"/>
    <mergeCell ref="Q17:Q18"/>
    <mergeCell ref="R17:R18"/>
    <mergeCell ref="T41:Z41"/>
    <mergeCell ref="AA41:AJ41"/>
    <mergeCell ref="AL41:AR41"/>
    <mergeCell ref="AS41:BB41"/>
    <mergeCell ref="T37:BB38"/>
    <mergeCell ref="E35:N36"/>
    <mergeCell ref="G19:G20"/>
    <mergeCell ref="H19:H20"/>
    <mergeCell ref="I19:I20"/>
    <mergeCell ref="J19:J20"/>
    <mergeCell ref="K19:K20"/>
    <mergeCell ref="AI39:AN39"/>
    <mergeCell ref="AU39:AX39"/>
    <mergeCell ref="L19:N22"/>
    <mergeCell ref="A24:R24"/>
    <mergeCell ref="A25:A26"/>
    <mergeCell ref="B25:C26"/>
    <mergeCell ref="D25:D26"/>
    <mergeCell ref="E25:N26"/>
    <mergeCell ref="A15:A18"/>
    <mergeCell ref="T82:Y82"/>
    <mergeCell ref="AA82:AB82"/>
    <mergeCell ref="AF82:AK82"/>
    <mergeCell ref="AR82:AW82"/>
    <mergeCell ref="T89:BB90"/>
    <mergeCell ref="T77:Z77"/>
    <mergeCell ref="AA77:AF77"/>
    <mergeCell ref="AI77:AN77"/>
    <mergeCell ref="AU77:AX77"/>
    <mergeCell ref="T79:Z79"/>
    <mergeCell ref="AA79:AJ79"/>
    <mergeCell ref="AL79:AR79"/>
    <mergeCell ref="AS79:BB79"/>
    <mergeCell ref="T76:BB76"/>
    <mergeCell ref="T62:Y62"/>
    <mergeCell ref="AA62:AB62"/>
    <mergeCell ref="AF62:AK62"/>
    <mergeCell ref="AR62:AW62"/>
    <mergeCell ref="T69:BB70"/>
    <mergeCell ref="T57:Z57"/>
    <mergeCell ref="A35:A36"/>
    <mergeCell ref="B35:C36"/>
    <mergeCell ref="D35:D36"/>
    <mergeCell ref="AA57:AF57"/>
    <mergeCell ref="AI57:AN57"/>
    <mergeCell ref="AU57:AX57"/>
    <mergeCell ref="T59:Z59"/>
    <mergeCell ref="AA59:AJ59"/>
    <mergeCell ref="AL59:AR59"/>
    <mergeCell ref="AS59:BB59"/>
    <mergeCell ref="T44:Y44"/>
    <mergeCell ref="AA44:AB44"/>
    <mergeCell ref="AF44:AK44"/>
    <mergeCell ref="AR44:AW44"/>
    <mergeCell ref="T51:BB52"/>
    <mergeCell ref="T56:BB56"/>
    <mergeCell ref="T39:Z39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31:A32"/>
    <mergeCell ref="B31:C32"/>
    <mergeCell ref="D31:D32"/>
    <mergeCell ref="E31:N32"/>
  </mergeCells>
  <pageMargins left="0.70866141732283472" right="0.31496062992125984" top="0.78740157480314965" bottom="0.78740157480314965" header="0.31496062992125984" footer="0.31496062992125984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90"/>
  <sheetViews>
    <sheetView showGridLines="0" zoomScaleNormal="100" workbookViewId="0">
      <selection activeCell="U8" sqref="U8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298" t="str">
        <f>'Nasazení do skupin'!B2</f>
        <v>10. GALA MČR mladších žáků dvojice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1"/>
    </row>
    <row r="3" spans="1:18" ht="15" thickBo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18" ht="32.25" customHeight="1" thickBot="1" x14ac:dyDescent="0.35">
      <c r="A4" s="289" t="s">
        <v>0</v>
      </c>
      <c r="B4" s="290"/>
      <c r="C4" s="458" t="str">
        <f>'Nasazení do skupin'!B3</f>
        <v>Čakovice 17.6.2017</v>
      </c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60"/>
    </row>
    <row r="5" spans="1:18" x14ac:dyDescent="0.3">
      <c r="A5" s="291"/>
      <c r="B5" s="292"/>
      <c r="C5" s="298">
        <v>1</v>
      </c>
      <c r="D5" s="299"/>
      <c r="E5" s="301"/>
      <c r="F5" s="298">
        <v>2</v>
      </c>
      <c r="G5" s="299"/>
      <c r="H5" s="301"/>
      <c r="I5" s="298">
        <v>3</v>
      </c>
      <c r="J5" s="299"/>
      <c r="K5" s="301"/>
      <c r="L5" s="298">
        <v>4</v>
      </c>
      <c r="M5" s="299"/>
      <c r="N5" s="301"/>
      <c r="O5" s="305" t="s">
        <v>1</v>
      </c>
      <c r="P5" s="306"/>
      <c r="Q5" s="307"/>
      <c r="R5" s="53" t="s">
        <v>2</v>
      </c>
    </row>
    <row r="6" spans="1:18" ht="15" thickBot="1" x14ac:dyDescent="0.35">
      <c r="A6" s="293"/>
      <c r="B6" s="294"/>
      <c r="C6" s="429"/>
      <c r="D6" s="322"/>
      <c r="E6" s="323"/>
      <c r="F6" s="302"/>
      <c r="G6" s="303"/>
      <c r="H6" s="304"/>
      <c r="I6" s="302"/>
      <c r="J6" s="303"/>
      <c r="K6" s="304"/>
      <c r="L6" s="302"/>
      <c r="M6" s="303"/>
      <c r="N6" s="304"/>
      <c r="O6" s="308" t="s">
        <v>3</v>
      </c>
      <c r="P6" s="309"/>
      <c r="Q6" s="310"/>
      <c r="R6" s="62" t="s">
        <v>4</v>
      </c>
    </row>
    <row r="7" spans="1:18" ht="15" customHeight="1" x14ac:dyDescent="0.3">
      <c r="A7" s="430">
        <v>1</v>
      </c>
      <c r="B7" s="284" t="str">
        <f>'Nasazení do skupin'!B19</f>
        <v>TJ Sokol Semily</v>
      </c>
      <c r="C7" s="341"/>
      <c r="D7" s="342"/>
      <c r="E7" s="343"/>
      <c r="F7" s="377">
        <f>O35</f>
        <v>2</v>
      </c>
      <c r="G7" s="377" t="s">
        <v>5</v>
      </c>
      <c r="H7" s="379">
        <f>Q35</f>
        <v>0</v>
      </c>
      <c r="I7" s="375">
        <f>Q29</f>
        <v>2</v>
      </c>
      <c r="J7" s="377" t="s">
        <v>5</v>
      </c>
      <c r="K7" s="379">
        <f>O29</f>
        <v>0</v>
      </c>
      <c r="L7" s="375">
        <f>O25</f>
        <v>2</v>
      </c>
      <c r="M7" s="377" t="s">
        <v>5</v>
      </c>
      <c r="N7" s="379">
        <f>Q25</f>
        <v>0</v>
      </c>
      <c r="O7" s="452">
        <f>F7+I7+L7</f>
        <v>6</v>
      </c>
      <c r="P7" s="433" t="s">
        <v>5</v>
      </c>
      <c r="Q7" s="436">
        <f>H7+K7+N7</f>
        <v>0</v>
      </c>
      <c r="R7" s="406">
        <v>6</v>
      </c>
    </row>
    <row r="8" spans="1:18" ht="15.75" customHeight="1" thickBot="1" x14ac:dyDescent="0.35">
      <c r="A8" s="431"/>
      <c r="B8" s="285"/>
      <c r="C8" s="344"/>
      <c r="D8" s="345"/>
      <c r="E8" s="346"/>
      <c r="F8" s="378"/>
      <c r="G8" s="378"/>
      <c r="H8" s="380"/>
      <c r="I8" s="376"/>
      <c r="J8" s="378"/>
      <c r="K8" s="380"/>
      <c r="L8" s="376"/>
      <c r="M8" s="378"/>
      <c r="N8" s="380"/>
      <c r="O8" s="453"/>
      <c r="P8" s="434"/>
      <c r="Q8" s="437"/>
      <c r="R8" s="407"/>
    </row>
    <row r="9" spans="1:18" ht="15" customHeight="1" x14ac:dyDescent="0.3">
      <c r="A9" s="431"/>
      <c r="B9" s="285"/>
      <c r="C9" s="344"/>
      <c r="D9" s="345"/>
      <c r="E9" s="346"/>
      <c r="F9" s="444">
        <f>O36</f>
        <v>20</v>
      </c>
      <c r="G9" s="444" t="s">
        <v>5</v>
      </c>
      <c r="H9" s="446">
        <f>Q36</f>
        <v>11</v>
      </c>
      <c r="I9" s="442">
        <f>Q30</f>
        <v>20</v>
      </c>
      <c r="J9" s="444" t="s">
        <v>5</v>
      </c>
      <c r="K9" s="446">
        <f>O30</f>
        <v>3</v>
      </c>
      <c r="L9" s="442">
        <f>O26</f>
        <v>20</v>
      </c>
      <c r="M9" s="444" t="s">
        <v>5</v>
      </c>
      <c r="N9" s="446">
        <f>Q26</f>
        <v>3</v>
      </c>
      <c r="O9" s="454">
        <f>F9+I9+L9</f>
        <v>60</v>
      </c>
      <c r="P9" s="440" t="s">
        <v>5</v>
      </c>
      <c r="Q9" s="448">
        <f>H9+K9+N9</f>
        <v>17</v>
      </c>
      <c r="R9" s="456">
        <v>1</v>
      </c>
    </row>
    <row r="10" spans="1:18" ht="15.75" customHeight="1" thickBot="1" x14ac:dyDescent="0.35">
      <c r="A10" s="432"/>
      <c r="B10" s="286"/>
      <c r="C10" s="347"/>
      <c r="D10" s="348"/>
      <c r="E10" s="349"/>
      <c r="F10" s="444"/>
      <c r="G10" s="444"/>
      <c r="H10" s="446"/>
      <c r="I10" s="443"/>
      <c r="J10" s="445"/>
      <c r="K10" s="447"/>
      <c r="L10" s="443"/>
      <c r="M10" s="445"/>
      <c r="N10" s="447"/>
      <c r="O10" s="455"/>
      <c r="P10" s="441"/>
      <c r="Q10" s="449"/>
      <c r="R10" s="457"/>
    </row>
    <row r="11" spans="1:18" ht="15" customHeight="1" x14ac:dyDescent="0.3">
      <c r="A11" s="430">
        <v>2</v>
      </c>
      <c r="B11" s="284" t="str">
        <f>'Nasazení do skupin'!B20</f>
        <v>Městský nohejbalový klub Modřice, z.s. "D"</v>
      </c>
      <c r="C11" s="417">
        <f>H7</f>
        <v>0</v>
      </c>
      <c r="D11" s="405" t="s">
        <v>5</v>
      </c>
      <c r="E11" s="405">
        <f>F7</f>
        <v>2</v>
      </c>
      <c r="F11" s="419" t="s">
        <v>42</v>
      </c>
      <c r="G11" s="342"/>
      <c r="H11" s="343"/>
      <c r="I11" s="377">
        <f>O27</f>
        <v>2</v>
      </c>
      <c r="J11" s="377" t="s">
        <v>5</v>
      </c>
      <c r="K11" s="379">
        <f>Q27</f>
        <v>0</v>
      </c>
      <c r="L11" s="375">
        <f>O31</f>
        <v>2</v>
      </c>
      <c r="M11" s="377" t="s">
        <v>5</v>
      </c>
      <c r="N11" s="379">
        <f>Q31</f>
        <v>0</v>
      </c>
      <c r="O11" s="452">
        <f>C11+I11+L11</f>
        <v>4</v>
      </c>
      <c r="P11" s="433" t="s">
        <v>5</v>
      </c>
      <c r="Q11" s="436">
        <f>E11+K11+N11</f>
        <v>2</v>
      </c>
      <c r="R11" s="406">
        <v>4</v>
      </c>
    </row>
    <row r="12" spans="1:18" ht="15.75" customHeight="1" thickBot="1" x14ac:dyDescent="0.35">
      <c r="A12" s="431"/>
      <c r="B12" s="285"/>
      <c r="C12" s="376"/>
      <c r="D12" s="378"/>
      <c r="E12" s="378"/>
      <c r="F12" s="344"/>
      <c r="G12" s="345"/>
      <c r="H12" s="346"/>
      <c r="I12" s="378"/>
      <c r="J12" s="378"/>
      <c r="K12" s="380"/>
      <c r="L12" s="376"/>
      <c r="M12" s="378"/>
      <c r="N12" s="380"/>
      <c r="O12" s="453"/>
      <c r="P12" s="434"/>
      <c r="Q12" s="437"/>
      <c r="R12" s="407"/>
    </row>
    <row r="13" spans="1:18" ht="15" customHeight="1" x14ac:dyDescent="0.3">
      <c r="A13" s="431"/>
      <c r="B13" s="285"/>
      <c r="C13" s="442">
        <f>H9</f>
        <v>11</v>
      </c>
      <c r="D13" s="444" t="s">
        <v>5</v>
      </c>
      <c r="E13" s="444">
        <f>F9</f>
        <v>20</v>
      </c>
      <c r="F13" s="344"/>
      <c r="G13" s="345"/>
      <c r="H13" s="346"/>
      <c r="I13" s="444">
        <f>O28</f>
        <v>20</v>
      </c>
      <c r="J13" s="444" t="s">
        <v>5</v>
      </c>
      <c r="K13" s="446">
        <f>Q28</f>
        <v>13</v>
      </c>
      <c r="L13" s="442">
        <f>O32</f>
        <v>20</v>
      </c>
      <c r="M13" s="444" t="s">
        <v>5</v>
      </c>
      <c r="N13" s="446">
        <f>Q32</f>
        <v>6</v>
      </c>
      <c r="O13" s="454">
        <f>C13+I13+L13</f>
        <v>51</v>
      </c>
      <c r="P13" s="440" t="s">
        <v>5</v>
      </c>
      <c r="Q13" s="448">
        <f>E13+K13+N13</f>
        <v>39</v>
      </c>
      <c r="R13" s="438">
        <v>2</v>
      </c>
    </row>
    <row r="14" spans="1:18" ht="15.75" customHeight="1" thickBot="1" x14ac:dyDescent="0.35">
      <c r="A14" s="432"/>
      <c r="B14" s="286"/>
      <c r="C14" s="443"/>
      <c r="D14" s="445"/>
      <c r="E14" s="445"/>
      <c r="F14" s="347"/>
      <c r="G14" s="348"/>
      <c r="H14" s="349"/>
      <c r="I14" s="444"/>
      <c r="J14" s="444"/>
      <c r="K14" s="446"/>
      <c r="L14" s="443"/>
      <c r="M14" s="445"/>
      <c r="N14" s="447"/>
      <c r="O14" s="455"/>
      <c r="P14" s="441"/>
      <c r="Q14" s="449"/>
      <c r="R14" s="439"/>
    </row>
    <row r="15" spans="1:18" ht="15" customHeight="1" x14ac:dyDescent="0.3">
      <c r="A15" s="430">
        <v>3</v>
      </c>
      <c r="B15" s="284" t="str">
        <f>'Nasazení do skupin'!B21</f>
        <v>SK Liapor - Witte Karlovy Vary z.s. "A"</v>
      </c>
      <c r="C15" s="375">
        <f>K7</f>
        <v>0</v>
      </c>
      <c r="D15" s="377" t="s">
        <v>5</v>
      </c>
      <c r="E15" s="379">
        <f>I7</f>
        <v>2</v>
      </c>
      <c r="F15" s="417">
        <f>K11</f>
        <v>0</v>
      </c>
      <c r="G15" s="405" t="s">
        <v>5</v>
      </c>
      <c r="H15" s="405">
        <f>I11</f>
        <v>2</v>
      </c>
      <c r="I15" s="420"/>
      <c r="J15" s="421"/>
      <c r="K15" s="422"/>
      <c r="L15" s="387">
        <f>Q33</f>
        <v>2</v>
      </c>
      <c r="M15" s="387" t="s">
        <v>5</v>
      </c>
      <c r="N15" s="389">
        <f>O33</f>
        <v>0</v>
      </c>
      <c r="O15" s="452">
        <f>C15+F15+L15</f>
        <v>2</v>
      </c>
      <c r="P15" s="433" t="s">
        <v>5</v>
      </c>
      <c r="Q15" s="436">
        <f>E15+H15+N15</f>
        <v>4</v>
      </c>
      <c r="R15" s="406">
        <v>2</v>
      </c>
    </row>
    <row r="16" spans="1:18" ht="15.75" customHeight="1" thickBot="1" x14ac:dyDescent="0.35">
      <c r="A16" s="431"/>
      <c r="B16" s="285"/>
      <c r="C16" s="376"/>
      <c r="D16" s="378"/>
      <c r="E16" s="380"/>
      <c r="F16" s="376"/>
      <c r="G16" s="378"/>
      <c r="H16" s="378"/>
      <c r="I16" s="423"/>
      <c r="J16" s="424"/>
      <c r="K16" s="425"/>
      <c r="L16" s="388"/>
      <c r="M16" s="388"/>
      <c r="N16" s="390"/>
      <c r="O16" s="453"/>
      <c r="P16" s="434"/>
      <c r="Q16" s="437"/>
      <c r="R16" s="407"/>
    </row>
    <row r="17" spans="1:19" ht="15" customHeight="1" x14ac:dyDescent="0.3">
      <c r="A17" s="431"/>
      <c r="B17" s="285"/>
      <c r="C17" s="442">
        <f>K9</f>
        <v>3</v>
      </c>
      <c r="D17" s="444" t="s">
        <v>5</v>
      </c>
      <c r="E17" s="446">
        <f>I9</f>
        <v>20</v>
      </c>
      <c r="F17" s="442">
        <f>K13</f>
        <v>13</v>
      </c>
      <c r="G17" s="444" t="s">
        <v>5</v>
      </c>
      <c r="H17" s="444">
        <f>I13</f>
        <v>20</v>
      </c>
      <c r="I17" s="423"/>
      <c r="J17" s="424"/>
      <c r="K17" s="425"/>
      <c r="L17" s="461">
        <f>Q34</f>
        <v>20</v>
      </c>
      <c r="M17" s="461" t="s">
        <v>5</v>
      </c>
      <c r="N17" s="463">
        <f>O34</f>
        <v>10</v>
      </c>
      <c r="O17" s="454">
        <f>C17+F17+L17</f>
        <v>36</v>
      </c>
      <c r="P17" s="440" t="s">
        <v>5</v>
      </c>
      <c r="Q17" s="448">
        <f>E17+H17+N17</f>
        <v>50</v>
      </c>
      <c r="R17" s="438">
        <v>3</v>
      </c>
    </row>
    <row r="18" spans="1:19" ht="15.75" customHeight="1" thickBot="1" x14ac:dyDescent="0.35">
      <c r="A18" s="432"/>
      <c r="B18" s="286"/>
      <c r="C18" s="443"/>
      <c r="D18" s="445"/>
      <c r="E18" s="447"/>
      <c r="F18" s="443"/>
      <c r="G18" s="445"/>
      <c r="H18" s="445"/>
      <c r="I18" s="426"/>
      <c r="J18" s="427"/>
      <c r="K18" s="428"/>
      <c r="L18" s="462"/>
      <c r="M18" s="462"/>
      <c r="N18" s="464"/>
      <c r="O18" s="455"/>
      <c r="P18" s="441"/>
      <c r="Q18" s="449"/>
      <c r="R18" s="439"/>
    </row>
    <row r="19" spans="1:19" ht="15" customHeight="1" x14ac:dyDescent="0.3">
      <c r="A19" s="430">
        <v>4</v>
      </c>
      <c r="B19" s="284" t="str">
        <f>'Nasazení do skupin'!B22</f>
        <v>TJ Avia Čakovice "B"</v>
      </c>
      <c r="C19" s="375">
        <f>N7</f>
        <v>0</v>
      </c>
      <c r="D19" s="377" t="s">
        <v>5</v>
      </c>
      <c r="E19" s="379">
        <f>L7</f>
        <v>2</v>
      </c>
      <c r="F19" s="375">
        <f>N11</f>
        <v>0</v>
      </c>
      <c r="G19" s="377" t="s">
        <v>5</v>
      </c>
      <c r="H19" s="379">
        <f>L11</f>
        <v>2</v>
      </c>
      <c r="I19" s="417">
        <f>N15</f>
        <v>0</v>
      </c>
      <c r="J19" s="405" t="s">
        <v>5</v>
      </c>
      <c r="K19" s="405">
        <f>L15</f>
        <v>2</v>
      </c>
      <c r="L19" s="420">
        <v>2017</v>
      </c>
      <c r="M19" s="421"/>
      <c r="N19" s="422"/>
      <c r="O19" s="433">
        <f>C19+F19+I19</f>
        <v>0</v>
      </c>
      <c r="P19" s="433" t="s">
        <v>5</v>
      </c>
      <c r="Q19" s="436">
        <f>E19+H19+K19</f>
        <v>6</v>
      </c>
      <c r="R19" s="406">
        <v>0</v>
      </c>
    </row>
    <row r="20" spans="1:19" ht="15.75" customHeight="1" thickBot="1" x14ac:dyDescent="0.35">
      <c r="A20" s="431"/>
      <c r="B20" s="285"/>
      <c r="C20" s="376"/>
      <c r="D20" s="378"/>
      <c r="E20" s="380"/>
      <c r="F20" s="376"/>
      <c r="G20" s="378"/>
      <c r="H20" s="380"/>
      <c r="I20" s="376"/>
      <c r="J20" s="378"/>
      <c r="K20" s="378"/>
      <c r="L20" s="423"/>
      <c r="M20" s="424"/>
      <c r="N20" s="425"/>
      <c r="O20" s="434"/>
      <c r="P20" s="434"/>
      <c r="Q20" s="437"/>
      <c r="R20" s="407"/>
    </row>
    <row r="21" spans="1:19" ht="15" customHeight="1" x14ac:dyDescent="0.3">
      <c r="A21" s="431"/>
      <c r="B21" s="285"/>
      <c r="C21" s="442">
        <f>N9</f>
        <v>3</v>
      </c>
      <c r="D21" s="444" t="s">
        <v>5</v>
      </c>
      <c r="E21" s="446">
        <f>L9</f>
        <v>20</v>
      </c>
      <c r="F21" s="442">
        <f>N13</f>
        <v>6</v>
      </c>
      <c r="G21" s="444" t="s">
        <v>5</v>
      </c>
      <c r="H21" s="446">
        <f>L13</f>
        <v>20</v>
      </c>
      <c r="I21" s="442">
        <f>N17</f>
        <v>10</v>
      </c>
      <c r="J21" s="444" t="s">
        <v>5</v>
      </c>
      <c r="K21" s="444">
        <f>L17</f>
        <v>20</v>
      </c>
      <c r="L21" s="423"/>
      <c r="M21" s="424"/>
      <c r="N21" s="425"/>
      <c r="O21" s="450">
        <f>C21+F21+I21</f>
        <v>19</v>
      </c>
      <c r="P21" s="440" t="s">
        <v>5</v>
      </c>
      <c r="Q21" s="448">
        <f>E21+H21+K21</f>
        <v>60</v>
      </c>
      <c r="R21" s="438">
        <v>4</v>
      </c>
    </row>
    <row r="22" spans="1:19" ht="15.75" customHeight="1" thickBot="1" x14ac:dyDescent="0.35">
      <c r="A22" s="432"/>
      <c r="B22" s="286"/>
      <c r="C22" s="443"/>
      <c r="D22" s="445"/>
      <c r="E22" s="447"/>
      <c r="F22" s="443"/>
      <c r="G22" s="445"/>
      <c r="H22" s="447"/>
      <c r="I22" s="443"/>
      <c r="J22" s="445"/>
      <c r="K22" s="445"/>
      <c r="L22" s="426"/>
      <c r="M22" s="427"/>
      <c r="N22" s="428"/>
      <c r="O22" s="451"/>
      <c r="P22" s="441"/>
      <c r="Q22" s="449"/>
      <c r="R22" s="439"/>
    </row>
    <row r="24" spans="1:19" ht="24.9" customHeight="1" x14ac:dyDescent="0.4">
      <c r="A24" s="435" t="s">
        <v>12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</row>
    <row r="25" spans="1:19" ht="15" customHeight="1" x14ac:dyDescent="0.3">
      <c r="A25" s="373">
        <v>1</v>
      </c>
      <c r="B25" s="374" t="str">
        <f>B7</f>
        <v>TJ Sokol Semily</v>
      </c>
      <c r="C25" s="374"/>
      <c r="D25" s="374" t="s">
        <v>5</v>
      </c>
      <c r="E25" s="374" t="str">
        <f>B19</f>
        <v>TJ Avia Čakovice "B"</v>
      </c>
      <c r="F25" s="374"/>
      <c r="G25" s="374"/>
      <c r="H25" s="374"/>
      <c r="I25" s="374"/>
      <c r="J25" s="374"/>
      <c r="K25" s="374"/>
      <c r="L25" s="374"/>
      <c r="M25" s="374"/>
      <c r="N25" s="374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 x14ac:dyDescent="0.3">
      <c r="A26" s="373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50">
        <v>20</v>
      </c>
      <c r="P26" s="52" t="s">
        <v>5</v>
      </c>
      <c r="Q26" s="39">
        <v>3</v>
      </c>
      <c r="R26" s="7" t="s">
        <v>10</v>
      </c>
      <c r="S26" s="4"/>
    </row>
    <row r="27" spans="1:19" ht="15" customHeight="1" x14ac:dyDescent="0.3">
      <c r="A27" s="373">
        <v>2</v>
      </c>
      <c r="B27" s="374" t="str">
        <f>B11</f>
        <v>Městský nohejbalový klub Modřice, z.s. "D"</v>
      </c>
      <c r="C27" s="374"/>
      <c r="D27" s="374" t="s">
        <v>5</v>
      </c>
      <c r="E27" s="374" t="str">
        <f>B15</f>
        <v>SK Liapor - Witte Karlovy Vary z.s. "A"</v>
      </c>
      <c r="F27" s="374"/>
      <c r="G27" s="374"/>
      <c r="H27" s="374"/>
      <c r="I27" s="374"/>
      <c r="J27" s="374"/>
      <c r="K27" s="374"/>
      <c r="L27" s="374"/>
      <c r="M27" s="374"/>
      <c r="N27" s="374"/>
      <c r="O27" s="51">
        <v>2</v>
      </c>
      <c r="P27" s="52" t="s">
        <v>5</v>
      </c>
      <c r="Q27" s="52">
        <v>0</v>
      </c>
      <c r="R27" s="7" t="s">
        <v>11</v>
      </c>
    </row>
    <row r="28" spans="1:19" ht="15" customHeight="1" x14ac:dyDescent="0.3">
      <c r="A28" s="373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50">
        <v>20</v>
      </c>
      <c r="P28" s="52" t="s">
        <v>5</v>
      </c>
      <c r="Q28" s="39">
        <v>13</v>
      </c>
      <c r="R28" s="7" t="s">
        <v>10</v>
      </c>
    </row>
    <row r="29" spans="1:19" ht="13.2" customHeight="1" x14ac:dyDescent="0.3">
      <c r="A29" s="373">
        <v>3</v>
      </c>
      <c r="B29" s="374" t="str">
        <f>B15</f>
        <v>SK Liapor - Witte Karlovy Vary z.s. "A"</v>
      </c>
      <c r="C29" s="374"/>
      <c r="D29" s="374" t="s">
        <v>5</v>
      </c>
      <c r="E29" s="374" t="str">
        <f>B7</f>
        <v>TJ Sokol Semily</v>
      </c>
      <c r="F29" s="374"/>
      <c r="G29" s="374"/>
      <c r="H29" s="374"/>
      <c r="I29" s="374"/>
      <c r="J29" s="374"/>
      <c r="K29" s="374"/>
      <c r="L29" s="374"/>
      <c r="M29" s="374"/>
      <c r="N29" s="374"/>
      <c r="O29" s="51">
        <v>0</v>
      </c>
      <c r="P29" s="52" t="s">
        <v>5</v>
      </c>
      <c r="Q29" s="52">
        <v>2</v>
      </c>
      <c r="R29" s="7" t="s">
        <v>11</v>
      </c>
    </row>
    <row r="30" spans="1:19" ht="13.2" customHeight="1" x14ac:dyDescent="0.3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50">
        <v>3</v>
      </c>
      <c r="P30" s="52" t="s">
        <v>5</v>
      </c>
      <c r="Q30" s="39">
        <v>20</v>
      </c>
      <c r="R30" s="7" t="s">
        <v>10</v>
      </c>
    </row>
    <row r="31" spans="1:19" ht="15" customHeight="1" x14ac:dyDescent="0.3">
      <c r="A31" s="373">
        <v>4</v>
      </c>
      <c r="B31" s="374" t="str">
        <f>B11</f>
        <v>Městský nohejbalový klub Modřice, z.s. "D"</v>
      </c>
      <c r="C31" s="374"/>
      <c r="D31" s="374" t="s">
        <v>5</v>
      </c>
      <c r="E31" s="374" t="str">
        <f>B19</f>
        <v>TJ Avia Čakovice "B"</v>
      </c>
      <c r="F31" s="374"/>
      <c r="G31" s="374"/>
      <c r="H31" s="374"/>
      <c r="I31" s="374"/>
      <c r="J31" s="374"/>
      <c r="K31" s="374"/>
      <c r="L31" s="374"/>
      <c r="M31" s="374"/>
      <c r="N31" s="374"/>
      <c r="O31" s="51">
        <v>2</v>
      </c>
      <c r="P31" s="52" t="s">
        <v>5</v>
      </c>
      <c r="Q31" s="52">
        <v>0</v>
      </c>
      <c r="R31" s="7" t="s">
        <v>11</v>
      </c>
    </row>
    <row r="32" spans="1:19" ht="17.25" customHeight="1" x14ac:dyDescent="0.3">
      <c r="A32" s="373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50">
        <v>20</v>
      </c>
      <c r="P32" s="52" t="s">
        <v>5</v>
      </c>
      <c r="Q32" s="39">
        <v>6</v>
      </c>
      <c r="R32" s="7" t="s">
        <v>10</v>
      </c>
    </row>
    <row r="33" spans="1:18" ht="15" customHeight="1" x14ac:dyDescent="0.3">
      <c r="A33" s="373">
        <v>5</v>
      </c>
      <c r="B33" s="374" t="str">
        <f>B19</f>
        <v>TJ Avia Čakovice "B"</v>
      </c>
      <c r="C33" s="374"/>
      <c r="D33" s="374" t="s">
        <v>5</v>
      </c>
      <c r="E33" s="374" t="str">
        <f>B15</f>
        <v>SK Liapor - Witte Karlovy Vary z.s. "A"</v>
      </c>
      <c r="F33" s="374"/>
      <c r="G33" s="374"/>
      <c r="H33" s="374"/>
      <c r="I33" s="374"/>
      <c r="J33" s="374"/>
      <c r="K33" s="374"/>
      <c r="L33" s="374"/>
      <c r="M33" s="374"/>
      <c r="N33" s="374"/>
      <c r="O33" s="51">
        <v>0</v>
      </c>
      <c r="P33" s="52" t="s">
        <v>5</v>
      </c>
      <c r="Q33" s="52">
        <v>2</v>
      </c>
      <c r="R33" s="7" t="s">
        <v>11</v>
      </c>
    </row>
    <row r="34" spans="1:18" ht="15" customHeight="1" x14ac:dyDescent="0.3">
      <c r="A34" s="373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50">
        <v>10</v>
      </c>
      <c r="P34" s="52" t="s">
        <v>5</v>
      </c>
      <c r="Q34" s="39">
        <v>20</v>
      </c>
      <c r="R34" s="7" t="s">
        <v>10</v>
      </c>
    </row>
    <row r="35" spans="1:18" ht="15" customHeight="1" x14ac:dyDescent="0.3">
      <c r="A35" s="373">
        <v>6</v>
      </c>
      <c r="B35" s="374" t="str">
        <f>B7</f>
        <v>TJ Sokol Semily</v>
      </c>
      <c r="C35" s="374"/>
      <c r="D35" s="374" t="s">
        <v>5</v>
      </c>
      <c r="E35" s="374" t="str">
        <f>B11</f>
        <v>Městský nohejbalový klub Modřice, z.s. "D"</v>
      </c>
      <c r="F35" s="374"/>
      <c r="G35" s="374"/>
      <c r="H35" s="374"/>
      <c r="I35" s="374"/>
      <c r="J35" s="374"/>
      <c r="K35" s="374"/>
      <c r="L35" s="374"/>
      <c r="M35" s="374"/>
      <c r="N35" s="374"/>
      <c r="O35" s="51">
        <v>2</v>
      </c>
      <c r="P35" s="52" t="s">
        <v>5</v>
      </c>
      <c r="Q35" s="52">
        <v>0</v>
      </c>
      <c r="R35" s="7" t="s">
        <v>11</v>
      </c>
    </row>
    <row r="36" spans="1:18" ht="15" customHeight="1" x14ac:dyDescent="0.3">
      <c r="A36" s="373"/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50">
        <v>20</v>
      </c>
      <c r="P36" s="52" t="s">
        <v>5</v>
      </c>
      <c r="Q36" s="39">
        <v>11</v>
      </c>
      <c r="R36" s="7" t="s">
        <v>10</v>
      </c>
    </row>
    <row r="37" spans="1:18" ht="14.4" customHeight="1" x14ac:dyDescent="0.3"/>
    <row r="38" spans="1:18" ht="14.4" customHeight="1" x14ac:dyDescent="0.3"/>
    <row r="47" spans="1:18" ht="15" customHeight="1" x14ac:dyDescent="0.3"/>
    <row r="51" ht="14.4" customHeight="1" x14ac:dyDescent="0.3"/>
    <row r="52" ht="14.4" customHeight="1" x14ac:dyDescent="0.3"/>
    <row r="65" ht="15" customHeight="1" x14ac:dyDescent="0.3"/>
    <row r="69" ht="14.4" customHeight="1" x14ac:dyDescent="0.3"/>
    <row r="70" ht="14.4" customHeight="1" x14ac:dyDescent="0.3"/>
    <row r="89" ht="14.4" customHeight="1" x14ac:dyDescent="0.3"/>
    <row r="90" ht="14.4" customHeight="1" x14ac:dyDescent="0.3"/>
  </sheetData>
  <mergeCells count="150">
    <mergeCell ref="P21:P22"/>
    <mergeCell ref="Q21:Q22"/>
    <mergeCell ref="C5:E6"/>
    <mergeCell ref="F5:H6"/>
    <mergeCell ref="I5:K6"/>
    <mergeCell ref="L5:N6"/>
    <mergeCell ref="P9:P10"/>
    <mergeCell ref="Q9:Q10"/>
    <mergeCell ref="C7:E10"/>
    <mergeCell ref="M17:M18"/>
    <mergeCell ref="N17:N18"/>
    <mergeCell ref="O17:O18"/>
    <mergeCell ref="P17:P18"/>
    <mergeCell ref="Q17:Q18"/>
    <mergeCell ref="O5:Q5"/>
    <mergeCell ref="O6:Q6"/>
    <mergeCell ref="F9:F10"/>
    <mergeCell ref="G9:G10"/>
    <mergeCell ref="H9:H10"/>
    <mergeCell ref="O9:O10"/>
    <mergeCell ref="L9:L10"/>
    <mergeCell ref="M9:M10"/>
    <mergeCell ref="N9:N10"/>
    <mergeCell ref="Q13:Q14"/>
    <mergeCell ref="A2:R3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R9:R10"/>
    <mergeCell ref="I9:I10"/>
    <mergeCell ref="J9:J10"/>
    <mergeCell ref="K9:K10"/>
    <mergeCell ref="O11:O12"/>
    <mergeCell ref="P11:P12"/>
    <mergeCell ref="C13:C14"/>
    <mergeCell ref="D13:D14"/>
    <mergeCell ref="E13:E14"/>
    <mergeCell ref="I13:I14"/>
    <mergeCell ref="J13:J14"/>
    <mergeCell ref="K13:K14"/>
    <mergeCell ref="L13:L14"/>
    <mergeCell ref="M13:M14"/>
    <mergeCell ref="P13:P14"/>
    <mergeCell ref="C11:C12"/>
    <mergeCell ref="D11:D12"/>
    <mergeCell ref="E11:E12"/>
    <mergeCell ref="F11:H14"/>
    <mergeCell ref="I11:I12"/>
    <mergeCell ref="J11:J12"/>
    <mergeCell ref="K11:K12"/>
    <mergeCell ref="N13:N14"/>
    <mergeCell ref="L11:L12"/>
    <mergeCell ref="M11:M12"/>
    <mergeCell ref="N11:N12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I15:K18"/>
    <mergeCell ref="Q11:Q12"/>
    <mergeCell ref="O13:O14"/>
    <mergeCell ref="B11:B14"/>
    <mergeCell ref="R17:R18"/>
    <mergeCell ref="R11:R12"/>
    <mergeCell ref="A19:A22"/>
    <mergeCell ref="C19:C20"/>
    <mergeCell ref="D19:D20"/>
    <mergeCell ref="E19:E20"/>
    <mergeCell ref="F19:F20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R21:R22"/>
    <mergeCell ref="O21:O22"/>
    <mergeCell ref="B25:C26"/>
    <mergeCell ref="D25:D26"/>
    <mergeCell ref="E25:N26"/>
    <mergeCell ref="L19:N22"/>
    <mergeCell ref="H15:H16"/>
    <mergeCell ref="L15:L16"/>
    <mergeCell ref="M15:M16"/>
    <mergeCell ref="N15:N16"/>
    <mergeCell ref="L17:L18"/>
    <mergeCell ref="B15:B18"/>
    <mergeCell ref="B19:B22"/>
    <mergeCell ref="K21:K22"/>
    <mergeCell ref="A35:A36"/>
    <mergeCell ref="B35:C36"/>
    <mergeCell ref="D35:D36"/>
    <mergeCell ref="E35:N36"/>
    <mergeCell ref="A4:B6"/>
    <mergeCell ref="C4:R4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A24:R24"/>
    <mergeCell ref="A25:A26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H57"/>
  <sheetViews>
    <sheetView showGridLines="0" topLeftCell="A34" zoomScale="102" zoomScaleNormal="102" workbookViewId="0">
      <selection activeCell="L45" sqref="L45"/>
    </sheetView>
  </sheetViews>
  <sheetFormatPr defaultRowHeight="15" x14ac:dyDescent="0.25"/>
  <cols>
    <col min="1" max="1" width="9.109375" style="43"/>
    <col min="2" max="3" width="9.109375" style="56" customWidth="1"/>
    <col min="4" max="4" width="9.109375" style="56"/>
    <col min="5" max="5" width="34.6640625" style="56" customWidth="1"/>
    <col min="6" max="6" width="1.44140625" style="57" customWidth="1"/>
    <col min="7" max="7" width="34.6640625" style="56" customWidth="1"/>
    <col min="8" max="8" width="7.109375" style="56" customWidth="1"/>
    <col min="9" max="257" width="9.109375" style="43"/>
    <col min="258" max="259" width="9.109375" style="43" customWidth="1"/>
    <col min="260" max="260" width="9.109375" style="43"/>
    <col min="261" max="261" width="22.33203125" style="43" customWidth="1"/>
    <col min="262" max="262" width="9.109375" style="43"/>
    <col min="263" max="263" width="24.33203125" style="43" customWidth="1"/>
    <col min="264" max="513" width="9.109375" style="43"/>
    <col min="514" max="515" width="9.109375" style="43" customWidth="1"/>
    <col min="516" max="516" width="9.109375" style="43"/>
    <col min="517" max="517" width="22.33203125" style="43" customWidth="1"/>
    <col min="518" max="518" width="9.109375" style="43"/>
    <col min="519" max="519" width="24.33203125" style="43" customWidth="1"/>
    <col min="520" max="769" width="9.109375" style="43"/>
    <col min="770" max="771" width="9.109375" style="43" customWidth="1"/>
    <col min="772" max="772" width="9.109375" style="43"/>
    <col min="773" max="773" width="22.33203125" style="43" customWidth="1"/>
    <col min="774" max="774" width="9.109375" style="43"/>
    <col min="775" max="775" width="24.33203125" style="43" customWidth="1"/>
    <col min="776" max="1025" width="9.109375" style="43"/>
    <col min="1026" max="1027" width="9.109375" style="43" customWidth="1"/>
    <col min="1028" max="1028" width="9.109375" style="43"/>
    <col min="1029" max="1029" width="22.33203125" style="43" customWidth="1"/>
    <col min="1030" max="1030" width="9.109375" style="43"/>
    <col min="1031" max="1031" width="24.33203125" style="43" customWidth="1"/>
    <col min="1032" max="1281" width="9.109375" style="43"/>
    <col min="1282" max="1283" width="9.109375" style="43" customWidth="1"/>
    <col min="1284" max="1284" width="9.109375" style="43"/>
    <col min="1285" max="1285" width="22.33203125" style="43" customWidth="1"/>
    <col min="1286" max="1286" width="9.109375" style="43"/>
    <col min="1287" max="1287" width="24.33203125" style="43" customWidth="1"/>
    <col min="1288" max="1537" width="9.109375" style="43"/>
    <col min="1538" max="1539" width="9.109375" style="43" customWidth="1"/>
    <col min="1540" max="1540" width="9.109375" style="43"/>
    <col min="1541" max="1541" width="22.33203125" style="43" customWidth="1"/>
    <col min="1542" max="1542" width="9.109375" style="43"/>
    <col min="1543" max="1543" width="24.33203125" style="43" customWidth="1"/>
    <col min="1544" max="1793" width="9.109375" style="43"/>
    <col min="1794" max="1795" width="9.109375" style="43" customWidth="1"/>
    <col min="1796" max="1796" width="9.109375" style="43"/>
    <col min="1797" max="1797" width="22.33203125" style="43" customWidth="1"/>
    <col min="1798" max="1798" width="9.109375" style="43"/>
    <col min="1799" max="1799" width="24.33203125" style="43" customWidth="1"/>
    <col min="1800" max="2049" width="9.109375" style="43"/>
    <col min="2050" max="2051" width="9.109375" style="43" customWidth="1"/>
    <col min="2052" max="2052" width="9.109375" style="43"/>
    <col min="2053" max="2053" width="22.33203125" style="43" customWidth="1"/>
    <col min="2054" max="2054" width="9.109375" style="43"/>
    <col min="2055" max="2055" width="24.33203125" style="43" customWidth="1"/>
    <col min="2056" max="2305" width="9.109375" style="43"/>
    <col min="2306" max="2307" width="9.109375" style="43" customWidth="1"/>
    <col min="2308" max="2308" width="9.109375" style="43"/>
    <col min="2309" max="2309" width="22.33203125" style="43" customWidth="1"/>
    <col min="2310" max="2310" width="9.109375" style="43"/>
    <col min="2311" max="2311" width="24.33203125" style="43" customWidth="1"/>
    <col min="2312" max="2561" width="9.109375" style="43"/>
    <col min="2562" max="2563" width="9.109375" style="43" customWidth="1"/>
    <col min="2564" max="2564" width="9.109375" style="43"/>
    <col min="2565" max="2565" width="22.33203125" style="43" customWidth="1"/>
    <col min="2566" max="2566" width="9.109375" style="43"/>
    <col min="2567" max="2567" width="24.33203125" style="43" customWidth="1"/>
    <col min="2568" max="2817" width="9.109375" style="43"/>
    <col min="2818" max="2819" width="9.109375" style="43" customWidth="1"/>
    <col min="2820" max="2820" width="9.109375" style="43"/>
    <col min="2821" max="2821" width="22.33203125" style="43" customWidth="1"/>
    <col min="2822" max="2822" width="9.109375" style="43"/>
    <col min="2823" max="2823" width="24.33203125" style="43" customWidth="1"/>
    <col min="2824" max="3073" width="9.109375" style="43"/>
    <col min="3074" max="3075" width="9.109375" style="43" customWidth="1"/>
    <col min="3076" max="3076" width="9.109375" style="43"/>
    <col min="3077" max="3077" width="22.33203125" style="43" customWidth="1"/>
    <col min="3078" max="3078" width="9.109375" style="43"/>
    <col min="3079" max="3079" width="24.33203125" style="43" customWidth="1"/>
    <col min="3080" max="3329" width="9.109375" style="43"/>
    <col min="3330" max="3331" width="9.109375" style="43" customWidth="1"/>
    <col min="3332" max="3332" width="9.109375" style="43"/>
    <col min="3333" max="3333" width="22.33203125" style="43" customWidth="1"/>
    <col min="3334" max="3334" width="9.109375" style="43"/>
    <col min="3335" max="3335" width="24.33203125" style="43" customWidth="1"/>
    <col min="3336" max="3585" width="9.109375" style="43"/>
    <col min="3586" max="3587" width="9.109375" style="43" customWidth="1"/>
    <col min="3588" max="3588" width="9.109375" style="43"/>
    <col min="3589" max="3589" width="22.33203125" style="43" customWidth="1"/>
    <col min="3590" max="3590" width="9.109375" style="43"/>
    <col min="3591" max="3591" width="24.33203125" style="43" customWidth="1"/>
    <col min="3592" max="3841" width="9.109375" style="43"/>
    <col min="3842" max="3843" width="9.109375" style="43" customWidth="1"/>
    <col min="3844" max="3844" width="9.109375" style="43"/>
    <col min="3845" max="3845" width="22.33203125" style="43" customWidth="1"/>
    <col min="3846" max="3846" width="9.109375" style="43"/>
    <col min="3847" max="3847" width="24.33203125" style="43" customWidth="1"/>
    <col min="3848" max="4097" width="9.109375" style="43"/>
    <col min="4098" max="4099" width="9.109375" style="43" customWidth="1"/>
    <col min="4100" max="4100" width="9.109375" style="43"/>
    <col min="4101" max="4101" width="22.33203125" style="43" customWidth="1"/>
    <col min="4102" max="4102" width="9.109375" style="43"/>
    <col min="4103" max="4103" width="24.33203125" style="43" customWidth="1"/>
    <col min="4104" max="4353" width="9.109375" style="43"/>
    <col min="4354" max="4355" width="9.109375" style="43" customWidth="1"/>
    <col min="4356" max="4356" width="9.109375" style="43"/>
    <col min="4357" max="4357" width="22.33203125" style="43" customWidth="1"/>
    <col min="4358" max="4358" width="9.109375" style="43"/>
    <col min="4359" max="4359" width="24.33203125" style="43" customWidth="1"/>
    <col min="4360" max="4609" width="9.109375" style="43"/>
    <col min="4610" max="4611" width="9.109375" style="43" customWidth="1"/>
    <col min="4612" max="4612" width="9.109375" style="43"/>
    <col min="4613" max="4613" width="22.33203125" style="43" customWidth="1"/>
    <col min="4614" max="4614" width="9.109375" style="43"/>
    <col min="4615" max="4615" width="24.33203125" style="43" customWidth="1"/>
    <col min="4616" max="4865" width="9.109375" style="43"/>
    <col min="4866" max="4867" width="9.109375" style="43" customWidth="1"/>
    <col min="4868" max="4868" width="9.109375" style="43"/>
    <col min="4869" max="4869" width="22.33203125" style="43" customWidth="1"/>
    <col min="4870" max="4870" width="9.109375" style="43"/>
    <col min="4871" max="4871" width="24.33203125" style="43" customWidth="1"/>
    <col min="4872" max="5121" width="9.109375" style="43"/>
    <col min="5122" max="5123" width="9.109375" style="43" customWidth="1"/>
    <col min="5124" max="5124" width="9.109375" style="43"/>
    <col min="5125" max="5125" width="22.33203125" style="43" customWidth="1"/>
    <col min="5126" max="5126" width="9.109375" style="43"/>
    <col min="5127" max="5127" width="24.33203125" style="43" customWidth="1"/>
    <col min="5128" max="5377" width="9.109375" style="43"/>
    <col min="5378" max="5379" width="9.109375" style="43" customWidth="1"/>
    <col min="5380" max="5380" width="9.109375" style="43"/>
    <col min="5381" max="5381" width="22.33203125" style="43" customWidth="1"/>
    <col min="5382" max="5382" width="9.109375" style="43"/>
    <col min="5383" max="5383" width="24.33203125" style="43" customWidth="1"/>
    <col min="5384" max="5633" width="9.109375" style="43"/>
    <col min="5634" max="5635" width="9.109375" style="43" customWidth="1"/>
    <col min="5636" max="5636" width="9.109375" style="43"/>
    <col min="5637" max="5637" width="22.33203125" style="43" customWidth="1"/>
    <col min="5638" max="5638" width="9.109375" style="43"/>
    <col min="5639" max="5639" width="24.33203125" style="43" customWidth="1"/>
    <col min="5640" max="5889" width="9.109375" style="43"/>
    <col min="5890" max="5891" width="9.109375" style="43" customWidth="1"/>
    <col min="5892" max="5892" width="9.109375" style="43"/>
    <col min="5893" max="5893" width="22.33203125" style="43" customWidth="1"/>
    <col min="5894" max="5894" width="9.109375" style="43"/>
    <col min="5895" max="5895" width="24.33203125" style="43" customWidth="1"/>
    <col min="5896" max="6145" width="9.109375" style="43"/>
    <col min="6146" max="6147" width="9.109375" style="43" customWidth="1"/>
    <col min="6148" max="6148" width="9.109375" style="43"/>
    <col min="6149" max="6149" width="22.33203125" style="43" customWidth="1"/>
    <col min="6150" max="6150" width="9.109375" style="43"/>
    <col min="6151" max="6151" width="24.33203125" style="43" customWidth="1"/>
    <col min="6152" max="6401" width="9.109375" style="43"/>
    <col min="6402" max="6403" width="9.109375" style="43" customWidth="1"/>
    <col min="6404" max="6404" width="9.109375" style="43"/>
    <col min="6405" max="6405" width="22.33203125" style="43" customWidth="1"/>
    <col min="6406" max="6406" width="9.109375" style="43"/>
    <col min="6407" max="6407" width="24.33203125" style="43" customWidth="1"/>
    <col min="6408" max="6657" width="9.109375" style="43"/>
    <col min="6658" max="6659" width="9.109375" style="43" customWidth="1"/>
    <col min="6660" max="6660" width="9.109375" style="43"/>
    <col min="6661" max="6661" width="22.33203125" style="43" customWidth="1"/>
    <col min="6662" max="6662" width="9.109375" style="43"/>
    <col min="6663" max="6663" width="24.33203125" style="43" customWidth="1"/>
    <col min="6664" max="6913" width="9.109375" style="43"/>
    <col min="6914" max="6915" width="9.109375" style="43" customWidth="1"/>
    <col min="6916" max="6916" width="9.109375" style="43"/>
    <col min="6917" max="6917" width="22.33203125" style="43" customWidth="1"/>
    <col min="6918" max="6918" width="9.109375" style="43"/>
    <col min="6919" max="6919" width="24.33203125" style="43" customWidth="1"/>
    <col min="6920" max="7169" width="9.109375" style="43"/>
    <col min="7170" max="7171" width="9.109375" style="43" customWidth="1"/>
    <col min="7172" max="7172" width="9.109375" style="43"/>
    <col min="7173" max="7173" width="22.33203125" style="43" customWidth="1"/>
    <col min="7174" max="7174" width="9.109375" style="43"/>
    <col min="7175" max="7175" width="24.33203125" style="43" customWidth="1"/>
    <col min="7176" max="7425" width="9.109375" style="43"/>
    <col min="7426" max="7427" width="9.109375" style="43" customWidth="1"/>
    <col min="7428" max="7428" width="9.109375" style="43"/>
    <col min="7429" max="7429" width="22.33203125" style="43" customWidth="1"/>
    <col min="7430" max="7430" width="9.109375" style="43"/>
    <col min="7431" max="7431" width="24.33203125" style="43" customWidth="1"/>
    <col min="7432" max="7681" width="9.109375" style="43"/>
    <col min="7682" max="7683" width="9.109375" style="43" customWidth="1"/>
    <col min="7684" max="7684" width="9.109375" style="43"/>
    <col min="7685" max="7685" width="22.33203125" style="43" customWidth="1"/>
    <col min="7686" max="7686" width="9.109375" style="43"/>
    <col min="7687" max="7687" width="24.33203125" style="43" customWidth="1"/>
    <col min="7688" max="7937" width="9.109375" style="43"/>
    <col min="7938" max="7939" width="9.109375" style="43" customWidth="1"/>
    <col min="7940" max="7940" width="9.109375" style="43"/>
    <col min="7941" max="7941" width="22.33203125" style="43" customWidth="1"/>
    <col min="7942" max="7942" width="9.109375" style="43"/>
    <col min="7943" max="7943" width="24.33203125" style="43" customWidth="1"/>
    <col min="7944" max="8193" width="9.109375" style="43"/>
    <col min="8194" max="8195" width="9.109375" style="43" customWidth="1"/>
    <col min="8196" max="8196" width="9.109375" style="43"/>
    <col min="8197" max="8197" width="22.33203125" style="43" customWidth="1"/>
    <col min="8198" max="8198" width="9.109375" style="43"/>
    <col min="8199" max="8199" width="24.33203125" style="43" customWidth="1"/>
    <col min="8200" max="8449" width="9.109375" style="43"/>
    <col min="8450" max="8451" width="9.109375" style="43" customWidth="1"/>
    <col min="8452" max="8452" width="9.109375" style="43"/>
    <col min="8453" max="8453" width="22.33203125" style="43" customWidth="1"/>
    <col min="8454" max="8454" width="9.109375" style="43"/>
    <col min="8455" max="8455" width="24.33203125" style="43" customWidth="1"/>
    <col min="8456" max="8705" width="9.109375" style="43"/>
    <col min="8706" max="8707" width="9.109375" style="43" customWidth="1"/>
    <col min="8708" max="8708" width="9.109375" style="43"/>
    <col min="8709" max="8709" width="22.33203125" style="43" customWidth="1"/>
    <col min="8710" max="8710" width="9.109375" style="43"/>
    <col min="8711" max="8711" width="24.33203125" style="43" customWidth="1"/>
    <col min="8712" max="8961" width="9.109375" style="43"/>
    <col min="8962" max="8963" width="9.109375" style="43" customWidth="1"/>
    <col min="8964" max="8964" width="9.109375" style="43"/>
    <col min="8965" max="8965" width="22.33203125" style="43" customWidth="1"/>
    <col min="8966" max="8966" width="9.109375" style="43"/>
    <col min="8967" max="8967" width="24.33203125" style="43" customWidth="1"/>
    <col min="8968" max="9217" width="9.109375" style="43"/>
    <col min="9218" max="9219" width="9.109375" style="43" customWidth="1"/>
    <col min="9220" max="9220" width="9.109375" style="43"/>
    <col min="9221" max="9221" width="22.33203125" style="43" customWidth="1"/>
    <col min="9222" max="9222" width="9.109375" style="43"/>
    <col min="9223" max="9223" width="24.33203125" style="43" customWidth="1"/>
    <col min="9224" max="9473" width="9.109375" style="43"/>
    <col min="9474" max="9475" width="9.109375" style="43" customWidth="1"/>
    <col min="9476" max="9476" width="9.109375" style="43"/>
    <col min="9477" max="9477" width="22.33203125" style="43" customWidth="1"/>
    <col min="9478" max="9478" width="9.109375" style="43"/>
    <col min="9479" max="9479" width="24.33203125" style="43" customWidth="1"/>
    <col min="9480" max="9729" width="9.109375" style="43"/>
    <col min="9730" max="9731" width="9.109375" style="43" customWidth="1"/>
    <col min="9732" max="9732" width="9.109375" style="43"/>
    <col min="9733" max="9733" width="22.33203125" style="43" customWidth="1"/>
    <col min="9734" max="9734" width="9.109375" style="43"/>
    <col min="9735" max="9735" width="24.33203125" style="43" customWidth="1"/>
    <col min="9736" max="9985" width="9.109375" style="43"/>
    <col min="9986" max="9987" width="9.109375" style="43" customWidth="1"/>
    <col min="9988" max="9988" width="9.109375" style="43"/>
    <col min="9989" max="9989" width="22.33203125" style="43" customWidth="1"/>
    <col min="9990" max="9990" width="9.109375" style="43"/>
    <col min="9991" max="9991" width="24.33203125" style="43" customWidth="1"/>
    <col min="9992" max="10241" width="9.109375" style="43"/>
    <col min="10242" max="10243" width="9.109375" style="43" customWidth="1"/>
    <col min="10244" max="10244" width="9.109375" style="43"/>
    <col min="10245" max="10245" width="22.33203125" style="43" customWidth="1"/>
    <col min="10246" max="10246" width="9.109375" style="43"/>
    <col min="10247" max="10247" width="24.33203125" style="43" customWidth="1"/>
    <col min="10248" max="10497" width="9.109375" style="43"/>
    <col min="10498" max="10499" width="9.109375" style="43" customWidth="1"/>
    <col min="10500" max="10500" width="9.109375" style="43"/>
    <col min="10501" max="10501" width="22.33203125" style="43" customWidth="1"/>
    <col min="10502" max="10502" width="9.109375" style="43"/>
    <col min="10503" max="10503" width="24.33203125" style="43" customWidth="1"/>
    <col min="10504" max="10753" width="9.109375" style="43"/>
    <col min="10754" max="10755" width="9.109375" style="43" customWidth="1"/>
    <col min="10756" max="10756" width="9.109375" style="43"/>
    <col min="10757" max="10757" width="22.33203125" style="43" customWidth="1"/>
    <col min="10758" max="10758" width="9.109375" style="43"/>
    <col min="10759" max="10759" width="24.33203125" style="43" customWidth="1"/>
    <col min="10760" max="11009" width="9.109375" style="43"/>
    <col min="11010" max="11011" width="9.109375" style="43" customWidth="1"/>
    <col min="11012" max="11012" width="9.109375" style="43"/>
    <col min="11013" max="11013" width="22.33203125" style="43" customWidth="1"/>
    <col min="11014" max="11014" width="9.109375" style="43"/>
    <col min="11015" max="11015" width="24.33203125" style="43" customWidth="1"/>
    <col min="11016" max="11265" width="9.109375" style="43"/>
    <col min="11266" max="11267" width="9.109375" style="43" customWidth="1"/>
    <col min="11268" max="11268" width="9.109375" style="43"/>
    <col min="11269" max="11269" width="22.33203125" style="43" customWidth="1"/>
    <col min="11270" max="11270" width="9.109375" style="43"/>
    <col min="11271" max="11271" width="24.33203125" style="43" customWidth="1"/>
    <col min="11272" max="11521" width="9.109375" style="43"/>
    <col min="11522" max="11523" width="9.109375" style="43" customWidth="1"/>
    <col min="11524" max="11524" width="9.109375" style="43"/>
    <col min="11525" max="11525" width="22.33203125" style="43" customWidth="1"/>
    <col min="11526" max="11526" width="9.109375" style="43"/>
    <col min="11527" max="11527" width="24.33203125" style="43" customWidth="1"/>
    <col min="11528" max="11777" width="9.109375" style="43"/>
    <col min="11778" max="11779" width="9.109375" style="43" customWidth="1"/>
    <col min="11780" max="11780" width="9.109375" style="43"/>
    <col min="11781" max="11781" width="22.33203125" style="43" customWidth="1"/>
    <col min="11782" max="11782" width="9.109375" style="43"/>
    <col min="11783" max="11783" width="24.33203125" style="43" customWidth="1"/>
    <col min="11784" max="12033" width="9.109375" style="43"/>
    <col min="12034" max="12035" width="9.109375" style="43" customWidth="1"/>
    <col min="12036" max="12036" width="9.109375" style="43"/>
    <col min="12037" max="12037" width="22.33203125" style="43" customWidth="1"/>
    <col min="12038" max="12038" width="9.109375" style="43"/>
    <col min="12039" max="12039" width="24.33203125" style="43" customWidth="1"/>
    <col min="12040" max="12289" width="9.109375" style="43"/>
    <col min="12290" max="12291" width="9.109375" style="43" customWidth="1"/>
    <col min="12292" max="12292" width="9.109375" style="43"/>
    <col min="12293" max="12293" width="22.33203125" style="43" customWidth="1"/>
    <col min="12294" max="12294" width="9.109375" style="43"/>
    <col min="12295" max="12295" width="24.33203125" style="43" customWidth="1"/>
    <col min="12296" max="12545" width="9.109375" style="43"/>
    <col min="12546" max="12547" width="9.109375" style="43" customWidth="1"/>
    <col min="12548" max="12548" width="9.109375" style="43"/>
    <col min="12549" max="12549" width="22.33203125" style="43" customWidth="1"/>
    <col min="12550" max="12550" width="9.109375" style="43"/>
    <col min="12551" max="12551" width="24.33203125" style="43" customWidth="1"/>
    <col min="12552" max="12801" width="9.109375" style="43"/>
    <col min="12802" max="12803" width="9.109375" style="43" customWidth="1"/>
    <col min="12804" max="12804" width="9.109375" style="43"/>
    <col min="12805" max="12805" width="22.33203125" style="43" customWidth="1"/>
    <col min="12806" max="12806" width="9.109375" style="43"/>
    <col min="12807" max="12807" width="24.33203125" style="43" customWidth="1"/>
    <col min="12808" max="13057" width="9.109375" style="43"/>
    <col min="13058" max="13059" width="9.109375" style="43" customWidth="1"/>
    <col min="13060" max="13060" width="9.109375" style="43"/>
    <col min="13061" max="13061" width="22.33203125" style="43" customWidth="1"/>
    <col min="13062" max="13062" width="9.109375" style="43"/>
    <col min="13063" max="13063" width="24.33203125" style="43" customWidth="1"/>
    <col min="13064" max="13313" width="9.109375" style="43"/>
    <col min="13314" max="13315" width="9.109375" style="43" customWidth="1"/>
    <col min="13316" max="13316" width="9.109375" style="43"/>
    <col min="13317" max="13317" width="22.33203125" style="43" customWidth="1"/>
    <col min="13318" max="13318" width="9.109375" style="43"/>
    <col min="13319" max="13319" width="24.33203125" style="43" customWidth="1"/>
    <col min="13320" max="13569" width="9.109375" style="43"/>
    <col min="13570" max="13571" width="9.109375" style="43" customWidth="1"/>
    <col min="13572" max="13572" width="9.109375" style="43"/>
    <col min="13573" max="13573" width="22.33203125" style="43" customWidth="1"/>
    <col min="13574" max="13574" width="9.109375" style="43"/>
    <col min="13575" max="13575" width="24.33203125" style="43" customWidth="1"/>
    <col min="13576" max="13825" width="9.109375" style="43"/>
    <col min="13826" max="13827" width="9.109375" style="43" customWidth="1"/>
    <col min="13828" max="13828" width="9.109375" style="43"/>
    <col min="13829" max="13829" width="22.33203125" style="43" customWidth="1"/>
    <col min="13830" max="13830" width="9.109375" style="43"/>
    <col min="13831" max="13831" width="24.33203125" style="43" customWidth="1"/>
    <col min="13832" max="14081" width="9.109375" style="43"/>
    <col min="14082" max="14083" width="9.109375" style="43" customWidth="1"/>
    <col min="14084" max="14084" width="9.109375" style="43"/>
    <col min="14085" max="14085" width="22.33203125" style="43" customWidth="1"/>
    <col min="14086" max="14086" width="9.109375" style="43"/>
    <col min="14087" max="14087" width="24.33203125" style="43" customWidth="1"/>
    <col min="14088" max="14337" width="9.109375" style="43"/>
    <col min="14338" max="14339" width="9.109375" style="43" customWidth="1"/>
    <col min="14340" max="14340" width="9.109375" style="43"/>
    <col min="14341" max="14341" width="22.33203125" style="43" customWidth="1"/>
    <col min="14342" max="14342" width="9.109375" style="43"/>
    <col min="14343" max="14343" width="24.33203125" style="43" customWidth="1"/>
    <col min="14344" max="14593" width="9.109375" style="43"/>
    <col min="14594" max="14595" width="9.109375" style="43" customWidth="1"/>
    <col min="14596" max="14596" width="9.109375" style="43"/>
    <col min="14597" max="14597" width="22.33203125" style="43" customWidth="1"/>
    <col min="14598" max="14598" width="9.109375" style="43"/>
    <col min="14599" max="14599" width="24.33203125" style="43" customWidth="1"/>
    <col min="14600" max="14849" width="9.109375" style="43"/>
    <col min="14850" max="14851" width="9.109375" style="43" customWidth="1"/>
    <col min="14852" max="14852" width="9.109375" style="43"/>
    <col min="14853" max="14853" width="22.33203125" style="43" customWidth="1"/>
    <col min="14854" max="14854" width="9.109375" style="43"/>
    <col min="14855" max="14855" width="24.33203125" style="43" customWidth="1"/>
    <col min="14856" max="15105" width="9.109375" style="43"/>
    <col min="15106" max="15107" width="9.109375" style="43" customWidth="1"/>
    <col min="15108" max="15108" width="9.109375" style="43"/>
    <col min="15109" max="15109" width="22.33203125" style="43" customWidth="1"/>
    <col min="15110" max="15110" width="9.109375" style="43"/>
    <col min="15111" max="15111" width="24.33203125" style="43" customWidth="1"/>
    <col min="15112" max="15361" width="9.109375" style="43"/>
    <col min="15362" max="15363" width="9.109375" style="43" customWidth="1"/>
    <col min="15364" max="15364" width="9.109375" style="43"/>
    <col min="15365" max="15365" width="22.33203125" style="43" customWidth="1"/>
    <col min="15366" max="15366" width="9.109375" style="43"/>
    <col min="15367" max="15367" width="24.33203125" style="43" customWidth="1"/>
    <col min="15368" max="15617" width="9.109375" style="43"/>
    <col min="15618" max="15619" width="9.109375" style="43" customWidth="1"/>
    <col min="15620" max="15620" width="9.109375" style="43"/>
    <col min="15621" max="15621" width="22.33203125" style="43" customWidth="1"/>
    <col min="15622" max="15622" width="9.109375" style="43"/>
    <col min="15623" max="15623" width="24.33203125" style="43" customWidth="1"/>
    <col min="15624" max="15873" width="9.109375" style="43"/>
    <col min="15874" max="15875" width="9.109375" style="43" customWidth="1"/>
    <col min="15876" max="15876" width="9.109375" style="43"/>
    <col min="15877" max="15877" width="22.33203125" style="43" customWidth="1"/>
    <col min="15878" max="15878" width="9.109375" style="43"/>
    <col min="15879" max="15879" width="24.33203125" style="43" customWidth="1"/>
    <col min="15880" max="16129" width="9.109375" style="43"/>
    <col min="16130" max="16131" width="9.109375" style="43" customWidth="1"/>
    <col min="16132" max="16132" width="9.109375" style="43"/>
    <col min="16133" max="16133" width="22.33203125" style="43" customWidth="1"/>
    <col min="16134" max="16134" width="9.109375" style="43"/>
    <col min="16135" max="16135" width="24.33203125" style="43" customWidth="1"/>
    <col min="16136" max="16384" width="9.109375" style="43"/>
  </cols>
  <sheetData>
    <row r="1" spans="2:8" ht="10.199999999999999" customHeight="1" x14ac:dyDescent="0.25"/>
    <row r="2" spans="2:8" ht="25.2" customHeight="1" x14ac:dyDescent="0.25">
      <c r="B2" s="61" t="s">
        <v>14</v>
      </c>
      <c r="C2" s="61" t="s">
        <v>13</v>
      </c>
      <c r="D2" s="65" t="s">
        <v>24</v>
      </c>
      <c r="E2" s="69" t="s">
        <v>111</v>
      </c>
      <c r="F2" s="66"/>
      <c r="G2" s="70" t="s">
        <v>96</v>
      </c>
      <c r="H2" s="64"/>
    </row>
    <row r="3" spans="2:8" ht="19.95" customHeight="1" x14ac:dyDescent="0.25">
      <c r="B3" s="61" t="s">
        <v>14</v>
      </c>
      <c r="C3" s="61" t="s">
        <v>13</v>
      </c>
      <c r="D3" s="65" t="s">
        <v>24</v>
      </c>
      <c r="E3" s="69"/>
      <c r="F3" s="66"/>
      <c r="G3" s="70"/>
      <c r="H3" s="64"/>
    </row>
    <row r="4" spans="2:8" ht="15.6" customHeight="1" x14ac:dyDescent="0.25">
      <c r="B4" s="58">
        <v>1</v>
      </c>
      <c r="C4" s="58" t="s">
        <v>8</v>
      </c>
      <c r="D4" s="214" t="s">
        <v>25</v>
      </c>
      <c r="E4" s="67" t="str">
        <f>'A - výsledky'!B29</f>
        <v>Městský nohejbalový klub Modřice, z.s. "C"</v>
      </c>
      <c r="F4" s="68" t="s">
        <v>5</v>
      </c>
      <c r="G4" s="63" t="str">
        <f>'A - výsledky'!E29</f>
        <v>SK Liapor - Witte Karlovy Vary z.s. "B"</v>
      </c>
      <c r="H4" s="238" t="s">
        <v>208</v>
      </c>
    </row>
    <row r="5" spans="2:8" ht="15.6" customHeight="1" x14ac:dyDescent="0.25">
      <c r="B5" s="58">
        <v>2</v>
      </c>
      <c r="C5" s="58" t="s">
        <v>6</v>
      </c>
      <c r="D5" s="59" t="s">
        <v>25</v>
      </c>
      <c r="E5" s="67" t="str">
        <f>'B - výsledky'!B29</f>
        <v xml:space="preserve">NK CLIMAX Vsetín </v>
      </c>
      <c r="F5" s="68" t="s">
        <v>5</v>
      </c>
      <c r="G5" s="63" t="str">
        <f>'B - výsledky'!E29</f>
        <v>TJ Baník Stříbro "B"</v>
      </c>
      <c r="H5" s="60" t="s">
        <v>208</v>
      </c>
    </row>
    <row r="6" spans="2:8" ht="15.6" customHeight="1" x14ac:dyDescent="0.25">
      <c r="B6" s="58">
        <v>3</v>
      </c>
      <c r="C6" s="58" t="s">
        <v>9</v>
      </c>
      <c r="D6" s="59" t="s">
        <v>25</v>
      </c>
      <c r="E6" s="67" t="str">
        <f>'C - výsledky'!B25</f>
        <v>Městský nohejbalový klub Modřice, z.s. "A"</v>
      </c>
      <c r="F6" s="68" t="s">
        <v>5</v>
      </c>
      <c r="G6" s="63" t="str">
        <f>'C - výsledky'!E25</f>
        <v>TJ SLAVOJ Český Brod "B"</v>
      </c>
      <c r="H6" s="60" t="s">
        <v>208</v>
      </c>
    </row>
    <row r="7" spans="2:8" ht="15.6" customHeight="1" x14ac:dyDescent="0.25">
      <c r="B7" s="58">
        <v>4</v>
      </c>
      <c r="C7" s="58" t="s">
        <v>0</v>
      </c>
      <c r="D7" s="59" t="s">
        <v>25</v>
      </c>
      <c r="E7" s="67" t="str">
        <f>'D - výsledky'!B25</f>
        <v>TJ Sokol Semily</v>
      </c>
      <c r="F7" s="68" t="s">
        <v>5</v>
      </c>
      <c r="G7" s="63" t="str">
        <f>'D - výsledky'!E25</f>
        <v>TJ Avia Čakovice "B"</v>
      </c>
      <c r="H7" s="60" t="s">
        <v>208</v>
      </c>
    </row>
    <row r="8" spans="2:8" ht="15.6" customHeight="1" x14ac:dyDescent="0.25">
      <c r="B8" s="58">
        <v>5</v>
      </c>
      <c r="C8" s="58" t="s">
        <v>8</v>
      </c>
      <c r="D8" s="59" t="s">
        <v>26</v>
      </c>
      <c r="E8" s="67" t="str">
        <f>'A - výsledky'!B31</f>
        <v>TJ Avia Čakovice "A"</v>
      </c>
      <c r="F8" s="68" t="s">
        <v>5</v>
      </c>
      <c r="G8" s="63" t="str">
        <f>'A - výsledky'!E31</f>
        <v>Tělovýchovná jednota Pankrác</v>
      </c>
      <c r="H8" s="60" t="s">
        <v>208</v>
      </c>
    </row>
    <row r="9" spans="2:8" ht="14.4" customHeight="1" x14ac:dyDescent="0.25">
      <c r="B9" s="58">
        <v>6</v>
      </c>
      <c r="C9" s="58" t="s">
        <v>6</v>
      </c>
      <c r="D9" s="59" t="s">
        <v>26</v>
      </c>
      <c r="E9" s="67" t="str">
        <f>'B - výsledky'!B31</f>
        <v>TJ SLAVOJ Český Brod "A"</v>
      </c>
      <c r="F9" s="68" t="s">
        <v>5</v>
      </c>
      <c r="G9" s="63" t="str">
        <f>'B - výsledky'!E31</f>
        <v>TJ Peklo nad Zdobnicí "B"</v>
      </c>
      <c r="H9" s="60" t="s">
        <v>209</v>
      </c>
    </row>
    <row r="10" spans="2:8" ht="15.6" customHeight="1" x14ac:dyDescent="0.25">
      <c r="B10" s="58">
        <v>7</v>
      </c>
      <c r="C10" s="58" t="str">
        <f>C$4</f>
        <v>A</v>
      </c>
      <c r="D10" s="59" t="s">
        <v>27</v>
      </c>
      <c r="E10" s="67" t="str">
        <f>'A - výsledky'!B33</f>
        <v xml:space="preserve">TJ Baník Stříbro "A" </v>
      </c>
      <c r="F10" s="68" t="s">
        <v>5</v>
      </c>
      <c r="G10" s="63" t="str">
        <f>'A - výsledky'!E33</f>
        <v>Městský nohejbalový klub Modřice, z.s. "C"</v>
      </c>
      <c r="H10" s="60" t="s">
        <v>208</v>
      </c>
    </row>
    <row r="11" spans="2:8" ht="15.6" customHeight="1" x14ac:dyDescent="0.25">
      <c r="B11" s="58">
        <v>8</v>
      </c>
      <c r="C11" s="58" t="str">
        <f>C$5</f>
        <v>B</v>
      </c>
      <c r="D11" s="59" t="s">
        <v>27</v>
      </c>
      <c r="E11" s="67" t="str">
        <f>'B - výsledky'!B33</f>
        <v>Městský nohejbalový klub Modřice, z.s. "B"</v>
      </c>
      <c r="F11" s="68" t="s">
        <v>5</v>
      </c>
      <c r="G11" s="63" t="str">
        <f>'B - výsledky'!E33</f>
        <v xml:space="preserve">NK CLIMAX Vsetín </v>
      </c>
      <c r="H11" s="60" t="s">
        <v>210</v>
      </c>
    </row>
    <row r="12" spans="2:8" ht="15.6" customHeight="1" x14ac:dyDescent="0.25">
      <c r="B12" s="58">
        <v>9</v>
      </c>
      <c r="C12" s="58" t="str">
        <f>C$6</f>
        <v>C</v>
      </c>
      <c r="D12" s="59" t="s">
        <v>26</v>
      </c>
      <c r="E12" s="67" t="str">
        <f>'C - výsledky'!B27</f>
        <v>UNITOP SKP Žďár nad Sázavou</v>
      </c>
      <c r="F12" s="68" t="s">
        <v>5</v>
      </c>
      <c r="G12" s="63" t="str">
        <f>'C - výsledky'!E27</f>
        <v>TJ Peklo nad Zdobnicí "A"</v>
      </c>
      <c r="H12" s="60" t="s">
        <v>208</v>
      </c>
    </row>
    <row r="13" spans="2:8" ht="15.6" customHeight="1" x14ac:dyDescent="0.25">
      <c r="B13" s="58">
        <v>10</v>
      </c>
      <c r="C13" s="58" t="str">
        <f>C$7</f>
        <v>D</v>
      </c>
      <c r="D13" s="59" t="s">
        <v>26</v>
      </c>
      <c r="E13" s="67" t="str">
        <f>'D - výsledky'!B27</f>
        <v>Městský nohejbalový klub Modřice, z.s. "D"</v>
      </c>
      <c r="F13" s="68" t="s">
        <v>5</v>
      </c>
      <c r="G13" s="63" t="str">
        <f>'D - výsledky'!E27</f>
        <v>SK Liapor - Witte Karlovy Vary z.s. "A"</v>
      </c>
      <c r="H13" s="60" t="s">
        <v>208</v>
      </c>
    </row>
    <row r="14" spans="2:8" ht="15.6" customHeight="1" x14ac:dyDescent="0.25">
      <c r="B14" s="58">
        <v>11</v>
      </c>
      <c r="C14" s="58" t="s">
        <v>8</v>
      </c>
      <c r="D14" s="59" t="s">
        <v>28</v>
      </c>
      <c r="E14" s="67" t="str">
        <f>'A - výsledky'!B35</f>
        <v>SK Liapor - Witte Karlovy Vary z.s. "B"</v>
      </c>
      <c r="F14" s="68" t="s">
        <v>5</v>
      </c>
      <c r="G14" s="63" t="str">
        <f>'A - výsledky'!E35</f>
        <v>TJ Avia Čakovice "A"</v>
      </c>
      <c r="H14" s="60" t="s">
        <v>209</v>
      </c>
    </row>
    <row r="15" spans="2:8" ht="14.4" customHeight="1" x14ac:dyDescent="0.25">
      <c r="B15" s="58">
        <v>12</v>
      </c>
      <c r="C15" s="58" t="s">
        <v>6</v>
      </c>
      <c r="D15" s="59" t="s">
        <v>28</v>
      </c>
      <c r="E15" s="67" t="str">
        <f>'B - výsledky'!B35</f>
        <v>TJ Baník Stříbro "B"</v>
      </c>
      <c r="F15" s="68" t="s">
        <v>5</v>
      </c>
      <c r="G15" s="63" t="str">
        <f>'B - výsledky'!E35</f>
        <v>TJ SLAVOJ Český Brod "A"</v>
      </c>
      <c r="H15" s="60" t="s">
        <v>210</v>
      </c>
    </row>
    <row r="16" spans="2:8" ht="15.6" customHeight="1" x14ac:dyDescent="0.25">
      <c r="B16" s="58">
        <v>13</v>
      </c>
      <c r="C16" s="58" t="str">
        <f>C$4</f>
        <v>A</v>
      </c>
      <c r="D16" s="59" t="s">
        <v>29</v>
      </c>
      <c r="E16" s="67" t="str">
        <f>'A - výsledky'!B37</f>
        <v>Tělovýchovná jednota Pankrác</v>
      </c>
      <c r="F16" s="68" t="s">
        <v>5</v>
      </c>
      <c r="G16" s="63" t="str">
        <f>'A - výsledky'!E37</f>
        <v xml:space="preserve">TJ Baník Stříbro "A" </v>
      </c>
      <c r="H16" s="60" t="s">
        <v>209</v>
      </c>
    </row>
    <row r="17" spans="2:8" ht="15.6" customHeight="1" x14ac:dyDescent="0.25">
      <c r="B17" s="58">
        <v>14</v>
      </c>
      <c r="C17" s="58" t="str">
        <f>C$5</f>
        <v>B</v>
      </c>
      <c r="D17" s="59" t="s">
        <v>29</v>
      </c>
      <c r="E17" s="67" t="str">
        <f>'B - výsledky'!B37</f>
        <v>TJ Peklo nad Zdobnicí "B"</v>
      </c>
      <c r="F17" s="68" t="s">
        <v>5</v>
      </c>
      <c r="G17" s="63" t="str">
        <f>'B - výsledky'!E37</f>
        <v>Městský nohejbalový klub Modřice, z.s. "B"</v>
      </c>
      <c r="H17" s="60" t="s">
        <v>209</v>
      </c>
    </row>
    <row r="18" spans="2:8" ht="15.6" customHeight="1" x14ac:dyDescent="0.25">
      <c r="B18" s="58">
        <v>15</v>
      </c>
      <c r="C18" s="58" t="str">
        <f>C$6</f>
        <v>C</v>
      </c>
      <c r="D18" s="59" t="s">
        <v>27</v>
      </c>
      <c r="E18" s="67" t="str">
        <f>'C - výsledky'!B29</f>
        <v>TJ Peklo nad Zdobnicí "A"</v>
      </c>
      <c r="F18" s="68" t="s">
        <v>5</v>
      </c>
      <c r="G18" s="63" t="str">
        <f>'C - výsledky'!E29</f>
        <v>Městský nohejbalový klub Modřice, z.s. "A"</v>
      </c>
      <c r="H18" s="60" t="s">
        <v>209</v>
      </c>
    </row>
    <row r="19" spans="2:8" ht="15.6" customHeight="1" x14ac:dyDescent="0.25">
      <c r="B19" s="58">
        <v>16</v>
      </c>
      <c r="C19" s="58" t="str">
        <f>C$7</f>
        <v>D</v>
      </c>
      <c r="D19" s="59" t="s">
        <v>27</v>
      </c>
      <c r="E19" s="67" t="str">
        <f>'D - výsledky'!B29</f>
        <v>SK Liapor - Witte Karlovy Vary z.s. "A"</v>
      </c>
      <c r="F19" s="68" t="s">
        <v>5</v>
      </c>
      <c r="G19" s="63" t="str">
        <f>'D - výsledky'!E29</f>
        <v>TJ Sokol Semily</v>
      </c>
      <c r="H19" s="60" t="s">
        <v>209</v>
      </c>
    </row>
    <row r="20" spans="2:8" ht="15.6" customHeight="1" x14ac:dyDescent="0.25">
      <c r="B20" s="58">
        <v>17</v>
      </c>
      <c r="C20" s="58" t="s">
        <v>8</v>
      </c>
      <c r="D20" s="59" t="s">
        <v>41</v>
      </c>
      <c r="E20" s="67" t="str">
        <f>'A - výsledky'!B39</f>
        <v>Městský nohejbalový klub Modřice, z.s. "C"</v>
      </c>
      <c r="F20" s="68" t="s">
        <v>5</v>
      </c>
      <c r="G20" s="63" t="str">
        <f>'A - výsledky'!E39</f>
        <v>TJ Avia Čakovice "A"</v>
      </c>
      <c r="H20" s="60" t="s">
        <v>209</v>
      </c>
    </row>
    <row r="21" spans="2:8" ht="14.4" customHeight="1" x14ac:dyDescent="0.25">
      <c r="B21" s="58">
        <v>18</v>
      </c>
      <c r="C21" s="58" t="s">
        <v>6</v>
      </c>
      <c r="D21" s="59" t="s">
        <v>41</v>
      </c>
      <c r="E21" s="67" t="str">
        <f>'B - výsledky'!B39</f>
        <v xml:space="preserve">NK CLIMAX Vsetín </v>
      </c>
      <c r="F21" s="68" t="s">
        <v>5</v>
      </c>
      <c r="G21" s="63" t="str">
        <f>'B - výsledky'!E39</f>
        <v>TJ SLAVOJ Český Brod "A"</v>
      </c>
      <c r="H21" s="60" t="s">
        <v>211</v>
      </c>
    </row>
    <row r="22" spans="2:8" ht="15.6" customHeight="1" x14ac:dyDescent="0.25">
      <c r="B22" s="58">
        <v>19</v>
      </c>
      <c r="C22" s="58" t="str">
        <f>C$4</f>
        <v>A</v>
      </c>
      <c r="D22" s="59" t="s">
        <v>97</v>
      </c>
      <c r="E22" s="67" t="str">
        <f>'A - výsledky'!B41</f>
        <v>SK Liapor - Witte Karlovy Vary z.s. "B"</v>
      </c>
      <c r="F22" s="68" t="s">
        <v>5</v>
      </c>
      <c r="G22" s="63" t="str">
        <f>'A - výsledky'!E41</f>
        <v>Tělovýchovná jednota Pankrác</v>
      </c>
      <c r="H22" s="60" t="s">
        <v>209</v>
      </c>
    </row>
    <row r="23" spans="2:8" ht="15.6" customHeight="1" x14ac:dyDescent="0.25">
      <c r="B23" s="58">
        <v>20</v>
      </c>
      <c r="C23" s="58" t="str">
        <f>C$5</f>
        <v>B</v>
      </c>
      <c r="D23" s="59" t="s">
        <v>97</v>
      </c>
      <c r="E23" s="67" t="str">
        <f>'B - výsledky'!B41</f>
        <v>TJ Baník Stříbro "B"</v>
      </c>
      <c r="F23" s="68" t="s">
        <v>5</v>
      </c>
      <c r="G23" s="63" t="str">
        <f>'B - výsledky'!E41</f>
        <v>TJ Peklo nad Zdobnicí "B"</v>
      </c>
      <c r="H23" s="60" t="s">
        <v>208</v>
      </c>
    </row>
    <row r="24" spans="2:8" ht="15.6" customHeight="1" x14ac:dyDescent="0.25">
      <c r="B24" s="58">
        <v>21</v>
      </c>
      <c r="C24" s="58" t="str">
        <f>C$6</f>
        <v>C</v>
      </c>
      <c r="D24" s="59" t="s">
        <v>28</v>
      </c>
      <c r="E24" s="67" t="str">
        <f>'C - výsledky'!B31</f>
        <v>UNITOP SKP Žďár nad Sázavou</v>
      </c>
      <c r="F24" s="68" t="s">
        <v>5</v>
      </c>
      <c r="G24" s="63" t="str">
        <f>'C - výsledky'!E31</f>
        <v>TJ SLAVOJ Český Brod "B"</v>
      </c>
      <c r="H24" s="60" t="s">
        <v>208</v>
      </c>
    </row>
    <row r="25" spans="2:8" ht="15.6" customHeight="1" x14ac:dyDescent="0.25">
      <c r="B25" s="58">
        <v>22</v>
      </c>
      <c r="C25" s="58" t="str">
        <f>C$7</f>
        <v>D</v>
      </c>
      <c r="D25" s="59" t="s">
        <v>28</v>
      </c>
      <c r="E25" s="67" t="str">
        <f>'D - výsledky'!B31</f>
        <v>Městský nohejbalový klub Modřice, z.s. "D"</v>
      </c>
      <c r="F25" s="68" t="s">
        <v>5</v>
      </c>
      <c r="G25" s="63" t="str">
        <f>'D - výsledky'!E31</f>
        <v>TJ Avia Čakovice "B"</v>
      </c>
      <c r="H25" s="60" t="s">
        <v>208</v>
      </c>
    </row>
    <row r="26" spans="2:8" ht="15.6" customHeight="1" x14ac:dyDescent="0.25">
      <c r="B26" s="58">
        <v>23</v>
      </c>
      <c r="C26" s="58" t="s">
        <v>8</v>
      </c>
      <c r="D26" s="59" t="s">
        <v>98</v>
      </c>
      <c r="E26" s="67" t="str">
        <f>'A - výsledky'!B43</f>
        <v xml:space="preserve">TJ Baník Stříbro "A" </v>
      </c>
      <c r="F26" s="68" t="s">
        <v>5</v>
      </c>
      <c r="G26" s="63" t="str">
        <f>'A - výsledky'!E43</f>
        <v>TJ Avia Čakovice "A"</v>
      </c>
      <c r="H26" s="60" t="s">
        <v>208</v>
      </c>
    </row>
    <row r="27" spans="2:8" ht="14.4" customHeight="1" x14ac:dyDescent="0.25">
      <c r="B27" s="58">
        <v>24</v>
      </c>
      <c r="C27" s="58" t="s">
        <v>6</v>
      </c>
      <c r="D27" s="59" t="s">
        <v>98</v>
      </c>
      <c r="E27" s="67" t="str">
        <f>'B - výsledky'!B43</f>
        <v>Městský nohejbalový klub Modřice, z.s. "B"</v>
      </c>
      <c r="F27" s="68" t="s">
        <v>5</v>
      </c>
      <c r="G27" s="63" t="str">
        <f>'B - výsledky'!E43</f>
        <v>TJ SLAVOJ Český Brod "A"</v>
      </c>
      <c r="H27" s="60" t="s">
        <v>208</v>
      </c>
    </row>
    <row r="28" spans="2:8" ht="15.6" customHeight="1" x14ac:dyDescent="0.25">
      <c r="B28" s="58">
        <v>25</v>
      </c>
      <c r="C28" s="58" t="str">
        <f>C$4</f>
        <v>A</v>
      </c>
      <c r="D28" s="59" t="s">
        <v>99</v>
      </c>
      <c r="E28" s="67" t="str">
        <f>'A - výsledky'!B45</f>
        <v>Tělovýchovná jednota Pankrác</v>
      </c>
      <c r="F28" s="68" t="s">
        <v>5</v>
      </c>
      <c r="G28" s="63" t="str">
        <f>'A - výsledky'!E45</f>
        <v>Městský nohejbalový klub Modřice, z.s. "C"</v>
      </c>
      <c r="H28" s="60" t="s">
        <v>211</v>
      </c>
    </row>
    <row r="29" spans="2:8" ht="15.6" customHeight="1" x14ac:dyDescent="0.25">
      <c r="B29" s="58">
        <v>26</v>
      </c>
      <c r="C29" s="58" t="str">
        <f>C$5</f>
        <v>B</v>
      </c>
      <c r="D29" s="59" t="s">
        <v>99</v>
      </c>
      <c r="E29" s="67" t="str">
        <f>'B - výsledky'!B45</f>
        <v>TJ Peklo nad Zdobnicí "B"</v>
      </c>
      <c r="F29" s="68" t="s">
        <v>5</v>
      </c>
      <c r="G29" s="63" t="str">
        <f>'B - výsledky'!E45</f>
        <v xml:space="preserve">NK CLIMAX Vsetín </v>
      </c>
      <c r="H29" s="60" t="s">
        <v>208</v>
      </c>
    </row>
    <row r="30" spans="2:8" ht="15.6" customHeight="1" x14ac:dyDescent="0.25">
      <c r="B30" s="58">
        <v>27</v>
      </c>
      <c r="C30" s="58" t="str">
        <f>C$6</f>
        <v>C</v>
      </c>
      <c r="D30" s="59" t="s">
        <v>29</v>
      </c>
      <c r="E30" s="67" t="str">
        <f>'C - výsledky'!B33</f>
        <v>TJ SLAVOJ Český Brod "B"</v>
      </c>
      <c r="F30" s="68" t="s">
        <v>5</v>
      </c>
      <c r="G30" s="63" t="str">
        <f>'C - výsledky'!E33</f>
        <v>TJ Peklo nad Zdobnicí "A"</v>
      </c>
      <c r="H30" s="60" t="s">
        <v>209</v>
      </c>
    </row>
    <row r="31" spans="2:8" ht="15.6" customHeight="1" x14ac:dyDescent="0.25">
      <c r="B31" s="58">
        <v>28</v>
      </c>
      <c r="C31" s="58" t="str">
        <f>C$7</f>
        <v>D</v>
      </c>
      <c r="D31" s="59" t="s">
        <v>29</v>
      </c>
      <c r="E31" s="67" t="str">
        <f>'D - výsledky'!B33</f>
        <v>TJ Avia Čakovice "B"</v>
      </c>
      <c r="F31" s="68" t="s">
        <v>5</v>
      </c>
      <c r="G31" s="63" t="str">
        <f>'D - výsledky'!E33</f>
        <v>SK Liapor - Witte Karlovy Vary z.s. "A"</v>
      </c>
      <c r="H31" s="60" t="s">
        <v>209</v>
      </c>
    </row>
    <row r="32" spans="2:8" ht="15.6" customHeight="1" x14ac:dyDescent="0.25">
      <c r="B32" s="58">
        <v>29</v>
      </c>
      <c r="C32" s="58" t="str">
        <f>C$4</f>
        <v>A</v>
      </c>
      <c r="D32" s="59" t="s">
        <v>100</v>
      </c>
      <c r="E32" s="67" t="str">
        <f>'A - výsledky'!B47</f>
        <v>SK Liapor - Witte Karlovy Vary z.s. "B"</v>
      </c>
      <c r="F32" s="68" t="s">
        <v>5</v>
      </c>
      <c r="G32" s="63" t="str">
        <f>'A - výsledky'!E47</f>
        <v xml:space="preserve">TJ Baník Stříbro "A" </v>
      </c>
      <c r="H32" s="60" t="s">
        <v>209</v>
      </c>
    </row>
    <row r="33" spans="2:8" ht="14.4" customHeight="1" x14ac:dyDescent="0.25">
      <c r="B33" s="58">
        <v>30</v>
      </c>
      <c r="C33" s="58" t="str">
        <f>C$5</f>
        <v>B</v>
      </c>
      <c r="D33" s="59" t="s">
        <v>100</v>
      </c>
      <c r="E33" s="67" t="str">
        <f>'B - výsledky'!B47</f>
        <v>TJ Baník Stříbro "B"</v>
      </c>
      <c r="F33" s="68" t="s">
        <v>5</v>
      </c>
      <c r="G33" s="63" t="str">
        <f>'B - výsledky'!E47</f>
        <v>Městský nohejbalový klub Modřice, z.s. "B"</v>
      </c>
      <c r="H33" s="60" t="s">
        <v>209</v>
      </c>
    </row>
    <row r="34" spans="2:8" ht="14.4" customHeight="1" x14ac:dyDescent="0.25">
      <c r="B34" s="58">
        <v>31</v>
      </c>
      <c r="C34" s="58" t="str">
        <f>C$6</f>
        <v>C</v>
      </c>
      <c r="D34" s="59" t="s">
        <v>41</v>
      </c>
      <c r="E34" s="67" t="str">
        <f>'C - výsledky'!B35</f>
        <v>Městský nohejbalový klub Modřice, z.s. "A"</v>
      </c>
      <c r="F34" s="68" t="s">
        <v>5</v>
      </c>
      <c r="G34" s="63" t="str">
        <f>'C - výsledky'!E35</f>
        <v>UNITOP SKP Žďár nad Sázavou</v>
      </c>
      <c r="H34" s="60" t="s">
        <v>208</v>
      </c>
    </row>
    <row r="35" spans="2:8" ht="14.4" customHeight="1" x14ac:dyDescent="0.25">
      <c r="B35" s="58">
        <v>32</v>
      </c>
      <c r="C35" s="58" t="str">
        <f>C$7</f>
        <v>D</v>
      </c>
      <c r="D35" s="59" t="s">
        <v>41</v>
      </c>
      <c r="E35" s="67" t="str">
        <f>'D - výsledky'!B35</f>
        <v>TJ Sokol Semily</v>
      </c>
      <c r="F35" s="68" t="s">
        <v>5</v>
      </c>
      <c r="G35" s="63" t="str">
        <f>'D - výsledky'!E35</f>
        <v>Městský nohejbalový klub Modřice, z.s. "D"</v>
      </c>
      <c r="H35" s="60" t="s">
        <v>208</v>
      </c>
    </row>
    <row r="36" spans="2:8" ht="14.4" customHeight="1" x14ac:dyDescent="0.25">
      <c r="H36" s="239"/>
    </row>
    <row r="37" spans="2:8" ht="22.95" customHeight="1" x14ac:dyDescent="0.25">
      <c r="B37" s="467" t="s">
        <v>36</v>
      </c>
      <c r="C37" s="467"/>
      <c r="D37" s="467"/>
      <c r="E37" s="467"/>
      <c r="F37" s="467"/>
      <c r="G37" s="467"/>
      <c r="H37" s="240"/>
    </row>
    <row r="38" spans="2:8" ht="14.4" customHeight="1" x14ac:dyDescent="0.25">
      <c r="B38" s="58">
        <v>33</v>
      </c>
      <c r="C38" s="465" t="s">
        <v>195</v>
      </c>
      <c r="D38" s="466"/>
      <c r="E38" s="67" t="str">
        <f>KO!B23</f>
        <v>TJ Avia Čakovice "A"</v>
      </c>
      <c r="F38" s="68" t="s">
        <v>5</v>
      </c>
      <c r="G38" s="63" t="str">
        <f>KO!B25</f>
        <v>TJ Peklo nad Zdobnicí "B"</v>
      </c>
      <c r="H38" s="60" t="s">
        <v>208</v>
      </c>
    </row>
    <row r="39" spans="2:8" ht="14.4" customHeight="1" x14ac:dyDescent="0.25">
      <c r="B39" s="58">
        <v>34</v>
      </c>
      <c r="C39" s="465" t="s">
        <v>196</v>
      </c>
      <c r="D39" s="466"/>
      <c r="E39" s="67" t="str">
        <f>KO!B31</f>
        <v>Městský nohejbalový klub Modřice, z.s. "B"</v>
      </c>
      <c r="F39" s="68" t="s">
        <v>5</v>
      </c>
      <c r="G39" s="63" t="str">
        <f>KO!B33</f>
        <v>Tělovýchovná jednota Pankrác</v>
      </c>
      <c r="H39" s="60" t="s">
        <v>208</v>
      </c>
    </row>
    <row r="40" spans="2:8" ht="14.4" customHeight="1" x14ac:dyDescent="0.25">
      <c r="B40" s="58">
        <v>35</v>
      </c>
      <c r="C40" s="465" t="s">
        <v>197</v>
      </c>
      <c r="D40" s="466"/>
      <c r="E40" s="67" t="str">
        <f>KO!B7</f>
        <v>UNITOP SKP Žďár nad Sázavou</v>
      </c>
      <c r="F40" s="68" t="s">
        <v>5</v>
      </c>
      <c r="G40" s="63" t="str">
        <f>KO!B9</f>
        <v>SK Liapor - Witte Karlovy Vary z.s. "A"</v>
      </c>
      <c r="H40" s="60" t="s">
        <v>208</v>
      </c>
    </row>
    <row r="41" spans="2:8" ht="14.4" customHeight="1" x14ac:dyDescent="0.25">
      <c r="B41" s="58">
        <v>36</v>
      </c>
      <c r="C41" s="465" t="s">
        <v>198</v>
      </c>
      <c r="D41" s="466"/>
      <c r="E41" s="67" t="str">
        <f>KO!B15</f>
        <v>Městský nohejbalový klub Modřice, z.s. "D"</v>
      </c>
      <c r="F41" s="68" t="s">
        <v>5</v>
      </c>
      <c r="G41" s="63" t="str">
        <f>KO!B17</f>
        <v>TJ Peklo nad Zdobnicí "A"</v>
      </c>
      <c r="H41" s="60" t="s">
        <v>208</v>
      </c>
    </row>
    <row r="42" spans="2:8" ht="14.4" customHeight="1" x14ac:dyDescent="0.25">
      <c r="B42" s="58">
        <v>37</v>
      </c>
      <c r="C42" s="465" t="s">
        <v>15</v>
      </c>
      <c r="D42" s="466"/>
      <c r="E42" s="84" t="str">
        <f>KO!C4</f>
        <v xml:space="preserve">TJ Baník Stříbro "A" </v>
      </c>
      <c r="F42" s="68" t="s">
        <v>5</v>
      </c>
      <c r="G42" s="85" t="str">
        <f>KO!C8</f>
        <v>UNITOP SKP Žďár nad Sázavou</v>
      </c>
      <c r="H42" s="60" t="s">
        <v>208</v>
      </c>
    </row>
    <row r="43" spans="2:8" ht="14.4" customHeight="1" x14ac:dyDescent="0.25">
      <c r="B43" s="58">
        <v>38</v>
      </c>
      <c r="C43" s="465" t="s">
        <v>16</v>
      </c>
      <c r="D43" s="466"/>
      <c r="E43" s="84" t="str">
        <f>KO!C12</f>
        <v xml:space="preserve">NK CLIMAX Vsetín </v>
      </c>
      <c r="F43" s="68" t="s">
        <v>5</v>
      </c>
      <c r="G43" s="85" t="str">
        <f>KO!C16</f>
        <v>Městský nohejbalový klub Modřice, z.s. "D"</v>
      </c>
      <c r="H43" s="60" t="s">
        <v>208</v>
      </c>
    </row>
    <row r="44" spans="2:8" ht="14.4" customHeight="1" x14ac:dyDescent="0.25">
      <c r="B44" s="58">
        <v>39</v>
      </c>
      <c r="C44" s="465" t="s">
        <v>17</v>
      </c>
      <c r="D44" s="466"/>
      <c r="E44" s="84" t="str">
        <f>KO!C20</f>
        <v>Městský nohejbalový klub Modřice, z.s. "A"</v>
      </c>
      <c r="F44" s="68" t="s">
        <v>5</v>
      </c>
      <c r="G44" s="85" t="str">
        <f>KO!C24</f>
        <v>TJ Avia Čakovice "A"</v>
      </c>
      <c r="H44" s="60" t="s">
        <v>211</v>
      </c>
    </row>
    <row r="45" spans="2:8" ht="14.4" customHeight="1" x14ac:dyDescent="0.25">
      <c r="B45" s="58">
        <v>40</v>
      </c>
      <c r="C45" s="465" t="s">
        <v>18</v>
      </c>
      <c r="D45" s="466"/>
      <c r="E45" s="84" t="str">
        <f>KO!C28</f>
        <v>TJ Sokol Semily</v>
      </c>
      <c r="F45" s="68" t="s">
        <v>5</v>
      </c>
      <c r="G45" s="85" t="str">
        <f>KO!C32</f>
        <v>Městský nohejbalový klub Modřice, z.s. "B"</v>
      </c>
      <c r="H45" s="60" t="s">
        <v>210</v>
      </c>
    </row>
    <row r="46" spans="2:8" ht="14.4" customHeight="1" x14ac:dyDescent="0.25">
      <c r="B46" s="58">
        <v>41</v>
      </c>
      <c r="C46" s="465" t="s">
        <v>19</v>
      </c>
      <c r="D46" s="466"/>
      <c r="E46" s="84" t="str">
        <f>KO!D6</f>
        <v xml:space="preserve">TJ Baník Stříbro "A" </v>
      </c>
      <c r="F46" s="68" t="s">
        <v>5</v>
      </c>
      <c r="G46" s="85" t="str">
        <f>KO!D14</f>
        <v xml:space="preserve">NK CLIMAX Vsetín </v>
      </c>
      <c r="H46" s="60" t="s">
        <v>208</v>
      </c>
    </row>
    <row r="47" spans="2:8" ht="14.4" customHeight="1" x14ac:dyDescent="0.25">
      <c r="B47" s="58">
        <v>42</v>
      </c>
      <c r="C47" s="465" t="s">
        <v>20</v>
      </c>
      <c r="D47" s="466"/>
      <c r="E47" s="84" t="str">
        <f>KO!D22</f>
        <v>Městský nohejbalový klub Modřice, z.s. "A"</v>
      </c>
      <c r="F47" s="68" t="s">
        <v>5</v>
      </c>
      <c r="G47" s="85" t="str">
        <f>KO!D30</f>
        <v>Městský nohejbalový klub Modřice, z.s. "B"</v>
      </c>
      <c r="H47" s="60" t="s">
        <v>210</v>
      </c>
    </row>
    <row r="48" spans="2:8" ht="14.4" customHeight="1" x14ac:dyDescent="0.25">
      <c r="B48" s="58">
        <v>43</v>
      </c>
      <c r="C48" s="465" t="s">
        <v>101</v>
      </c>
      <c r="D48" s="466"/>
      <c r="E48" s="84" t="str">
        <f>KO!E31</f>
        <v xml:space="preserve">NK CLIMAX Vsetín </v>
      </c>
      <c r="F48" s="68" t="s">
        <v>5</v>
      </c>
      <c r="G48" s="85" t="str">
        <f>KO!E35</f>
        <v>Městský nohejbalový klub Modřice, z.s. "A"</v>
      </c>
      <c r="H48" s="60" t="s">
        <v>210</v>
      </c>
    </row>
    <row r="49" spans="2:8" ht="14.4" customHeight="1" x14ac:dyDescent="0.25">
      <c r="B49" s="58">
        <v>44</v>
      </c>
      <c r="C49" s="465" t="s">
        <v>34</v>
      </c>
      <c r="D49" s="466"/>
      <c r="E49" s="84" t="str">
        <f>KO!E10</f>
        <v xml:space="preserve">TJ Baník Stříbro "A" </v>
      </c>
      <c r="F49" s="68" t="s">
        <v>5</v>
      </c>
      <c r="G49" s="85" t="str">
        <f>KO!E26</f>
        <v>Městský nohejbalový klub Modřice, z.s. "B"</v>
      </c>
      <c r="H49" s="60" t="s">
        <v>211</v>
      </c>
    </row>
    <row r="50" spans="2:8" ht="16.2" customHeight="1" x14ac:dyDescent="0.25">
      <c r="B50" s="43"/>
      <c r="C50" s="43"/>
      <c r="D50" s="43"/>
      <c r="E50" s="43"/>
      <c r="F50" s="43"/>
      <c r="G50" s="43"/>
      <c r="H50" s="43"/>
    </row>
    <row r="51" spans="2:8" ht="16.2" customHeight="1" x14ac:dyDescent="0.25">
      <c r="B51" s="43"/>
      <c r="C51" s="43"/>
      <c r="D51" s="43"/>
      <c r="E51" s="43"/>
      <c r="F51" s="43"/>
      <c r="G51" s="43"/>
      <c r="H51" s="43"/>
    </row>
    <row r="52" spans="2:8" ht="16.2" customHeight="1" x14ac:dyDescent="0.25">
      <c r="B52" s="43"/>
      <c r="C52" s="43"/>
      <c r="D52" s="43"/>
      <c r="E52" s="43"/>
      <c r="F52" s="43"/>
      <c r="G52" s="43"/>
      <c r="H52" s="43"/>
    </row>
    <row r="53" spans="2:8" ht="16.2" customHeight="1" x14ac:dyDescent="0.25">
      <c r="B53" s="43"/>
      <c r="C53" s="43"/>
      <c r="D53" s="43"/>
      <c r="E53" s="43"/>
      <c r="F53" s="43"/>
      <c r="G53" s="43"/>
      <c r="H53" s="43"/>
    </row>
    <row r="54" spans="2:8" ht="16.2" customHeight="1" x14ac:dyDescent="0.25">
      <c r="B54" s="43"/>
      <c r="C54" s="43"/>
      <c r="D54" s="43"/>
      <c r="E54" s="43"/>
      <c r="F54" s="43"/>
      <c r="G54" s="43"/>
      <c r="H54" s="43"/>
    </row>
    <row r="55" spans="2:8" ht="16.2" customHeight="1" x14ac:dyDescent="0.25">
      <c r="B55" s="43"/>
      <c r="C55" s="43"/>
      <c r="D55" s="43"/>
      <c r="E55" s="43"/>
      <c r="F55" s="43"/>
      <c r="G55" s="43"/>
      <c r="H55" s="43"/>
    </row>
    <row r="56" spans="2:8" ht="16.2" customHeight="1" x14ac:dyDescent="0.25">
      <c r="B56" s="43"/>
      <c r="C56" s="43"/>
      <c r="D56" s="43"/>
      <c r="E56" s="43"/>
      <c r="F56" s="43"/>
      <c r="G56" s="43"/>
      <c r="H56" s="43"/>
    </row>
    <row r="57" spans="2:8" ht="16.2" customHeight="1" x14ac:dyDescent="0.25">
      <c r="B57" s="43"/>
      <c r="C57" s="43"/>
      <c r="D57" s="43"/>
      <c r="E57" s="43"/>
      <c r="F57" s="43"/>
      <c r="G57" s="43"/>
      <c r="H57" s="43"/>
    </row>
  </sheetData>
  <mergeCells count="13">
    <mergeCell ref="C49:D49"/>
    <mergeCell ref="C47:D47"/>
    <mergeCell ref="C43:D43"/>
    <mergeCell ref="C42:D42"/>
    <mergeCell ref="B37:G37"/>
    <mergeCell ref="C44:D44"/>
    <mergeCell ref="C45:D45"/>
    <mergeCell ref="C46:D46"/>
    <mergeCell ref="C48:D48"/>
    <mergeCell ref="C38:D38"/>
    <mergeCell ref="C39:D39"/>
    <mergeCell ref="C40:D40"/>
    <mergeCell ref="C41:D41"/>
  </mergeCells>
  <pageMargins left="0.11811023622047245" right="0.31496062992125984" top="0.59055118110236227" bottom="0.39370078740157483" header="0.31496062992125984" footer="0.31496062992125984"/>
  <pageSetup paperSize="9" scale="8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P134"/>
  <sheetViews>
    <sheetView showGridLines="0" workbookViewId="0">
      <selection activeCell="G23" sqref="G23"/>
    </sheetView>
  </sheetViews>
  <sheetFormatPr defaultRowHeight="13.2" x14ac:dyDescent="0.25"/>
  <cols>
    <col min="1" max="1" width="3.33203125" style="8" customWidth="1"/>
    <col min="2" max="2" width="29.88671875" style="8" customWidth="1"/>
    <col min="3" max="3" width="33.109375" style="8" customWidth="1"/>
    <col min="4" max="4" width="32.44140625" style="8" customWidth="1"/>
    <col min="5" max="5" width="28" style="8" customWidth="1"/>
    <col min="6" max="6" width="24" style="8" customWidth="1"/>
    <col min="7" max="257" width="9.109375" style="8"/>
    <col min="258" max="258" width="28.44140625" style="8" customWidth="1"/>
    <col min="259" max="259" width="33.109375" style="8" customWidth="1"/>
    <col min="260" max="260" width="32.44140625" style="8" customWidth="1"/>
    <col min="261" max="261" width="28" style="8" customWidth="1"/>
    <col min="262" max="513" width="9.109375" style="8"/>
    <col min="514" max="514" width="28.44140625" style="8" customWidth="1"/>
    <col min="515" max="515" width="33.109375" style="8" customWidth="1"/>
    <col min="516" max="516" width="32.44140625" style="8" customWidth="1"/>
    <col min="517" max="517" width="28" style="8" customWidth="1"/>
    <col min="518" max="769" width="9.109375" style="8"/>
    <col min="770" max="770" width="28.44140625" style="8" customWidth="1"/>
    <col min="771" max="771" width="33.109375" style="8" customWidth="1"/>
    <col min="772" max="772" width="32.44140625" style="8" customWidth="1"/>
    <col min="773" max="773" width="28" style="8" customWidth="1"/>
    <col min="774" max="1025" width="9.109375" style="8"/>
    <col min="1026" max="1026" width="28.44140625" style="8" customWidth="1"/>
    <col min="1027" max="1027" width="33.109375" style="8" customWidth="1"/>
    <col min="1028" max="1028" width="32.44140625" style="8" customWidth="1"/>
    <col min="1029" max="1029" width="28" style="8" customWidth="1"/>
    <col min="1030" max="1281" width="9.109375" style="8"/>
    <col min="1282" max="1282" width="28.44140625" style="8" customWidth="1"/>
    <col min="1283" max="1283" width="33.109375" style="8" customWidth="1"/>
    <col min="1284" max="1284" width="32.44140625" style="8" customWidth="1"/>
    <col min="1285" max="1285" width="28" style="8" customWidth="1"/>
    <col min="1286" max="1537" width="9.109375" style="8"/>
    <col min="1538" max="1538" width="28.44140625" style="8" customWidth="1"/>
    <col min="1539" max="1539" width="33.109375" style="8" customWidth="1"/>
    <col min="1540" max="1540" width="32.44140625" style="8" customWidth="1"/>
    <col min="1541" max="1541" width="28" style="8" customWidth="1"/>
    <col min="1542" max="1793" width="9.109375" style="8"/>
    <col min="1794" max="1794" width="28.44140625" style="8" customWidth="1"/>
    <col min="1795" max="1795" width="33.109375" style="8" customWidth="1"/>
    <col min="1796" max="1796" width="32.44140625" style="8" customWidth="1"/>
    <col min="1797" max="1797" width="28" style="8" customWidth="1"/>
    <col min="1798" max="2049" width="9.109375" style="8"/>
    <col min="2050" max="2050" width="28.44140625" style="8" customWidth="1"/>
    <col min="2051" max="2051" width="33.109375" style="8" customWidth="1"/>
    <col min="2052" max="2052" width="32.44140625" style="8" customWidth="1"/>
    <col min="2053" max="2053" width="28" style="8" customWidth="1"/>
    <col min="2054" max="2305" width="9.109375" style="8"/>
    <col min="2306" max="2306" width="28.44140625" style="8" customWidth="1"/>
    <col min="2307" max="2307" width="33.109375" style="8" customWidth="1"/>
    <col min="2308" max="2308" width="32.44140625" style="8" customWidth="1"/>
    <col min="2309" max="2309" width="28" style="8" customWidth="1"/>
    <col min="2310" max="2561" width="9.109375" style="8"/>
    <col min="2562" max="2562" width="28.44140625" style="8" customWidth="1"/>
    <col min="2563" max="2563" width="33.109375" style="8" customWidth="1"/>
    <col min="2564" max="2564" width="32.44140625" style="8" customWidth="1"/>
    <col min="2565" max="2565" width="28" style="8" customWidth="1"/>
    <col min="2566" max="2817" width="9.109375" style="8"/>
    <col min="2818" max="2818" width="28.44140625" style="8" customWidth="1"/>
    <col min="2819" max="2819" width="33.109375" style="8" customWidth="1"/>
    <col min="2820" max="2820" width="32.44140625" style="8" customWidth="1"/>
    <col min="2821" max="2821" width="28" style="8" customWidth="1"/>
    <col min="2822" max="3073" width="9.109375" style="8"/>
    <col min="3074" max="3074" width="28.44140625" style="8" customWidth="1"/>
    <col min="3075" max="3075" width="33.109375" style="8" customWidth="1"/>
    <col min="3076" max="3076" width="32.44140625" style="8" customWidth="1"/>
    <col min="3077" max="3077" width="28" style="8" customWidth="1"/>
    <col min="3078" max="3329" width="9.109375" style="8"/>
    <col min="3330" max="3330" width="28.44140625" style="8" customWidth="1"/>
    <col min="3331" max="3331" width="33.109375" style="8" customWidth="1"/>
    <col min="3332" max="3332" width="32.44140625" style="8" customWidth="1"/>
    <col min="3333" max="3333" width="28" style="8" customWidth="1"/>
    <col min="3334" max="3585" width="9.109375" style="8"/>
    <col min="3586" max="3586" width="28.44140625" style="8" customWidth="1"/>
    <col min="3587" max="3587" width="33.109375" style="8" customWidth="1"/>
    <col min="3588" max="3588" width="32.44140625" style="8" customWidth="1"/>
    <col min="3589" max="3589" width="28" style="8" customWidth="1"/>
    <col min="3590" max="3841" width="9.109375" style="8"/>
    <col min="3842" max="3842" width="28.44140625" style="8" customWidth="1"/>
    <col min="3843" max="3843" width="33.109375" style="8" customWidth="1"/>
    <col min="3844" max="3844" width="32.44140625" style="8" customWidth="1"/>
    <col min="3845" max="3845" width="28" style="8" customWidth="1"/>
    <col min="3846" max="4097" width="9.109375" style="8"/>
    <col min="4098" max="4098" width="28.44140625" style="8" customWidth="1"/>
    <col min="4099" max="4099" width="33.109375" style="8" customWidth="1"/>
    <col min="4100" max="4100" width="32.44140625" style="8" customWidth="1"/>
    <col min="4101" max="4101" width="28" style="8" customWidth="1"/>
    <col min="4102" max="4353" width="9.109375" style="8"/>
    <col min="4354" max="4354" width="28.44140625" style="8" customWidth="1"/>
    <col min="4355" max="4355" width="33.109375" style="8" customWidth="1"/>
    <col min="4356" max="4356" width="32.44140625" style="8" customWidth="1"/>
    <col min="4357" max="4357" width="28" style="8" customWidth="1"/>
    <col min="4358" max="4609" width="9.109375" style="8"/>
    <col min="4610" max="4610" width="28.44140625" style="8" customWidth="1"/>
    <col min="4611" max="4611" width="33.109375" style="8" customWidth="1"/>
    <col min="4612" max="4612" width="32.44140625" style="8" customWidth="1"/>
    <col min="4613" max="4613" width="28" style="8" customWidth="1"/>
    <col min="4614" max="4865" width="9.109375" style="8"/>
    <col min="4866" max="4866" width="28.44140625" style="8" customWidth="1"/>
    <col min="4867" max="4867" width="33.109375" style="8" customWidth="1"/>
    <col min="4868" max="4868" width="32.44140625" style="8" customWidth="1"/>
    <col min="4869" max="4869" width="28" style="8" customWidth="1"/>
    <col min="4870" max="5121" width="9.109375" style="8"/>
    <col min="5122" max="5122" width="28.44140625" style="8" customWidth="1"/>
    <col min="5123" max="5123" width="33.109375" style="8" customWidth="1"/>
    <col min="5124" max="5124" width="32.44140625" style="8" customWidth="1"/>
    <col min="5125" max="5125" width="28" style="8" customWidth="1"/>
    <col min="5126" max="5377" width="9.109375" style="8"/>
    <col min="5378" max="5378" width="28.44140625" style="8" customWidth="1"/>
    <col min="5379" max="5379" width="33.109375" style="8" customWidth="1"/>
    <col min="5380" max="5380" width="32.44140625" style="8" customWidth="1"/>
    <col min="5381" max="5381" width="28" style="8" customWidth="1"/>
    <col min="5382" max="5633" width="9.109375" style="8"/>
    <col min="5634" max="5634" width="28.44140625" style="8" customWidth="1"/>
    <col min="5635" max="5635" width="33.109375" style="8" customWidth="1"/>
    <col min="5636" max="5636" width="32.44140625" style="8" customWidth="1"/>
    <col min="5637" max="5637" width="28" style="8" customWidth="1"/>
    <col min="5638" max="5889" width="9.109375" style="8"/>
    <col min="5890" max="5890" width="28.44140625" style="8" customWidth="1"/>
    <col min="5891" max="5891" width="33.109375" style="8" customWidth="1"/>
    <col min="5892" max="5892" width="32.44140625" style="8" customWidth="1"/>
    <col min="5893" max="5893" width="28" style="8" customWidth="1"/>
    <col min="5894" max="6145" width="9.109375" style="8"/>
    <col min="6146" max="6146" width="28.44140625" style="8" customWidth="1"/>
    <col min="6147" max="6147" width="33.109375" style="8" customWidth="1"/>
    <col min="6148" max="6148" width="32.44140625" style="8" customWidth="1"/>
    <col min="6149" max="6149" width="28" style="8" customWidth="1"/>
    <col min="6150" max="6401" width="9.109375" style="8"/>
    <col min="6402" max="6402" width="28.44140625" style="8" customWidth="1"/>
    <col min="6403" max="6403" width="33.109375" style="8" customWidth="1"/>
    <col min="6404" max="6404" width="32.44140625" style="8" customWidth="1"/>
    <col min="6405" max="6405" width="28" style="8" customWidth="1"/>
    <col min="6406" max="6657" width="9.109375" style="8"/>
    <col min="6658" max="6658" width="28.44140625" style="8" customWidth="1"/>
    <col min="6659" max="6659" width="33.109375" style="8" customWidth="1"/>
    <col min="6660" max="6660" width="32.44140625" style="8" customWidth="1"/>
    <col min="6661" max="6661" width="28" style="8" customWidth="1"/>
    <col min="6662" max="6913" width="9.109375" style="8"/>
    <col min="6914" max="6914" width="28.44140625" style="8" customWidth="1"/>
    <col min="6915" max="6915" width="33.109375" style="8" customWidth="1"/>
    <col min="6916" max="6916" width="32.44140625" style="8" customWidth="1"/>
    <col min="6917" max="6917" width="28" style="8" customWidth="1"/>
    <col min="6918" max="7169" width="9.109375" style="8"/>
    <col min="7170" max="7170" width="28.44140625" style="8" customWidth="1"/>
    <col min="7171" max="7171" width="33.109375" style="8" customWidth="1"/>
    <col min="7172" max="7172" width="32.44140625" style="8" customWidth="1"/>
    <col min="7173" max="7173" width="28" style="8" customWidth="1"/>
    <col min="7174" max="7425" width="9.109375" style="8"/>
    <col min="7426" max="7426" width="28.44140625" style="8" customWidth="1"/>
    <col min="7427" max="7427" width="33.109375" style="8" customWidth="1"/>
    <col min="7428" max="7428" width="32.44140625" style="8" customWidth="1"/>
    <col min="7429" max="7429" width="28" style="8" customWidth="1"/>
    <col min="7430" max="7681" width="9.109375" style="8"/>
    <col min="7682" max="7682" width="28.44140625" style="8" customWidth="1"/>
    <col min="7683" max="7683" width="33.109375" style="8" customWidth="1"/>
    <col min="7684" max="7684" width="32.44140625" style="8" customWidth="1"/>
    <col min="7685" max="7685" width="28" style="8" customWidth="1"/>
    <col min="7686" max="7937" width="9.109375" style="8"/>
    <col min="7938" max="7938" width="28.44140625" style="8" customWidth="1"/>
    <col min="7939" max="7939" width="33.109375" style="8" customWidth="1"/>
    <col min="7940" max="7940" width="32.44140625" style="8" customWidth="1"/>
    <col min="7941" max="7941" width="28" style="8" customWidth="1"/>
    <col min="7942" max="8193" width="9.109375" style="8"/>
    <col min="8194" max="8194" width="28.44140625" style="8" customWidth="1"/>
    <col min="8195" max="8195" width="33.109375" style="8" customWidth="1"/>
    <col min="8196" max="8196" width="32.44140625" style="8" customWidth="1"/>
    <col min="8197" max="8197" width="28" style="8" customWidth="1"/>
    <col min="8198" max="8449" width="9.109375" style="8"/>
    <col min="8450" max="8450" width="28.44140625" style="8" customWidth="1"/>
    <col min="8451" max="8451" width="33.109375" style="8" customWidth="1"/>
    <col min="8452" max="8452" width="32.44140625" style="8" customWidth="1"/>
    <col min="8453" max="8453" width="28" style="8" customWidth="1"/>
    <col min="8454" max="8705" width="9.109375" style="8"/>
    <col min="8706" max="8706" width="28.44140625" style="8" customWidth="1"/>
    <col min="8707" max="8707" width="33.109375" style="8" customWidth="1"/>
    <col min="8708" max="8708" width="32.44140625" style="8" customWidth="1"/>
    <col min="8709" max="8709" width="28" style="8" customWidth="1"/>
    <col min="8710" max="8961" width="9.109375" style="8"/>
    <col min="8962" max="8962" width="28.44140625" style="8" customWidth="1"/>
    <col min="8963" max="8963" width="33.109375" style="8" customWidth="1"/>
    <col min="8964" max="8964" width="32.44140625" style="8" customWidth="1"/>
    <col min="8965" max="8965" width="28" style="8" customWidth="1"/>
    <col min="8966" max="9217" width="9.109375" style="8"/>
    <col min="9218" max="9218" width="28.44140625" style="8" customWidth="1"/>
    <col min="9219" max="9219" width="33.109375" style="8" customWidth="1"/>
    <col min="9220" max="9220" width="32.44140625" style="8" customWidth="1"/>
    <col min="9221" max="9221" width="28" style="8" customWidth="1"/>
    <col min="9222" max="9473" width="9.109375" style="8"/>
    <col min="9474" max="9474" width="28.44140625" style="8" customWidth="1"/>
    <col min="9475" max="9475" width="33.109375" style="8" customWidth="1"/>
    <col min="9476" max="9476" width="32.44140625" style="8" customWidth="1"/>
    <col min="9477" max="9477" width="28" style="8" customWidth="1"/>
    <col min="9478" max="9729" width="9.109375" style="8"/>
    <col min="9730" max="9730" width="28.44140625" style="8" customWidth="1"/>
    <col min="9731" max="9731" width="33.109375" style="8" customWidth="1"/>
    <col min="9732" max="9732" width="32.44140625" style="8" customWidth="1"/>
    <col min="9733" max="9733" width="28" style="8" customWidth="1"/>
    <col min="9734" max="9985" width="9.109375" style="8"/>
    <col min="9986" max="9986" width="28.44140625" style="8" customWidth="1"/>
    <col min="9987" max="9987" width="33.109375" style="8" customWidth="1"/>
    <col min="9988" max="9988" width="32.44140625" style="8" customWidth="1"/>
    <col min="9989" max="9989" width="28" style="8" customWidth="1"/>
    <col min="9990" max="10241" width="9.109375" style="8"/>
    <col min="10242" max="10242" width="28.44140625" style="8" customWidth="1"/>
    <col min="10243" max="10243" width="33.109375" style="8" customWidth="1"/>
    <col min="10244" max="10244" width="32.44140625" style="8" customWidth="1"/>
    <col min="10245" max="10245" width="28" style="8" customWidth="1"/>
    <col min="10246" max="10497" width="9.109375" style="8"/>
    <col min="10498" max="10498" width="28.44140625" style="8" customWidth="1"/>
    <col min="10499" max="10499" width="33.109375" style="8" customWidth="1"/>
    <col min="10500" max="10500" width="32.44140625" style="8" customWidth="1"/>
    <col min="10501" max="10501" width="28" style="8" customWidth="1"/>
    <col min="10502" max="10753" width="9.109375" style="8"/>
    <col min="10754" max="10754" width="28.44140625" style="8" customWidth="1"/>
    <col min="10755" max="10755" width="33.109375" style="8" customWidth="1"/>
    <col min="10756" max="10756" width="32.44140625" style="8" customWidth="1"/>
    <col min="10757" max="10757" width="28" style="8" customWidth="1"/>
    <col min="10758" max="11009" width="9.109375" style="8"/>
    <col min="11010" max="11010" width="28.44140625" style="8" customWidth="1"/>
    <col min="11011" max="11011" width="33.109375" style="8" customWidth="1"/>
    <col min="11012" max="11012" width="32.44140625" style="8" customWidth="1"/>
    <col min="11013" max="11013" width="28" style="8" customWidth="1"/>
    <col min="11014" max="11265" width="9.109375" style="8"/>
    <col min="11266" max="11266" width="28.44140625" style="8" customWidth="1"/>
    <col min="11267" max="11267" width="33.109375" style="8" customWidth="1"/>
    <col min="11268" max="11268" width="32.44140625" style="8" customWidth="1"/>
    <col min="11269" max="11269" width="28" style="8" customWidth="1"/>
    <col min="11270" max="11521" width="9.109375" style="8"/>
    <col min="11522" max="11522" width="28.44140625" style="8" customWidth="1"/>
    <col min="11523" max="11523" width="33.109375" style="8" customWidth="1"/>
    <col min="11524" max="11524" width="32.44140625" style="8" customWidth="1"/>
    <col min="11525" max="11525" width="28" style="8" customWidth="1"/>
    <col min="11526" max="11777" width="9.109375" style="8"/>
    <col min="11778" max="11778" width="28.44140625" style="8" customWidth="1"/>
    <col min="11779" max="11779" width="33.109375" style="8" customWidth="1"/>
    <col min="11780" max="11780" width="32.44140625" style="8" customWidth="1"/>
    <col min="11781" max="11781" width="28" style="8" customWidth="1"/>
    <col min="11782" max="12033" width="9.109375" style="8"/>
    <col min="12034" max="12034" width="28.44140625" style="8" customWidth="1"/>
    <col min="12035" max="12035" width="33.109375" style="8" customWidth="1"/>
    <col min="12036" max="12036" width="32.44140625" style="8" customWidth="1"/>
    <col min="12037" max="12037" width="28" style="8" customWidth="1"/>
    <col min="12038" max="12289" width="9.109375" style="8"/>
    <col min="12290" max="12290" width="28.44140625" style="8" customWidth="1"/>
    <col min="12291" max="12291" width="33.109375" style="8" customWidth="1"/>
    <col min="12292" max="12292" width="32.44140625" style="8" customWidth="1"/>
    <col min="12293" max="12293" width="28" style="8" customWidth="1"/>
    <col min="12294" max="12545" width="9.109375" style="8"/>
    <col min="12546" max="12546" width="28.44140625" style="8" customWidth="1"/>
    <col min="12547" max="12547" width="33.109375" style="8" customWidth="1"/>
    <col min="12548" max="12548" width="32.44140625" style="8" customWidth="1"/>
    <col min="12549" max="12549" width="28" style="8" customWidth="1"/>
    <col min="12550" max="12801" width="9.109375" style="8"/>
    <col min="12802" max="12802" width="28.44140625" style="8" customWidth="1"/>
    <col min="12803" max="12803" width="33.109375" style="8" customWidth="1"/>
    <col min="12804" max="12804" width="32.44140625" style="8" customWidth="1"/>
    <col min="12805" max="12805" width="28" style="8" customWidth="1"/>
    <col min="12806" max="13057" width="9.109375" style="8"/>
    <col min="13058" max="13058" width="28.44140625" style="8" customWidth="1"/>
    <col min="13059" max="13059" width="33.109375" style="8" customWidth="1"/>
    <col min="13060" max="13060" width="32.44140625" style="8" customWidth="1"/>
    <col min="13061" max="13061" width="28" style="8" customWidth="1"/>
    <col min="13062" max="13313" width="9.109375" style="8"/>
    <col min="13314" max="13314" width="28.44140625" style="8" customWidth="1"/>
    <col min="13315" max="13315" width="33.109375" style="8" customWidth="1"/>
    <col min="13316" max="13316" width="32.44140625" style="8" customWidth="1"/>
    <col min="13317" max="13317" width="28" style="8" customWidth="1"/>
    <col min="13318" max="13569" width="9.109375" style="8"/>
    <col min="13570" max="13570" width="28.44140625" style="8" customWidth="1"/>
    <col min="13571" max="13571" width="33.109375" style="8" customWidth="1"/>
    <col min="13572" max="13572" width="32.44140625" style="8" customWidth="1"/>
    <col min="13573" max="13573" width="28" style="8" customWidth="1"/>
    <col min="13574" max="13825" width="9.109375" style="8"/>
    <col min="13826" max="13826" width="28.44140625" style="8" customWidth="1"/>
    <col min="13827" max="13827" width="33.109375" style="8" customWidth="1"/>
    <col min="13828" max="13828" width="32.44140625" style="8" customWidth="1"/>
    <col min="13829" max="13829" width="28" style="8" customWidth="1"/>
    <col min="13830" max="14081" width="9.109375" style="8"/>
    <col min="14082" max="14082" width="28.44140625" style="8" customWidth="1"/>
    <col min="14083" max="14083" width="33.109375" style="8" customWidth="1"/>
    <col min="14084" max="14084" width="32.44140625" style="8" customWidth="1"/>
    <col min="14085" max="14085" width="28" style="8" customWidth="1"/>
    <col min="14086" max="14337" width="9.109375" style="8"/>
    <col min="14338" max="14338" width="28.44140625" style="8" customWidth="1"/>
    <col min="14339" max="14339" width="33.109375" style="8" customWidth="1"/>
    <col min="14340" max="14340" width="32.44140625" style="8" customWidth="1"/>
    <col min="14341" max="14341" width="28" style="8" customWidth="1"/>
    <col min="14342" max="14593" width="9.109375" style="8"/>
    <col min="14594" max="14594" width="28.44140625" style="8" customWidth="1"/>
    <col min="14595" max="14595" width="33.109375" style="8" customWidth="1"/>
    <col min="14596" max="14596" width="32.44140625" style="8" customWidth="1"/>
    <col min="14597" max="14597" width="28" style="8" customWidth="1"/>
    <col min="14598" max="14849" width="9.109375" style="8"/>
    <col min="14850" max="14850" width="28.44140625" style="8" customWidth="1"/>
    <col min="14851" max="14851" width="33.109375" style="8" customWidth="1"/>
    <col min="14852" max="14852" width="32.44140625" style="8" customWidth="1"/>
    <col min="14853" max="14853" width="28" style="8" customWidth="1"/>
    <col min="14854" max="15105" width="9.109375" style="8"/>
    <col min="15106" max="15106" width="28.44140625" style="8" customWidth="1"/>
    <col min="15107" max="15107" width="33.109375" style="8" customWidth="1"/>
    <col min="15108" max="15108" width="32.44140625" style="8" customWidth="1"/>
    <col min="15109" max="15109" width="28" style="8" customWidth="1"/>
    <col min="15110" max="15361" width="9.109375" style="8"/>
    <col min="15362" max="15362" width="28.44140625" style="8" customWidth="1"/>
    <col min="15363" max="15363" width="33.109375" style="8" customWidth="1"/>
    <col min="15364" max="15364" width="32.44140625" style="8" customWidth="1"/>
    <col min="15365" max="15365" width="28" style="8" customWidth="1"/>
    <col min="15366" max="15617" width="9.109375" style="8"/>
    <col min="15618" max="15618" width="28.44140625" style="8" customWidth="1"/>
    <col min="15619" max="15619" width="33.109375" style="8" customWidth="1"/>
    <col min="15620" max="15620" width="32.44140625" style="8" customWidth="1"/>
    <col min="15621" max="15621" width="28" style="8" customWidth="1"/>
    <col min="15622" max="15873" width="9.109375" style="8"/>
    <col min="15874" max="15874" width="28.44140625" style="8" customWidth="1"/>
    <col min="15875" max="15875" width="33.109375" style="8" customWidth="1"/>
    <col min="15876" max="15876" width="32.44140625" style="8" customWidth="1"/>
    <col min="15877" max="15877" width="28" style="8" customWidth="1"/>
    <col min="15878" max="16129" width="9.109375" style="8"/>
    <col min="16130" max="16130" width="28.44140625" style="8" customWidth="1"/>
    <col min="16131" max="16131" width="33.109375" style="8" customWidth="1"/>
    <col min="16132" max="16132" width="32.44140625" style="8" customWidth="1"/>
    <col min="16133" max="16133" width="28" style="8" customWidth="1"/>
    <col min="16134" max="16384" width="9.109375" style="8"/>
  </cols>
  <sheetData>
    <row r="1" spans="1:6" ht="13.8" x14ac:dyDescent="0.25">
      <c r="A1" s="9"/>
      <c r="B1" s="9" t="s">
        <v>199</v>
      </c>
      <c r="C1" s="9" t="s">
        <v>31</v>
      </c>
      <c r="D1" s="9" t="s">
        <v>32</v>
      </c>
      <c r="E1" s="10" t="s">
        <v>33</v>
      </c>
      <c r="F1" s="10" t="s">
        <v>30</v>
      </c>
    </row>
    <row r="2" spans="1:6" x14ac:dyDescent="0.25">
      <c r="A2" s="11"/>
    </row>
    <row r="3" spans="1:6" ht="18.75" customHeight="1" x14ac:dyDescent="0.3">
      <c r="A3" s="11"/>
      <c r="B3" s="225"/>
    </row>
    <row r="4" spans="1:6" ht="18.75" customHeight="1" thickBot="1" x14ac:dyDescent="0.35">
      <c r="A4" s="226"/>
      <c r="B4" s="227"/>
      <c r="C4" s="12" t="str">
        <f>'Prezence 17.6.'!B19</f>
        <v xml:space="preserve">TJ Baník Stříbro "A" </v>
      </c>
      <c r="D4" s="13"/>
      <c r="E4" s="14"/>
      <c r="F4" s="15"/>
    </row>
    <row r="5" spans="1:6" ht="18.75" customHeight="1" x14ac:dyDescent="0.3">
      <c r="A5" s="11"/>
      <c r="B5" s="228"/>
      <c r="C5" s="229"/>
      <c r="D5" s="13"/>
      <c r="E5" s="16"/>
      <c r="F5" s="15"/>
    </row>
    <row r="6" spans="1:6" ht="18.75" customHeight="1" thickBot="1" x14ac:dyDescent="0.3">
      <c r="A6" s="11"/>
      <c r="B6" s="230"/>
      <c r="C6" s="119" t="s">
        <v>217</v>
      </c>
      <c r="D6" s="18" t="str">
        <f>C4</f>
        <v xml:space="preserve">TJ Baník Stříbro "A" </v>
      </c>
      <c r="E6" s="16"/>
      <c r="F6" s="15"/>
    </row>
    <row r="7" spans="1:6" ht="18.75" customHeight="1" thickBot="1" x14ac:dyDescent="0.35">
      <c r="A7" s="11" t="s">
        <v>200</v>
      </c>
      <c r="B7" s="231" t="str">
        <f>'Prezence 17.6.'!B11</f>
        <v>UNITOP SKP Žďár nad Sázavou</v>
      </c>
      <c r="C7" s="118"/>
      <c r="D7" s="20"/>
      <c r="E7" s="21"/>
      <c r="F7" s="15"/>
    </row>
    <row r="8" spans="1:6" ht="18.75" customHeight="1" thickBot="1" x14ac:dyDescent="0.3">
      <c r="A8" s="11"/>
      <c r="B8" s="118" t="s">
        <v>214</v>
      </c>
      <c r="C8" s="22" t="str">
        <f>B7</f>
        <v>UNITOP SKP Žďár nad Sázavou</v>
      </c>
      <c r="D8" s="20"/>
      <c r="E8" s="21"/>
      <c r="F8" s="15"/>
    </row>
    <row r="9" spans="1:6" ht="18.75" customHeight="1" thickBot="1" x14ac:dyDescent="0.35">
      <c r="A9" s="11" t="s">
        <v>201</v>
      </c>
      <c r="B9" s="232" t="str">
        <f>'Prezence 17.6.'!B17</f>
        <v>SK Liapor - Witte Karlovy Vary z.s. "A"</v>
      </c>
      <c r="C9" s="120"/>
      <c r="D9" s="20"/>
      <c r="E9" s="21"/>
      <c r="F9" s="15"/>
    </row>
    <row r="10" spans="1:6" ht="18.75" customHeight="1" thickBot="1" x14ac:dyDescent="0.3">
      <c r="A10" s="11"/>
      <c r="B10" s="230"/>
      <c r="C10" s="23"/>
      <c r="D10" s="17" t="s">
        <v>220</v>
      </c>
      <c r="E10" s="18" t="str">
        <f>D6</f>
        <v xml:space="preserve">TJ Baník Stříbro "A" </v>
      </c>
      <c r="F10" s="24"/>
    </row>
    <row r="11" spans="1:6" ht="18.75" customHeight="1" x14ac:dyDescent="0.3">
      <c r="A11" s="11"/>
      <c r="B11" s="228"/>
      <c r="C11" s="12"/>
      <c r="D11" s="20"/>
      <c r="E11" s="233"/>
      <c r="F11" s="25"/>
    </row>
    <row r="12" spans="1:6" ht="18.75" customHeight="1" thickBot="1" x14ac:dyDescent="0.3">
      <c r="A12" s="11"/>
      <c r="B12" s="227"/>
      <c r="C12" s="12" t="str">
        <f>'Prezence 17.6.'!B16</f>
        <v xml:space="preserve">NK CLIMAX Vsetín </v>
      </c>
      <c r="D12" s="20"/>
      <c r="E12" s="26"/>
      <c r="F12" s="25"/>
    </row>
    <row r="13" spans="1:6" ht="18.75" customHeight="1" x14ac:dyDescent="0.3">
      <c r="A13" s="11"/>
      <c r="B13" s="228"/>
      <c r="C13" s="234"/>
      <c r="D13" s="20"/>
      <c r="E13" s="26"/>
      <c r="F13" s="25"/>
    </row>
    <row r="14" spans="1:6" ht="18.75" customHeight="1" thickBot="1" x14ac:dyDescent="0.3">
      <c r="A14" s="11"/>
      <c r="B14" s="230"/>
      <c r="C14" s="119" t="s">
        <v>219</v>
      </c>
      <c r="D14" s="27" t="str">
        <f>C12</f>
        <v xml:space="preserve">NK CLIMAX Vsetín </v>
      </c>
      <c r="E14" s="26"/>
      <c r="F14" s="25"/>
    </row>
    <row r="15" spans="1:6" ht="18.75" customHeight="1" thickBot="1" x14ac:dyDescent="0.35">
      <c r="A15" s="11" t="s">
        <v>202</v>
      </c>
      <c r="B15" s="231" t="str">
        <f>'Prezence 17.6.'!B15</f>
        <v>Městský nohejbalový klub Modřice, z.s. "D"</v>
      </c>
      <c r="C15" s="19"/>
      <c r="D15" s="13"/>
      <c r="E15" s="26"/>
      <c r="F15" s="25"/>
    </row>
    <row r="16" spans="1:6" ht="18.75" customHeight="1" thickBot="1" x14ac:dyDescent="0.3">
      <c r="A16" s="11"/>
      <c r="B16" s="118" t="s">
        <v>215</v>
      </c>
      <c r="C16" s="22" t="str">
        <f>B15</f>
        <v>Městský nohejbalový klub Modřice, z.s. "D"</v>
      </c>
      <c r="D16" s="13"/>
      <c r="E16" s="26"/>
      <c r="F16" s="25"/>
    </row>
    <row r="17" spans="1:11" ht="18.75" customHeight="1" thickBot="1" x14ac:dyDescent="0.35">
      <c r="A17" s="11" t="s">
        <v>203</v>
      </c>
      <c r="B17" s="232" t="str">
        <f>'Prezence 17.6.'!B8</f>
        <v>TJ Peklo nad Zdobnicí "A"</v>
      </c>
      <c r="C17" s="120"/>
      <c r="D17" s="28"/>
      <c r="E17" s="26"/>
      <c r="F17" s="25"/>
    </row>
    <row r="18" spans="1:11" ht="18.75" customHeight="1" thickBot="1" x14ac:dyDescent="0.3">
      <c r="A18" s="11"/>
      <c r="B18" s="230"/>
      <c r="C18" s="23"/>
      <c r="D18" s="28"/>
      <c r="E18" s="121" t="s">
        <v>223</v>
      </c>
      <c r="F18" s="29" t="str">
        <f>E10</f>
        <v xml:space="preserve">TJ Baník Stříbro "A" </v>
      </c>
    </row>
    <row r="19" spans="1:11" ht="18.75" customHeight="1" x14ac:dyDescent="0.3">
      <c r="A19" s="11"/>
      <c r="B19" s="228"/>
      <c r="C19" s="12"/>
      <c r="D19" s="13"/>
      <c r="E19" s="14"/>
      <c r="F19" s="30"/>
    </row>
    <row r="20" spans="1:11" ht="18.75" customHeight="1" thickBot="1" x14ac:dyDescent="0.3">
      <c r="A20" s="11"/>
      <c r="B20" s="235"/>
      <c r="C20" s="12" t="str">
        <f>'Prezence 17.6.'!B12</f>
        <v>Městský nohejbalový klub Modřice, z.s. "A"</v>
      </c>
      <c r="D20" s="13"/>
      <c r="E20" s="14"/>
      <c r="F20" s="30"/>
    </row>
    <row r="21" spans="1:11" ht="18.75" customHeight="1" x14ac:dyDescent="0.3">
      <c r="A21" s="11"/>
      <c r="B21" s="228"/>
      <c r="C21" s="234"/>
      <c r="D21" s="13"/>
      <c r="E21" s="16"/>
      <c r="F21" s="30"/>
    </row>
    <row r="22" spans="1:11" ht="18.75" customHeight="1" thickBot="1" x14ac:dyDescent="0.3">
      <c r="A22" s="11"/>
      <c r="B22" s="230"/>
      <c r="C22" s="119" t="s">
        <v>216</v>
      </c>
      <c r="D22" s="18" t="str">
        <f>C20</f>
        <v>Městský nohejbalový klub Modřice, z.s. "A"</v>
      </c>
      <c r="E22" s="16"/>
      <c r="F22" s="30"/>
    </row>
    <row r="23" spans="1:11" ht="18.75" customHeight="1" thickBot="1" x14ac:dyDescent="0.35">
      <c r="A23" s="11" t="s">
        <v>204</v>
      </c>
      <c r="B23" s="231" t="str">
        <f>'Prezence 17.6.'!B21</f>
        <v>TJ Avia Čakovice "A"</v>
      </c>
      <c r="C23" s="19"/>
      <c r="D23" s="20"/>
      <c r="E23" s="21"/>
      <c r="F23" s="30"/>
    </row>
    <row r="24" spans="1:11" ht="18.75" customHeight="1" thickBot="1" x14ac:dyDescent="0.3">
      <c r="A24" s="11"/>
      <c r="B24" s="118" t="s">
        <v>213</v>
      </c>
      <c r="C24" s="22" t="str">
        <f>B23</f>
        <v>TJ Avia Čakovice "A"</v>
      </c>
      <c r="D24" s="20"/>
      <c r="E24" s="21"/>
      <c r="F24" s="30"/>
    </row>
    <row r="25" spans="1:11" ht="18.75" customHeight="1" thickBot="1" x14ac:dyDescent="0.35">
      <c r="A25" s="11" t="s">
        <v>205</v>
      </c>
      <c r="B25" s="232" t="str">
        <f>'Prezence 17.6.'!B9</f>
        <v>TJ Peklo nad Zdobnicí "B"</v>
      </c>
      <c r="C25" s="120"/>
      <c r="D25" s="20"/>
      <c r="E25" s="21"/>
      <c r="F25" s="30"/>
    </row>
    <row r="26" spans="1:11" ht="18.75" customHeight="1" thickBot="1" x14ac:dyDescent="0.3">
      <c r="A26" s="11"/>
      <c r="B26" s="230"/>
      <c r="C26" s="23"/>
      <c r="D26" s="121" t="s">
        <v>221</v>
      </c>
      <c r="E26" s="18" t="str">
        <f>D30</f>
        <v>Městský nohejbalový klub Modřice, z.s. "B"</v>
      </c>
      <c r="F26" s="31"/>
    </row>
    <row r="27" spans="1:11" ht="18.75" customHeight="1" x14ac:dyDescent="0.3">
      <c r="A27" s="11"/>
      <c r="B27" s="228"/>
      <c r="C27" s="12"/>
      <c r="D27" s="20"/>
      <c r="E27" s="233"/>
      <c r="F27" s="32"/>
      <c r="K27" s="11"/>
    </row>
    <row r="28" spans="1:11" ht="18.75" customHeight="1" thickBot="1" x14ac:dyDescent="0.3">
      <c r="A28" s="11"/>
      <c r="B28" s="227"/>
      <c r="C28" s="12" t="str">
        <f>'Prezence 17.6.'!B10</f>
        <v>TJ Sokol Semily</v>
      </c>
      <c r="D28" s="20"/>
      <c r="E28" s="26"/>
      <c r="F28" s="32"/>
    </row>
    <row r="29" spans="1:11" ht="18.75" customHeight="1" x14ac:dyDescent="0.3">
      <c r="A29" s="11"/>
      <c r="B29" s="228"/>
      <c r="C29" s="234"/>
      <c r="D29" s="20"/>
      <c r="E29" s="26"/>
      <c r="F29" s="32"/>
    </row>
    <row r="30" spans="1:11" ht="18.75" customHeight="1" thickBot="1" x14ac:dyDescent="0.3">
      <c r="A30" s="11"/>
      <c r="B30" s="230"/>
      <c r="C30" s="119" t="s">
        <v>218</v>
      </c>
      <c r="D30" s="27" t="str">
        <f>C32</f>
        <v>Městský nohejbalový klub Modřice, z.s. "B"</v>
      </c>
      <c r="E30" s="33"/>
      <c r="F30" s="32"/>
    </row>
    <row r="31" spans="1:11" ht="18.75" customHeight="1" thickBot="1" x14ac:dyDescent="0.35">
      <c r="A31" s="11" t="s">
        <v>206</v>
      </c>
      <c r="B31" s="231" t="str">
        <f>'Prezence 17.6.'!B13</f>
        <v>Městský nohejbalový klub Modřice, z.s. "B"</v>
      </c>
      <c r="C31" s="19"/>
      <c r="D31" s="13"/>
      <c r="E31" s="34" t="str">
        <f>D14</f>
        <v xml:space="preserve">NK CLIMAX Vsetín </v>
      </c>
      <c r="F31" s="24"/>
    </row>
    <row r="32" spans="1:11" ht="18.75" customHeight="1" thickBot="1" x14ac:dyDescent="0.3">
      <c r="A32" s="11"/>
      <c r="B32" s="236" t="s">
        <v>212</v>
      </c>
      <c r="C32" s="22" t="str">
        <f>B31</f>
        <v>Městský nohejbalový klub Modřice, z.s. "B"</v>
      </c>
      <c r="D32" s="13"/>
      <c r="E32" s="237"/>
      <c r="F32" s="24"/>
    </row>
    <row r="33" spans="1:16" ht="18.75" customHeight="1" thickBot="1" x14ac:dyDescent="0.35">
      <c r="A33" s="11" t="s">
        <v>207</v>
      </c>
      <c r="B33" s="232" t="str">
        <f>'Prezence 17.6.'!B7</f>
        <v>Tělovýchovná jednota Pankrác</v>
      </c>
      <c r="C33" s="120"/>
      <c r="D33" s="35"/>
      <c r="E33" s="122" t="s">
        <v>222</v>
      </c>
      <c r="F33" s="36" t="str">
        <f>E35</f>
        <v>Městský nohejbalový klub Modřice, z.s. "A"</v>
      </c>
    </row>
    <row r="34" spans="1:16" ht="18.75" customHeight="1" x14ac:dyDescent="0.25">
      <c r="A34" s="11"/>
      <c r="C34" s="23"/>
      <c r="D34" s="13"/>
      <c r="E34" s="37"/>
      <c r="F34" s="24"/>
    </row>
    <row r="35" spans="1:16" ht="24" customHeight="1" thickBot="1" x14ac:dyDescent="0.3">
      <c r="E35" s="38" t="str">
        <f>D22</f>
        <v>Městský nohejbalový klub Modřice, z.s. "A"</v>
      </c>
    </row>
    <row r="36" spans="1:16" x14ac:dyDescent="0.25">
      <c r="C36" s="23"/>
      <c r="D36" s="13"/>
      <c r="E36" s="24"/>
      <c r="F36" s="24"/>
    </row>
    <row r="46" spans="1:16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</sheetData>
  <pageMargins left="0.7" right="0.7" top="0.78740157499999996" bottom="0.78740157499999996" header="0.3" footer="0.3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workbookViewId="0">
      <selection activeCell="W29" sqref="W29"/>
    </sheetView>
  </sheetViews>
  <sheetFormatPr defaultRowHeight="15" x14ac:dyDescent="0.25"/>
  <cols>
    <col min="1" max="1" width="9.109375" style="3" customWidth="1"/>
    <col min="2" max="13" width="4" style="3" customWidth="1"/>
    <col min="14" max="15" width="4.33203125" style="3" customWidth="1"/>
    <col min="16" max="19" width="5.109375" style="3" customWidth="1"/>
    <col min="20" max="258" width="8.88671875" style="3"/>
    <col min="259" max="260" width="6.5546875" style="3" customWidth="1"/>
    <col min="261" max="261" width="26.109375" style="3" customWidth="1"/>
    <col min="262" max="270" width="5.6640625" style="3" customWidth="1"/>
    <col min="271" max="514" width="8.88671875" style="3"/>
    <col min="515" max="516" width="6.5546875" style="3" customWidth="1"/>
    <col min="517" max="517" width="26.109375" style="3" customWidth="1"/>
    <col min="518" max="526" width="5.6640625" style="3" customWidth="1"/>
    <col min="527" max="770" width="8.88671875" style="3"/>
    <col min="771" max="772" width="6.5546875" style="3" customWidth="1"/>
    <col min="773" max="773" width="26.109375" style="3" customWidth="1"/>
    <col min="774" max="782" width="5.6640625" style="3" customWidth="1"/>
    <col min="783" max="1026" width="8.88671875" style="3"/>
    <col min="1027" max="1028" width="6.5546875" style="3" customWidth="1"/>
    <col min="1029" max="1029" width="26.109375" style="3" customWidth="1"/>
    <col min="1030" max="1038" width="5.6640625" style="3" customWidth="1"/>
    <col min="1039" max="1282" width="8.88671875" style="3"/>
    <col min="1283" max="1284" width="6.5546875" style="3" customWidth="1"/>
    <col min="1285" max="1285" width="26.109375" style="3" customWidth="1"/>
    <col min="1286" max="1294" width="5.6640625" style="3" customWidth="1"/>
    <col min="1295" max="1538" width="8.88671875" style="3"/>
    <col min="1539" max="1540" width="6.5546875" style="3" customWidth="1"/>
    <col min="1541" max="1541" width="26.109375" style="3" customWidth="1"/>
    <col min="1542" max="1550" width="5.6640625" style="3" customWidth="1"/>
    <col min="1551" max="1794" width="8.88671875" style="3"/>
    <col min="1795" max="1796" width="6.5546875" style="3" customWidth="1"/>
    <col min="1797" max="1797" width="26.109375" style="3" customWidth="1"/>
    <col min="1798" max="1806" width="5.6640625" style="3" customWidth="1"/>
    <col min="1807" max="2050" width="8.88671875" style="3"/>
    <col min="2051" max="2052" width="6.5546875" style="3" customWidth="1"/>
    <col min="2053" max="2053" width="26.109375" style="3" customWidth="1"/>
    <col min="2054" max="2062" width="5.6640625" style="3" customWidth="1"/>
    <col min="2063" max="2306" width="8.88671875" style="3"/>
    <col min="2307" max="2308" width="6.5546875" style="3" customWidth="1"/>
    <col min="2309" max="2309" width="26.109375" style="3" customWidth="1"/>
    <col min="2310" max="2318" width="5.6640625" style="3" customWidth="1"/>
    <col min="2319" max="2562" width="8.88671875" style="3"/>
    <col min="2563" max="2564" width="6.5546875" style="3" customWidth="1"/>
    <col min="2565" max="2565" width="26.109375" style="3" customWidth="1"/>
    <col min="2566" max="2574" width="5.6640625" style="3" customWidth="1"/>
    <col min="2575" max="2818" width="8.88671875" style="3"/>
    <col min="2819" max="2820" width="6.5546875" style="3" customWidth="1"/>
    <col min="2821" max="2821" width="26.109375" style="3" customWidth="1"/>
    <col min="2822" max="2830" width="5.6640625" style="3" customWidth="1"/>
    <col min="2831" max="3074" width="8.88671875" style="3"/>
    <col min="3075" max="3076" width="6.5546875" style="3" customWidth="1"/>
    <col min="3077" max="3077" width="26.109375" style="3" customWidth="1"/>
    <col min="3078" max="3086" width="5.6640625" style="3" customWidth="1"/>
    <col min="3087" max="3330" width="8.88671875" style="3"/>
    <col min="3331" max="3332" width="6.5546875" style="3" customWidth="1"/>
    <col min="3333" max="3333" width="26.109375" style="3" customWidth="1"/>
    <col min="3334" max="3342" width="5.6640625" style="3" customWidth="1"/>
    <col min="3343" max="3586" width="8.88671875" style="3"/>
    <col min="3587" max="3588" width="6.5546875" style="3" customWidth="1"/>
    <col min="3589" max="3589" width="26.109375" style="3" customWidth="1"/>
    <col min="3590" max="3598" width="5.6640625" style="3" customWidth="1"/>
    <col min="3599" max="3842" width="8.88671875" style="3"/>
    <col min="3843" max="3844" width="6.5546875" style="3" customWidth="1"/>
    <col min="3845" max="3845" width="26.109375" style="3" customWidth="1"/>
    <col min="3846" max="3854" width="5.6640625" style="3" customWidth="1"/>
    <col min="3855" max="4098" width="8.88671875" style="3"/>
    <col min="4099" max="4100" width="6.5546875" style="3" customWidth="1"/>
    <col min="4101" max="4101" width="26.109375" style="3" customWidth="1"/>
    <col min="4102" max="4110" width="5.6640625" style="3" customWidth="1"/>
    <col min="4111" max="4354" width="8.88671875" style="3"/>
    <col min="4355" max="4356" width="6.5546875" style="3" customWidth="1"/>
    <col min="4357" max="4357" width="26.109375" style="3" customWidth="1"/>
    <col min="4358" max="4366" width="5.6640625" style="3" customWidth="1"/>
    <col min="4367" max="4610" width="8.88671875" style="3"/>
    <col min="4611" max="4612" width="6.5546875" style="3" customWidth="1"/>
    <col min="4613" max="4613" width="26.109375" style="3" customWidth="1"/>
    <col min="4614" max="4622" width="5.6640625" style="3" customWidth="1"/>
    <col min="4623" max="4866" width="8.88671875" style="3"/>
    <col min="4867" max="4868" width="6.5546875" style="3" customWidth="1"/>
    <col min="4869" max="4869" width="26.109375" style="3" customWidth="1"/>
    <col min="4870" max="4878" width="5.6640625" style="3" customWidth="1"/>
    <col min="4879" max="5122" width="8.88671875" style="3"/>
    <col min="5123" max="5124" width="6.5546875" style="3" customWidth="1"/>
    <col min="5125" max="5125" width="26.109375" style="3" customWidth="1"/>
    <col min="5126" max="5134" width="5.6640625" style="3" customWidth="1"/>
    <col min="5135" max="5378" width="8.88671875" style="3"/>
    <col min="5379" max="5380" width="6.5546875" style="3" customWidth="1"/>
    <col min="5381" max="5381" width="26.109375" style="3" customWidth="1"/>
    <col min="5382" max="5390" width="5.6640625" style="3" customWidth="1"/>
    <col min="5391" max="5634" width="8.88671875" style="3"/>
    <col min="5635" max="5636" width="6.5546875" style="3" customWidth="1"/>
    <col min="5637" max="5637" width="26.109375" style="3" customWidth="1"/>
    <col min="5638" max="5646" width="5.6640625" style="3" customWidth="1"/>
    <col min="5647" max="5890" width="8.88671875" style="3"/>
    <col min="5891" max="5892" width="6.5546875" style="3" customWidth="1"/>
    <col min="5893" max="5893" width="26.109375" style="3" customWidth="1"/>
    <col min="5894" max="5902" width="5.6640625" style="3" customWidth="1"/>
    <col min="5903" max="6146" width="8.88671875" style="3"/>
    <col min="6147" max="6148" width="6.5546875" style="3" customWidth="1"/>
    <col min="6149" max="6149" width="26.109375" style="3" customWidth="1"/>
    <col min="6150" max="6158" width="5.6640625" style="3" customWidth="1"/>
    <col min="6159" max="6402" width="8.88671875" style="3"/>
    <col min="6403" max="6404" width="6.5546875" style="3" customWidth="1"/>
    <col min="6405" max="6405" width="26.109375" style="3" customWidth="1"/>
    <col min="6406" max="6414" width="5.6640625" style="3" customWidth="1"/>
    <col min="6415" max="6658" width="8.88671875" style="3"/>
    <col min="6659" max="6660" width="6.5546875" style="3" customWidth="1"/>
    <col min="6661" max="6661" width="26.109375" style="3" customWidth="1"/>
    <col min="6662" max="6670" width="5.6640625" style="3" customWidth="1"/>
    <col min="6671" max="6914" width="8.88671875" style="3"/>
    <col min="6915" max="6916" width="6.5546875" style="3" customWidth="1"/>
    <col min="6917" max="6917" width="26.109375" style="3" customWidth="1"/>
    <col min="6918" max="6926" width="5.6640625" style="3" customWidth="1"/>
    <col min="6927" max="7170" width="8.88671875" style="3"/>
    <col min="7171" max="7172" width="6.5546875" style="3" customWidth="1"/>
    <col min="7173" max="7173" width="26.109375" style="3" customWidth="1"/>
    <col min="7174" max="7182" width="5.6640625" style="3" customWidth="1"/>
    <col min="7183" max="7426" width="8.88671875" style="3"/>
    <col min="7427" max="7428" width="6.5546875" style="3" customWidth="1"/>
    <col min="7429" max="7429" width="26.109375" style="3" customWidth="1"/>
    <col min="7430" max="7438" width="5.6640625" style="3" customWidth="1"/>
    <col min="7439" max="7682" width="8.88671875" style="3"/>
    <col min="7683" max="7684" width="6.5546875" style="3" customWidth="1"/>
    <col min="7685" max="7685" width="26.109375" style="3" customWidth="1"/>
    <col min="7686" max="7694" width="5.6640625" style="3" customWidth="1"/>
    <col min="7695" max="7938" width="8.88671875" style="3"/>
    <col min="7939" max="7940" width="6.5546875" style="3" customWidth="1"/>
    <col min="7941" max="7941" width="26.109375" style="3" customWidth="1"/>
    <col min="7942" max="7950" width="5.6640625" style="3" customWidth="1"/>
    <col min="7951" max="8194" width="8.88671875" style="3"/>
    <col min="8195" max="8196" width="6.5546875" style="3" customWidth="1"/>
    <col min="8197" max="8197" width="26.109375" style="3" customWidth="1"/>
    <col min="8198" max="8206" width="5.6640625" style="3" customWidth="1"/>
    <col min="8207" max="8450" width="8.88671875" style="3"/>
    <col min="8451" max="8452" width="6.5546875" style="3" customWidth="1"/>
    <col min="8453" max="8453" width="26.109375" style="3" customWidth="1"/>
    <col min="8454" max="8462" width="5.6640625" style="3" customWidth="1"/>
    <col min="8463" max="8706" width="8.88671875" style="3"/>
    <col min="8707" max="8708" width="6.5546875" style="3" customWidth="1"/>
    <col min="8709" max="8709" width="26.109375" style="3" customWidth="1"/>
    <col min="8710" max="8718" width="5.6640625" style="3" customWidth="1"/>
    <col min="8719" max="8962" width="8.88671875" style="3"/>
    <col min="8963" max="8964" width="6.5546875" style="3" customWidth="1"/>
    <col min="8965" max="8965" width="26.109375" style="3" customWidth="1"/>
    <col min="8966" max="8974" width="5.6640625" style="3" customWidth="1"/>
    <col min="8975" max="9218" width="8.88671875" style="3"/>
    <col min="9219" max="9220" width="6.5546875" style="3" customWidth="1"/>
    <col min="9221" max="9221" width="26.109375" style="3" customWidth="1"/>
    <col min="9222" max="9230" width="5.6640625" style="3" customWidth="1"/>
    <col min="9231" max="9474" width="8.88671875" style="3"/>
    <col min="9475" max="9476" width="6.5546875" style="3" customWidth="1"/>
    <col min="9477" max="9477" width="26.109375" style="3" customWidth="1"/>
    <col min="9478" max="9486" width="5.6640625" style="3" customWidth="1"/>
    <col min="9487" max="9730" width="8.88671875" style="3"/>
    <col min="9731" max="9732" width="6.5546875" style="3" customWidth="1"/>
    <col min="9733" max="9733" width="26.109375" style="3" customWidth="1"/>
    <col min="9734" max="9742" width="5.6640625" style="3" customWidth="1"/>
    <col min="9743" max="9986" width="8.88671875" style="3"/>
    <col min="9987" max="9988" width="6.5546875" style="3" customWidth="1"/>
    <col min="9989" max="9989" width="26.109375" style="3" customWidth="1"/>
    <col min="9990" max="9998" width="5.6640625" style="3" customWidth="1"/>
    <col min="9999" max="10242" width="8.88671875" style="3"/>
    <col min="10243" max="10244" width="6.5546875" style="3" customWidth="1"/>
    <col min="10245" max="10245" width="26.109375" style="3" customWidth="1"/>
    <col min="10246" max="10254" width="5.6640625" style="3" customWidth="1"/>
    <col min="10255" max="10498" width="8.88671875" style="3"/>
    <col min="10499" max="10500" width="6.5546875" style="3" customWidth="1"/>
    <col min="10501" max="10501" width="26.109375" style="3" customWidth="1"/>
    <col min="10502" max="10510" width="5.6640625" style="3" customWidth="1"/>
    <col min="10511" max="10754" width="8.88671875" style="3"/>
    <col min="10755" max="10756" width="6.5546875" style="3" customWidth="1"/>
    <col min="10757" max="10757" width="26.109375" style="3" customWidth="1"/>
    <col min="10758" max="10766" width="5.6640625" style="3" customWidth="1"/>
    <col min="10767" max="11010" width="8.88671875" style="3"/>
    <col min="11011" max="11012" width="6.5546875" style="3" customWidth="1"/>
    <col min="11013" max="11013" width="26.109375" style="3" customWidth="1"/>
    <col min="11014" max="11022" width="5.6640625" style="3" customWidth="1"/>
    <col min="11023" max="11266" width="8.88671875" style="3"/>
    <col min="11267" max="11268" width="6.5546875" style="3" customWidth="1"/>
    <col min="11269" max="11269" width="26.109375" style="3" customWidth="1"/>
    <col min="11270" max="11278" width="5.6640625" style="3" customWidth="1"/>
    <col min="11279" max="11522" width="8.88671875" style="3"/>
    <col min="11523" max="11524" width="6.5546875" style="3" customWidth="1"/>
    <col min="11525" max="11525" width="26.109375" style="3" customWidth="1"/>
    <col min="11526" max="11534" width="5.6640625" style="3" customWidth="1"/>
    <col min="11535" max="11778" width="8.88671875" style="3"/>
    <col min="11779" max="11780" width="6.5546875" style="3" customWidth="1"/>
    <col min="11781" max="11781" width="26.109375" style="3" customWidth="1"/>
    <col min="11782" max="11790" width="5.6640625" style="3" customWidth="1"/>
    <col min="11791" max="12034" width="8.88671875" style="3"/>
    <col min="12035" max="12036" width="6.5546875" style="3" customWidth="1"/>
    <col min="12037" max="12037" width="26.109375" style="3" customWidth="1"/>
    <col min="12038" max="12046" width="5.6640625" style="3" customWidth="1"/>
    <col min="12047" max="12290" width="8.88671875" style="3"/>
    <col min="12291" max="12292" width="6.5546875" style="3" customWidth="1"/>
    <col min="12293" max="12293" width="26.109375" style="3" customWidth="1"/>
    <col min="12294" max="12302" width="5.6640625" style="3" customWidth="1"/>
    <col min="12303" max="12546" width="8.88671875" style="3"/>
    <col min="12547" max="12548" width="6.5546875" style="3" customWidth="1"/>
    <col min="12549" max="12549" width="26.109375" style="3" customWidth="1"/>
    <col min="12550" max="12558" width="5.6640625" style="3" customWidth="1"/>
    <col min="12559" max="12802" width="8.88671875" style="3"/>
    <col min="12803" max="12804" width="6.5546875" style="3" customWidth="1"/>
    <col min="12805" max="12805" width="26.109375" style="3" customWidth="1"/>
    <col min="12806" max="12814" width="5.6640625" style="3" customWidth="1"/>
    <col min="12815" max="13058" width="8.88671875" style="3"/>
    <col min="13059" max="13060" width="6.5546875" style="3" customWidth="1"/>
    <col min="13061" max="13061" width="26.109375" style="3" customWidth="1"/>
    <col min="13062" max="13070" width="5.6640625" style="3" customWidth="1"/>
    <col min="13071" max="13314" width="8.88671875" style="3"/>
    <col min="13315" max="13316" width="6.5546875" style="3" customWidth="1"/>
    <col min="13317" max="13317" width="26.109375" style="3" customWidth="1"/>
    <col min="13318" max="13326" width="5.6640625" style="3" customWidth="1"/>
    <col min="13327" max="13570" width="8.88671875" style="3"/>
    <col min="13571" max="13572" width="6.5546875" style="3" customWidth="1"/>
    <col min="13573" max="13573" width="26.109375" style="3" customWidth="1"/>
    <col min="13574" max="13582" width="5.6640625" style="3" customWidth="1"/>
    <col min="13583" max="13826" width="8.88671875" style="3"/>
    <col min="13827" max="13828" width="6.5546875" style="3" customWidth="1"/>
    <col min="13829" max="13829" width="26.109375" style="3" customWidth="1"/>
    <col min="13830" max="13838" width="5.6640625" style="3" customWidth="1"/>
    <col min="13839" max="14082" width="8.88671875" style="3"/>
    <col min="14083" max="14084" width="6.5546875" style="3" customWidth="1"/>
    <col min="14085" max="14085" width="26.109375" style="3" customWidth="1"/>
    <col min="14086" max="14094" width="5.6640625" style="3" customWidth="1"/>
    <col min="14095" max="14338" width="8.88671875" style="3"/>
    <col min="14339" max="14340" width="6.5546875" style="3" customWidth="1"/>
    <col min="14341" max="14341" width="26.109375" style="3" customWidth="1"/>
    <col min="14342" max="14350" width="5.6640625" style="3" customWidth="1"/>
    <col min="14351" max="14594" width="8.88671875" style="3"/>
    <col min="14595" max="14596" width="6.5546875" style="3" customWidth="1"/>
    <col min="14597" max="14597" width="26.109375" style="3" customWidth="1"/>
    <col min="14598" max="14606" width="5.6640625" style="3" customWidth="1"/>
    <col min="14607" max="14850" width="8.88671875" style="3"/>
    <col min="14851" max="14852" width="6.5546875" style="3" customWidth="1"/>
    <col min="14853" max="14853" width="26.109375" style="3" customWidth="1"/>
    <col min="14854" max="14862" width="5.6640625" style="3" customWidth="1"/>
    <col min="14863" max="15106" width="8.88671875" style="3"/>
    <col min="15107" max="15108" width="6.5546875" style="3" customWidth="1"/>
    <col min="15109" max="15109" width="26.109375" style="3" customWidth="1"/>
    <col min="15110" max="15118" width="5.6640625" style="3" customWidth="1"/>
    <col min="15119" max="15362" width="8.88671875" style="3"/>
    <col min="15363" max="15364" width="6.5546875" style="3" customWidth="1"/>
    <col min="15365" max="15365" width="26.109375" style="3" customWidth="1"/>
    <col min="15366" max="15374" width="5.6640625" style="3" customWidth="1"/>
    <col min="15375" max="15618" width="8.88671875" style="3"/>
    <col min="15619" max="15620" width="6.5546875" style="3" customWidth="1"/>
    <col min="15621" max="15621" width="26.109375" style="3" customWidth="1"/>
    <col min="15622" max="15630" width="5.6640625" style="3" customWidth="1"/>
    <col min="15631" max="15874" width="8.88671875" style="3"/>
    <col min="15875" max="15876" width="6.5546875" style="3" customWidth="1"/>
    <col min="15877" max="15877" width="26.109375" style="3" customWidth="1"/>
    <col min="15878" max="15886" width="5.6640625" style="3" customWidth="1"/>
    <col min="15887" max="16130" width="8.88671875" style="3"/>
    <col min="16131" max="16132" width="6.5546875" style="3" customWidth="1"/>
    <col min="16133" max="16133" width="26.109375" style="3" customWidth="1"/>
    <col min="16134" max="16142" width="5.6640625" style="3" customWidth="1"/>
    <col min="16143" max="16384" width="8.88671875" style="3"/>
  </cols>
  <sheetData>
    <row r="1" spans="1:24" x14ac:dyDescent="0.25">
      <c r="A1" s="3" t="s">
        <v>60</v>
      </c>
      <c r="B1" s="498">
        <v>42903</v>
      </c>
      <c r="C1" s="498"/>
      <c r="D1" s="498"/>
    </row>
    <row r="2" spans="1:24" ht="15.6" x14ac:dyDescent="0.3">
      <c r="A2" s="474" t="s">
        <v>61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</row>
    <row r="3" spans="1:24" ht="6.75" customHeight="1" thickBot="1" x14ac:dyDescent="0.3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24" ht="13.5" customHeight="1" x14ac:dyDescent="0.25">
      <c r="A4" s="481" t="s">
        <v>62</v>
      </c>
      <c r="B4" s="492" t="s">
        <v>42</v>
      </c>
      <c r="C4" s="492"/>
      <c r="D4" s="492"/>
      <c r="E4" s="492"/>
      <c r="F4" s="493"/>
      <c r="G4" s="481" t="s">
        <v>63</v>
      </c>
      <c r="H4" s="488"/>
      <c r="I4" s="488"/>
      <c r="J4" s="492" t="str">
        <f>'Nasazení do skupin'!$A$2</f>
        <v>MŽ2</v>
      </c>
      <c r="K4" s="492"/>
      <c r="L4" s="492"/>
      <c r="M4" s="493"/>
      <c r="N4" s="481" t="s">
        <v>64</v>
      </c>
      <c r="O4" s="488"/>
      <c r="P4" s="499">
        <v>43</v>
      </c>
      <c r="Q4" s="501" t="s">
        <v>102</v>
      </c>
      <c r="R4" s="502"/>
      <c r="S4" s="505" t="str">
        <f>VLOOKUP(P4,Zápasy!B4:G64,2,0)</f>
        <v>3M</v>
      </c>
    </row>
    <row r="5" spans="1:24" ht="13.5" customHeight="1" thickBot="1" x14ac:dyDescent="0.3">
      <c r="A5" s="482"/>
      <c r="B5" s="494"/>
      <c r="C5" s="494"/>
      <c r="D5" s="494"/>
      <c r="E5" s="494"/>
      <c r="F5" s="495"/>
      <c r="G5" s="482"/>
      <c r="H5" s="489"/>
      <c r="I5" s="489"/>
      <c r="J5" s="494"/>
      <c r="K5" s="494"/>
      <c r="L5" s="494"/>
      <c r="M5" s="495"/>
      <c r="N5" s="482"/>
      <c r="O5" s="489"/>
      <c r="P5" s="500"/>
      <c r="Q5" s="503"/>
      <c r="R5" s="504"/>
      <c r="S5" s="506"/>
    </row>
    <row r="6" spans="1:24" ht="13.5" customHeight="1" x14ac:dyDescent="0.25">
      <c r="A6" s="481" t="s">
        <v>65</v>
      </c>
      <c r="B6" s="483">
        <f>$B$1</f>
        <v>42903</v>
      </c>
      <c r="C6" s="484"/>
      <c r="D6" s="484"/>
      <c r="E6" s="484"/>
      <c r="F6" s="485"/>
      <c r="G6" s="481" t="s">
        <v>66</v>
      </c>
      <c r="H6" s="488"/>
      <c r="I6" s="488"/>
      <c r="J6" s="484"/>
      <c r="K6" s="484"/>
      <c r="L6" s="484"/>
      <c r="M6" s="485"/>
      <c r="N6" s="481" t="s">
        <v>67</v>
      </c>
      <c r="O6" s="488"/>
      <c r="P6" s="492"/>
      <c r="Q6" s="492"/>
      <c r="R6" s="492"/>
      <c r="S6" s="493"/>
      <c r="V6" s="124"/>
      <c r="X6" s="124"/>
    </row>
    <row r="7" spans="1:24" ht="13.2" customHeight="1" thickBot="1" x14ac:dyDescent="0.3">
      <c r="A7" s="482"/>
      <c r="B7" s="486"/>
      <c r="C7" s="486"/>
      <c r="D7" s="486"/>
      <c r="E7" s="486"/>
      <c r="F7" s="487"/>
      <c r="G7" s="482"/>
      <c r="H7" s="489"/>
      <c r="I7" s="489"/>
      <c r="J7" s="486"/>
      <c r="K7" s="486"/>
      <c r="L7" s="486"/>
      <c r="M7" s="487"/>
      <c r="N7" s="482"/>
      <c r="O7" s="489"/>
      <c r="P7" s="494"/>
      <c r="Q7" s="494"/>
      <c r="R7" s="494"/>
      <c r="S7" s="495"/>
      <c r="V7" s="124"/>
      <c r="X7" s="124"/>
    </row>
    <row r="8" spans="1:24" ht="18.75" customHeight="1" x14ac:dyDescent="0.3">
      <c r="A8" s="125" t="s">
        <v>68</v>
      </c>
      <c r="B8" s="490"/>
      <c r="C8" s="490"/>
      <c r="D8" s="490"/>
      <c r="E8" s="490"/>
      <c r="F8" s="491"/>
      <c r="G8" s="125" t="s">
        <v>69</v>
      </c>
      <c r="H8" s="126"/>
      <c r="I8" s="496" t="str">
        <f>VLOOKUP(B13,'Nasazení do skupin'!$B$5:$S$62,18,0)</f>
        <v>Gebel</v>
      </c>
      <c r="J8" s="496"/>
      <c r="K8" s="496"/>
      <c r="L8" s="496"/>
      <c r="M8" s="497"/>
      <c r="N8" s="125" t="s">
        <v>70</v>
      </c>
      <c r="O8" s="126"/>
      <c r="P8" s="490" t="str">
        <f>VLOOKUP(B13,'Nasazení do skupin'!$B$5:$S$62,17,0)</f>
        <v>Dvořák</v>
      </c>
      <c r="Q8" s="490"/>
      <c r="R8" s="490"/>
      <c r="S8" s="491"/>
      <c r="V8" s="124"/>
      <c r="X8" s="124"/>
    </row>
    <row r="9" spans="1:24" ht="16.2" thickBot="1" x14ac:dyDescent="0.35">
      <c r="A9" s="127" t="s">
        <v>71</v>
      </c>
      <c r="B9" s="475"/>
      <c r="C9" s="475"/>
      <c r="D9" s="475"/>
      <c r="E9" s="475"/>
      <c r="F9" s="476"/>
      <c r="G9" s="477" t="s">
        <v>71</v>
      </c>
      <c r="H9" s="478"/>
      <c r="I9" s="479"/>
      <c r="J9" s="479"/>
      <c r="K9" s="479"/>
      <c r="L9" s="479"/>
      <c r="M9" s="480"/>
      <c r="N9" s="477" t="s">
        <v>71</v>
      </c>
      <c r="O9" s="478"/>
      <c r="P9" s="475"/>
      <c r="Q9" s="475"/>
      <c r="R9" s="475"/>
      <c r="S9" s="476"/>
      <c r="V9" s="124"/>
      <c r="X9" s="124"/>
    </row>
    <row r="10" spans="1:24" ht="18.75" customHeight="1" x14ac:dyDescent="0.3">
      <c r="A10" s="125" t="s">
        <v>68</v>
      </c>
      <c r="B10" s="490"/>
      <c r="C10" s="490"/>
      <c r="D10" s="490"/>
      <c r="E10" s="490"/>
      <c r="F10" s="491"/>
      <c r="G10" s="125" t="s">
        <v>72</v>
      </c>
      <c r="H10" s="126"/>
      <c r="I10" s="496" t="str">
        <f>VLOOKUP(H13,'Nasazení do skupin'!$B$5:$S$62,18,0)</f>
        <v>Bednář</v>
      </c>
      <c r="J10" s="496"/>
      <c r="K10" s="496"/>
      <c r="L10" s="496"/>
      <c r="M10" s="497"/>
      <c r="N10" s="125" t="s">
        <v>73</v>
      </c>
      <c r="O10" s="126"/>
      <c r="P10" s="490" t="str">
        <f>VLOOKUP(H13,'Nasazení do skupin'!$B$5:$S$62,17,0)</f>
        <v>Jurka</v>
      </c>
      <c r="Q10" s="490"/>
      <c r="R10" s="490"/>
      <c r="S10" s="491"/>
      <c r="V10" s="124"/>
      <c r="X10" s="124"/>
    </row>
    <row r="11" spans="1:24" ht="16.2" thickBot="1" x14ac:dyDescent="0.35">
      <c r="A11" s="127" t="s">
        <v>71</v>
      </c>
      <c r="B11" s="475"/>
      <c r="C11" s="475"/>
      <c r="D11" s="475"/>
      <c r="E11" s="475"/>
      <c r="F11" s="476"/>
      <c r="G11" s="477" t="s">
        <v>71</v>
      </c>
      <c r="H11" s="478"/>
      <c r="I11" s="479"/>
      <c r="J11" s="479"/>
      <c r="K11" s="479"/>
      <c r="L11" s="479"/>
      <c r="M11" s="480"/>
      <c r="N11" s="477" t="s">
        <v>71</v>
      </c>
      <c r="O11" s="478"/>
      <c r="P11" s="475"/>
      <c r="Q11" s="475"/>
      <c r="R11" s="475"/>
      <c r="S11" s="476"/>
    </row>
    <row r="12" spans="1:24" ht="12" customHeight="1" x14ac:dyDescent="0.25">
      <c r="A12" s="512" t="s">
        <v>74</v>
      </c>
      <c r="B12" s="514" t="s">
        <v>75</v>
      </c>
      <c r="C12" s="515"/>
      <c r="D12" s="515"/>
      <c r="E12" s="515"/>
      <c r="F12" s="516"/>
      <c r="G12" s="517" t="s">
        <v>43</v>
      </c>
      <c r="H12" s="514" t="s">
        <v>76</v>
      </c>
      <c r="I12" s="515"/>
      <c r="J12" s="515"/>
      <c r="K12" s="515"/>
      <c r="L12" s="516"/>
      <c r="M12" s="517" t="s">
        <v>43</v>
      </c>
      <c r="N12" s="507" t="s">
        <v>77</v>
      </c>
      <c r="O12" s="508"/>
      <c r="P12" s="507" t="s">
        <v>78</v>
      </c>
      <c r="Q12" s="508"/>
      <c r="R12" s="507" t="s">
        <v>79</v>
      </c>
      <c r="S12" s="508"/>
    </row>
    <row r="13" spans="1:24" s="130" customFormat="1" ht="24" customHeight="1" thickBot="1" x14ac:dyDescent="0.3">
      <c r="A13" s="513"/>
      <c r="B13" s="509" t="str">
        <f>VLOOKUP(P4,Zápasy!$B$4:$G$57,4,0)</f>
        <v xml:space="preserve">NK CLIMAX Vsetín </v>
      </c>
      <c r="C13" s="510"/>
      <c r="D13" s="510"/>
      <c r="E13" s="510"/>
      <c r="F13" s="511"/>
      <c r="G13" s="518"/>
      <c r="H13" s="509" t="str">
        <f>VLOOKUP(P4,Zápasy!$B$4:$G$56,6,0)</f>
        <v>Městský nohejbalový klub Modřice, z.s. "A"</v>
      </c>
      <c r="I13" s="510"/>
      <c r="J13" s="510"/>
      <c r="K13" s="510"/>
      <c r="L13" s="511"/>
      <c r="M13" s="518"/>
      <c r="N13" s="128" t="s">
        <v>0</v>
      </c>
      <c r="O13" s="129" t="s">
        <v>35</v>
      </c>
      <c r="P13" s="128" t="s">
        <v>0</v>
      </c>
      <c r="Q13" s="129" t="s">
        <v>35</v>
      </c>
      <c r="R13" s="128" t="s">
        <v>0</v>
      </c>
      <c r="S13" s="129" t="s">
        <v>35</v>
      </c>
    </row>
    <row r="14" spans="1:24" s="130" customFormat="1" ht="18" customHeight="1" x14ac:dyDescent="0.35">
      <c r="A14" s="131" t="s">
        <v>46</v>
      </c>
      <c r="B14" s="132"/>
      <c r="C14" s="133"/>
      <c r="D14" s="133"/>
      <c r="E14" s="133"/>
      <c r="F14" s="134"/>
      <c r="G14" s="135"/>
      <c r="H14" s="132"/>
      <c r="I14" s="133"/>
      <c r="J14" s="133"/>
      <c r="K14" s="133"/>
      <c r="L14" s="136"/>
      <c r="M14" s="137"/>
      <c r="N14" s="138"/>
      <c r="O14" s="139"/>
      <c r="P14" s="468"/>
      <c r="Q14" s="471"/>
      <c r="R14" s="468"/>
      <c r="S14" s="471"/>
    </row>
    <row r="15" spans="1:24" s="130" customFormat="1" ht="18" customHeight="1" x14ac:dyDescent="0.25">
      <c r="A15" s="140" t="s">
        <v>47</v>
      </c>
      <c r="B15" s="141"/>
      <c r="C15" s="142"/>
      <c r="D15" s="142"/>
      <c r="E15" s="142"/>
      <c r="F15" s="143"/>
      <c r="G15" s="144"/>
      <c r="H15" s="141"/>
      <c r="I15" s="142"/>
      <c r="J15" s="142"/>
      <c r="K15" s="142"/>
      <c r="L15" s="143"/>
      <c r="M15" s="145"/>
      <c r="N15" s="146"/>
      <c r="O15" s="143"/>
      <c r="P15" s="469"/>
      <c r="Q15" s="472"/>
      <c r="R15" s="469"/>
      <c r="S15" s="472"/>
    </row>
    <row r="16" spans="1:24" s="130" customFormat="1" ht="18" customHeight="1" thickBot="1" x14ac:dyDescent="0.3">
      <c r="A16" s="147" t="s">
        <v>48</v>
      </c>
      <c r="B16" s="148"/>
      <c r="C16" s="149"/>
      <c r="D16" s="149"/>
      <c r="E16" s="149"/>
      <c r="F16" s="150"/>
      <c r="G16" s="151"/>
      <c r="H16" s="148"/>
      <c r="I16" s="149"/>
      <c r="J16" s="149"/>
      <c r="K16" s="149"/>
      <c r="L16" s="150"/>
      <c r="M16" s="152"/>
      <c r="N16" s="153"/>
      <c r="O16" s="154"/>
      <c r="P16" s="470"/>
      <c r="Q16" s="473"/>
      <c r="R16" s="470"/>
      <c r="S16" s="473"/>
    </row>
    <row r="17" spans="1:24" s="130" customFormat="1" ht="27.6" customHeight="1" x14ac:dyDescent="0.25">
      <c r="A17" s="155" t="s">
        <v>80</v>
      </c>
      <c r="B17" s="156">
        <f>VLOOKUP(B13,'Nasazení do skupin'!$B$5:$S$62,2,0)</f>
        <v>4386</v>
      </c>
      <c r="C17" s="157">
        <f>VLOOKUP(B13,'Nasazení do skupin'!$B$5:$S$62,5,0)</f>
        <v>5623</v>
      </c>
      <c r="D17" s="158">
        <f>VLOOKUP(B13,'Nasazení do skupin'!$B$5:$S$62,8,0)</f>
        <v>5957</v>
      </c>
      <c r="E17" s="158">
        <f>VLOOKUP(B13,'Nasazení do skupin'!$B$5:$S$62,11,0)</f>
        <v>0</v>
      </c>
      <c r="F17" s="181">
        <f>VLOOKUP(B13,'Nasazení do skupin'!$B$5:$S$62,14,0)</f>
        <v>0</v>
      </c>
      <c r="G17" s="183"/>
      <c r="H17" s="156">
        <f>VLOOKUP(H13,'Nasazení do skupin'!$B$5:$S$62,2,0)</f>
        <v>5264</v>
      </c>
      <c r="I17" s="157">
        <f>VLOOKUP(H13,'Nasazení do skupin'!$B$5:$S$62,5,0)</f>
        <v>5268</v>
      </c>
      <c r="J17" s="158">
        <f>VLOOKUP(H13,'Nasazení do skupin'!$B$5:$S$62,8,0)</f>
        <v>0</v>
      </c>
      <c r="K17" s="158">
        <f>VLOOKUP(H13,'Nasazení do skupin'!$B$5:$S$62,11,0)</f>
        <v>0</v>
      </c>
      <c r="L17" s="158">
        <f>VLOOKUP(H13,'Nasazení do skupin'!$B$5:$S$62,14,0)</f>
        <v>0</v>
      </c>
      <c r="M17" s="137"/>
      <c r="N17" s="159" t="s">
        <v>81</v>
      </c>
      <c r="O17" s="160"/>
      <c r="P17" s="160"/>
      <c r="Q17" s="160"/>
      <c r="R17" s="160"/>
      <c r="S17" s="161"/>
    </row>
    <row r="18" spans="1:24" s="130" customFormat="1" ht="88.2" customHeight="1" thickBot="1" x14ac:dyDescent="0.3">
      <c r="A18" s="147" t="s">
        <v>82</v>
      </c>
      <c r="B18" s="162" t="str">
        <f>VLOOKUP(B13,'Nasazení do skupin'!$B$5:$S$62,3,0)</f>
        <v>David Dvořák</v>
      </c>
      <c r="C18" s="163" t="str">
        <f>VLOOKUP(B13,'Nasazení do skupin'!$B$5:$S$62,6,0)</f>
        <v>Aleš Palát</v>
      </c>
      <c r="D18" s="163" t="str">
        <f>VLOOKUP(B13,'Nasazení do skupin'!$B$5:$S$62,9,0)</f>
        <v>Marek Zapletal</v>
      </c>
      <c r="E18" s="163">
        <f>VLOOKUP(B13,'Nasazení do skupin'!$B$5:$S$62,12,0)</f>
        <v>0</v>
      </c>
      <c r="F18" s="182">
        <f>VLOOKUP(B13,'Nasazení do skupin'!$B$5:$S$62,15,0)</f>
        <v>0</v>
      </c>
      <c r="G18" s="184"/>
      <c r="H18" s="162" t="str">
        <f>VLOOKUP(H13,'Nasazení do skupin'!$B$5:$S$62,3,0)</f>
        <v>Ondřej Jurka</v>
      </c>
      <c r="I18" s="163" t="str">
        <f>VLOOKUP(H13,'Nasazení do skupin'!$B$5:$S$62,6,0)</f>
        <v>Patrik Kolouch</v>
      </c>
      <c r="J18" s="163">
        <f>VLOOKUP(H13,'Nasazení do skupin'!$B$5:$S$62,9,0)</f>
        <v>0</v>
      </c>
      <c r="K18" s="163">
        <f>VLOOKUP(H13,'Nasazení do skupin'!$B$5:$S$62,12,0)</f>
        <v>0</v>
      </c>
      <c r="L18" s="163">
        <f>VLOOKUP(H13,'Nasazení do skupin'!$B$5:$S$62,15,0)</f>
        <v>0</v>
      </c>
      <c r="M18" s="164"/>
      <c r="N18" s="160"/>
      <c r="O18" s="160"/>
      <c r="P18" s="160"/>
      <c r="Q18" s="160"/>
      <c r="R18" s="160"/>
      <c r="S18" s="161"/>
    </row>
    <row r="19" spans="1:24" s="130" customFormat="1" ht="19.2" customHeight="1" thickBot="1" x14ac:dyDescent="0.3">
      <c r="A19" s="165" t="s">
        <v>83</v>
      </c>
      <c r="B19" s="166">
        <f>VLOOKUP(B13,'Nasazení do skupin'!$B$5:$S$62,4,0)</f>
        <v>0</v>
      </c>
      <c r="C19" s="167">
        <f>VLOOKUP(B13,'Nasazení do skupin'!$B$5:$S$62,7,0)</f>
        <v>0</v>
      </c>
      <c r="D19" s="167">
        <f>VLOOKUP(B13,'Nasazení do skupin'!$B$5:$S$62,10,0)</f>
        <v>0</v>
      </c>
      <c r="E19" s="167">
        <f>VLOOKUP(B13,'Nasazení do skupin'!$B$5:$S$62,13,0)</f>
        <v>0</v>
      </c>
      <c r="F19" s="180">
        <f>VLOOKUP(B13,'Nasazení do skupin'!$B$5:$S$62,16,0)</f>
        <v>0</v>
      </c>
      <c r="G19" s="168"/>
      <c r="H19" s="166">
        <f>VLOOKUP(H13,'Nasazení do skupin'!$B$5:$S$62,4,0)</f>
        <v>0</v>
      </c>
      <c r="I19" s="167">
        <f>VLOOKUP(H13,'Nasazení do skupin'!$B$5:$S$62,7,0)</f>
        <v>0</v>
      </c>
      <c r="J19" s="167">
        <f>VLOOKUP(H13,'Nasazení do skupin'!$B$5:$S$62,10,0)</f>
        <v>0</v>
      </c>
      <c r="K19" s="167">
        <f>VLOOKUP(H13,'Nasazení do skupin'!$B$5:$S$62,13,0)</f>
        <v>0</v>
      </c>
      <c r="L19" s="167">
        <f>VLOOKUP(H13,'Nasazení do skupin'!$B$5:$S$62,16,0)</f>
        <v>0</v>
      </c>
      <c r="M19" s="169"/>
      <c r="N19" s="170"/>
      <c r="O19" s="170"/>
      <c r="P19" s="170"/>
      <c r="Q19" s="170"/>
      <c r="R19" s="170"/>
      <c r="S19" s="171"/>
    </row>
    <row r="20" spans="1:24" s="130" customFormat="1" ht="33.6" customHeight="1" x14ac:dyDescent="0.25"/>
    <row r="21" spans="1:24" ht="15.6" x14ac:dyDescent="0.3">
      <c r="A21" s="474" t="s">
        <v>61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</row>
    <row r="22" spans="1:24" ht="6.75" customHeight="1" thickBot="1" x14ac:dyDescent="0.3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spans="1:24" ht="13.5" customHeight="1" x14ac:dyDescent="0.25">
      <c r="A23" s="481" t="s">
        <v>62</v>
      </c>
      <c r="B23" s="492" t="s">
        <v>42</v>
      </c>
      <c r="C23" s="492"/>
      <c r="D23" s="492"/>
      <c r="E23" s="492"/>
      <c r="F23" s="493"/>
      <c r="G23" s="481" t="s">
        <v>63</v>
      </c>
      <c r="H23" s="488"/>
      <c r="I23" s="488"/>
      <c r="J23" s="492" t="str">
        <f>'Nasazení do skupin'!$A$2</f>
        <v>MŽ2</v>
      </c>
      <c r="K23" s="492"/>
      <c r="L23" s="492"/>
      <c r="M23" s="493"/>
      <c r="N23" s="481" t="s">
        <v>64</v>
      </c>
      <c r="O23" s="488"/>
      <c r="P23" s="519">
        <v>44</v>
      </c>
      <c r="Q23" s="501" t="s">
        <v>102</v>
      </c>
      <c r="R23" s="520"/>
      <c r="S23" s="519" t="str">
        <f>VLOOKUP(P23,Zápasy!B4:G64,2,0)</f>
        <v>F</v>
      </c>
    </row>
    <row r="24" spans="1:24" ht="13.5" customHeight="1" thickBot="1" x14ac:dyDescent="0.3">
      <c r="A24" s="482"/>
      <c r="B24" s="494"/>
      <c r="C24" s="494"/>
      <c r="D24" s="494"/>
      <c r="E24" s="494"/>
      <c r="F24" s="495"/>
      <c r="G24" s="482"/>
      <c r="H24" s="489"/>
      <c r="I24" s="489"/>
      <c r="J24" s="494"/>
      <c r="K24" s="494"/>
      <c r="L24" s="494"/>
      <c r="M24" s="495"/>
      <c r="N24" s="482"/>
      <c r="O24" s="489"/>
      <c r="P24" s="506"/>
      <c r="Q24" s="521"/>
      <c r="R24" s="522"/>
      <c r="S24" s="506"/>
    </row>
    <row r="25" spans="1:24" ht="13.5" customHeight="1" x14ac:dyDescent="0.25">
      <c r="A25" s="481" t="s">
        <v>65</v>
      </c>
      <c r="B25" s="483">
        <f>$B$1</f>
        <v>42903</v>
      </c>
      <c r="C25" s="484"/>
      <c r="D25" s="484"/>
      <c r="E25" s="484"/>
      <c r="F25" s="485"/>
      <c r="G25" s="481" t="s">
        <v>66</v>
      </c>
      <c r="H25" s="488"/>
      <c r="I25" s="488"/>
      <c r="J25" s="484"/>
      <c r="K25" s="484"/>
      <c r="L25" s="484"/>
      <c r="M25" s="485"/>
      <c r="N25" s="481" t="s">
        <v>67</v>
      </c>
      <c r="O25" s="488"/>
      <c r="P25" s="492"/>
      <c r="Q25" s="492"/>
      <c r="R25" s="492"/>
      <c r="S25" s="493"/>
      <c r="V25" s="124"/>
      <c r="X25" s="124"/>
    </row>
    <row r="26" spans="1:24" ht="13.2" customHeight="1" thickBot="1" x14ac:dyDescent="0.3">
      <c r="A26" s="482"/>
      <c r="B26" s="486"/>
      <c r="C26" s="486"/>
      <c r="D26" s="486"/>
      <c r="E26" s="486"/>
      <c r="F26" s="487"/>
      <c r="G26" s="482"/>
      <c r="H26" s="489"/>
      <c r="I26" s="489"/>
      <c r="J26" s="486"/>
      <c r="K26" s="486"/>
      <c r="L26" s="486"/>
      <c r="M26" s="487"/>
      <c r="N26" s="482"/>
      <c r="O26" s="489"/>
      <c r="P26" s="494"/>
      <c r="Q26" s="494"/>
      <c r="R26" s="494"/>
      <c r="S26" s="495"/>
      <c r="V26" s="124"/>
      <c r="X26" s="124"/>
    </row>
    <row r="27" spans="1:24" ht="18.75" customHeight="1" x14ac:dyDescent="0.3">
      <c r="A27" s="125" t="s">
        <v>68</v>
      </c>
      <c r="B27" s="490"/>
      <c r="C27" s="490"/>
      <c r="D27" s="490"/>
      <c r="E27" s="490"/>
      <c r="F27" s="491"/>
      <c r="G27" s="125" t="s">
        <v>69</v>
      </c>
      <c r="H27" s="126"/>
      <c r="I27" s="496" t="str">
        <f>VLOOKUP(B32,'Nasazení do skupin'!$B$5:$S$62,18,0)</f>
        <v>Tolar</v>
      </c>
      <c r="J27" s="496"/>
      <c r="K27" s="496"/>
      <c r="L27" s="496"/>
      <c r="M27" s="497"/>
      <c r="N27" s="125" t="s">
        <v>70</v>
      </c>
      <c r="O27" s="126"/>
      <c r="P27" s="490" t="str">
        <f>VLOOKUP(B32,'Nasazení do skupin'!$B$5:$S$62,17,0)</f>
        <v>Tolar</v>
      </c>
      <c r="Q27" s="490"/>
      <c r="R27" s="490"/>
      <c r="S27" s="491"/>
      <c r="V27" s="124"/>
      <c r="X27" s="124"/>
    </row>
    <row r="28" spans="1:24" ht="16.2" thickBot="1" x14ac:dyDescent="0.35">
      <c r="A28" s="127" t="s">
        <v>71</v>
      </c>
      <c r="B28" s="475"/>
      <c r="C28" s="475"/>
      <c r="D28" s="475"/>
      <c r="E28" s="475"/>
      <c r="F28" s="476"/>
      <c r="G28" s="477" t="s">
        <v>71</v>
      </c>
      <c r="H28" s="478"/>
      <c r="I28" s="479"/>
      <c r="J28" s="479"/>
      <c r="K28" s="479"/>
      <c r="L28" s="479"/>
      <c r="M28" s="480"/>
      <c r="N28" s="477" t="s">
        <v>71</v>
      </c>
      <c r="O28" s="478"/>
      <c r="P28" s="475"/>
      <c r="Q28" s="475"/>
      <c r="R28" s="475"/>
      <c r="S28" s="476"/>
      <c r="V28" s="124"/>
      <c r="X28" s="124"/>
    </row>
    <row r="29" spans="1:24" ht="18.75" customHeight="1" x14ac:dyDescent="0.3">
      <c r="A29" s="125" t="s">
        <v>68</v>
      </c>
      <c r="B29" s="490"/>
      <c r="C29" s="490"/>
      <c r="D29" s="490"/>
      <c r="E29" s="490"/>
      <c r="F29" s="491"/>
      <c r="G29" s="125" t="s">
        <v>72</v>
      </c>
      <c r="H29" s="126"/>
      <c r="I29" s="496" t="str">
        <f>VLOOKUP(H32,'Nasazení do skupin'!$B$5:$S$62,18,0)</f>
        <v>Bednář</v>
      </c>
      <c r="J29" s="496"/>
      <c r="K29" s="496"/>
      <c r="L29" s="496"/>
      <c r="M29" s="497"/>
      <c r="N29" s="125" t="s">
        <v>73</v>
      </c>
      <c r="O29" s="126"/>
      <c r="P29" s="490" t="str">
        <f>VLOOKUP(H32,'Nasazení do skupin'!$B$5:$S$62,17,0)</f>
        <v>Čupera</v>
      </c>
      <c r="Q29" s="490"/>
      <c r="R29" s="490"/>
      <c r="S29" s="491"/>
      <c r="V29" s="124"/>
      <c r="X29" s="124"/>
    </row>
    <row r="30" spans="1:24" ht="16.2" thickBot="1" x14ac:dyDescent="0.35">
      <c r="A30" s="127" t="s">
        <v>71</v>
      </c>
      <c r="B30" s="475"/>
      <c r="C30" s="475"/>
      <c r="D30" s="475"/>
      <c r="E30" s="475"/>
      <c r="F30" s="476"/>
      <c r="G30" s="477" t="s">
        <v>71</v>
      </c>
      <c r="H30" s="478"/>
      <c r="I30" s="479"/>
      <c r="J30" s="479"/>
      <c r="K30" s="479"/>
      <c r="L30" s="479"/>
      <c r="M30" s="480"/>
      <c r="N30" s="477" t="s">
        <v>71</v>
      </c>
      <c r="O30" s="478"/>
      <c r="P30" s="475"/>
      <c r="Q30" s="475"/>
      <c r="R30" s="475"/>
      <c r="S30" s="476"/>
    </row>
    <row r="31" spans="1:24" ht="12" customHeight="1" x14ac:dyDescent="0.25">
      <c r="A31" s="512" t="s">
        <v>74</v>
      </c>
      <c r="B31" s="514" t="s">
        <v>75</v>
      </c>
      <c r="C31" s="515"/>
      <c r="D31" s="515"/>
      <c r="E31" s="515"/>
      <c r="F31" s="516"/>
      <c r="G31" s="517" t="s">
        <v>43</v>
      </c>
      <c r="H31" s="514" t="s">
        <v>76</v>
      </c>
      <c r="I31" s="515"/>
      <c r="J31" s="515"/>
      <c r="K31" s="515"/>
      <c r="L31" s="516"/>
      <c r="M31" s="517" t="s">
        <v>43</v>
      </c>
      <c r="N31" s="525" t="s">
        <v>77</v>
      </c>
      <c r="O31" s="526"/>
      <c r="P31" s="525" t="s">
        <v>78</v>
      </c>
      <c r="Q31" s="526"/>
      <c r="R31" s="525" t="s">
        <v>79</v>
      </c>
      <c r="S31" s="526"/>
    </row>
    <row r="32" spans="1:24" s="130" customFormat="1" ht="24" customHeight="1" thickBot="1" x14ac:dyDescent="0.3">
      <c r="A32" s="513"/>
      <c r="B32" s="509" t="str">
        <f>VLOOKUP(P23,Zápasy!$B$4:$G$56,4,0)</f>
        <v xml:space="preserve">TJ Baník Stříbro "A" </v>
      </c>
      <c r="C32" s="510"/>
      <c r="D32" s="510"/>
      <c r="E32" s="510"/>
      <c r="F32" s="511"/>
      <c r="G32" s="518"/>
      <c r="H32" s="509" t="str">
        <f>VLOOKUP(P23,Zápasy!$B$4:$G$56,6,0)</f>
        <v>Městský nohejbalový klub Modřice, z.s. "B"</v>
      </c>
      <c r="I32" s="510"/>
      <c r="J32" s="510"/>
      <c r="K32" s="510"/>
      <c r="L32" s="511"/>
      <c r="M32" s="518"/>
      <c r="N32" s="128" t="s">
        <v>0</v>
      </c>
      <c r="O32" s="129" t="s">
        <v>35</v>
      </c>
      <c r="P32" s="128" t="s">
        <v>0</v>
      </c>
      <c r="Q32" s="129" t="s">
        <v>35</v>
      </c>
      <c r="R32" s="128" t="s">
        <v>0</v>
      </c>
      <c r="S32" s="129" t="s">
        <v>35</v>
      </c>
    </row>
    <row r="33" spans="1:19" s="130" customFormat="1" ht="18" customHeight="1" x14ac:dyDescent="0.35">
      <c r="A33" s="131" t="s">
        <v>46</v>
      </c>
      <c r="B33" s="172"/>
      <c r="C33" s="133"/>
      <c r="D33" s="133"/>
      <c r="E33" s="133"/>
      <c r="F33" s="173"/>
      <c r="G33" s="135"/>
      <c r="H33" s="172"/>
      <c r="I33" s="133"/>
      <c r="J33" s="133"/>
      <c r="K33" s="133"/>
      <c r="L33" s="139"/>
      <c r="M33" s="137"/>
      <c r="N33" s="174"/>
      <c r="O33" s="139"/>
      <c r="P33" s="523"/>
      <c r="Q33" s="524"/>
      <c r="R33" s="523"/>
      <c r="S33" s="524"/>
    </row>
    <row r="34" spans="1:19" s="130" customFormat="1" ht="18" customHeight="1" x14ac:dyDescent="0.25">
      <c r="A34" s="140" t="s">
        <v>47</v>
      </c>
      <c r="B34" s="141"/>
      <c r="C34" s="142"/>
      <c r="D34" s="142"/>
      <c r="E34" s="142"/>
      <c r="F34" s="143"/>
      <c r="G34" s="144"/>
      <c r="H34" s="141"/>
      <c r="I34" s="142"/>
      <c r="J34" s="142"/>
      <c r="K34" s="142"/>
      <c r="L34" s="143"/>
      <c r="M34" s="145"/>
      <c r="N34" s="146"/>
      <c r="O34" s="143"/>
      <c r="P34" s="469"/>
      <c r="Q34" s="472"/>
      <c r="R34" s="469"/>
      <c r="S34" s="472"/>
    </row>
    <row r="35" spans="1:19" s="130" customFormat="1" ht="18" customHeight="1" thickBot="1" x14ac:dyDescent="0.3">
      <c r="A35" s="147" t="s">
        <v>48</v>
      </c>
      <c r="B35" s="148"/>
      <c r="C35" s="149"/>
      <c r="D35" s="149"/>
      <c r="E35" s="149"/>
      <c r="F35" s="150"/>
      <c r="G35" s="151"/>
      <c r="H35" s="148"/>
      <c r="I35" s="149"/>
      <c r="J35" s="149"/>
      <c r="K35" s="149"/>
      <c r="L35" s="150"/>
      <c r="M35" s="152"/>
      <c r="N35" s="153"/>
      <c r="O35" s="154"/>
      <c r="P35" s="470"/>
      <c r="Q35" s="473"/>
      <c r="R35" s="470"/>
      <c r="S35" s="473"/>
    </row>
    <row r="36" spans="1:19" s="130" customFormat="1" ht="27.6" customHeight="1" x14ac:dyDescent="0.25">
      <c r="A36" s="155" t="s">
        <v>80</v>
      </c>
      <c r="B36" s="156">
        <f>VLOOKUP(B32,'Nasazení do skupin'!$B$5:$S$62,2,0)</f>
        <v>3726</v>
      </c>
      <c r="C36" s="157">
        <f>VLOOKUP(B32,'Nasazení do skupin'!$B$5:$S$62,5,0)</f>
        <v>4523</v>
      </c>
      <c r="D36" s="158">
        <f>VLOOKUP(B32,'Nasazení do skupin'!$B$5:$S$62,8,0)</f>
        <v>0</v>
      </c>
      <c r="E36" s="158">
        <f>VLOOKUP(B32,'Nasazení do skupin'!$B$5:$S$62,11,0)</f>
        <v>0</v>
      </c>
      <c r="F36" s="181">
        <f>VLOOKUP(B32,'Nasazení do skupin'!$B$5:$S$62,14,0)</f>
        <v>0</v>
      </c>
      <c r="G36" s="183"/>
      <c r="H36" s="156">
        <f>VLOOKUP(H32,'Nasazení do skupin'!$B$5:$S$62,2,0)</f>
        <v>5250</v>
      </c>
      <c r="I36" s="157">
        <f>VLOOKUP(H32,'Nasazení do skupin'!$B$5:$S$62,5,0)</f>
        <v>5287</v>
      </c>
      <c r="J36" s="158">
        <f>VLOOKUP(H32,'Nasazení do skupin'!$B$5:$S$62,8,0)</f>
        <v>0</v>
      </c>
      <c r="K36" s="158">
        <f>VLOOKUP(H32,'Nasazení do skupin'!$B$5:$S$62,11,0)</f>
        <v>0</v>
      </c>
      <c r="L36" s="158">
        <f>VLOOKUP(H32,'Nasazení do skupin'!$B$5:$S$62,14,0)</f>
        <v>0</v>
      </c>
      <c r="M36" s="137"/>
      <c r="N36" s="159" t="s">
        <v>81</v>
      </c>
      <c r="O36" s="160"/>
      <c r="P36" s="160"/>
      <c r="Q36" s="160"/>
      <c r="R36" s="160"/>
      <c r="S36" s="161"/>
    </row>
    <row r="37" spans="1:19" s="130" customFormat="1" ht="88.2" customHeight="1" thickBot="1" x14ac:dyDescent="0.3">
      <c r="A37" s="147" t="s">
        <v>82</v>
      </c>
      <c r="B37" s="162" t="str">
        <f>VLOOKUP(B32,'Nasazení do skupin'!$B$5:$S$62,3,0)</f>
        <v>Lukáš Tolar</v>
      </c>
      <c r="C37" s="163" t="str">
        <f>VLOOKUP(B32,'Nasazení do skupin'!$B$5:$S$62,6,0)</f>
        <v>Pavel Gaszczyk</v>
      </c>
      <c r="D37" s="163">
        <f>VLOOKUP(B32,'Nasazení do skupin'!$B$5:$S$62,9,0)</f>
        <v>0</v>
      </c>
      <c r="E37" s="163">
        <f>VLOOKUP(B32,'Nasazení do skupin'!$B$5:$S$62,12,0)</f>
        <v>0</v>
      </c>
      <c r="F37" s="182">
        <f>VLOOKUP(B32,'Nasazení do skupin'!$B$5:$S$62,15,0)</f>
        <v>0</v>
      </c>
      <c r="G37" s="184"/>
      <c r="H37" s="162" t="str">
        <f>VLOOKUP(H32,'Nasazení do skupin'!$B$5:$S$62,3,0)</f>
        <v>Lukáš Čupera</v>
      </c>
      <c r="I37" s="163" t="str">
        <f>VLOOKUP(H32,'Nasazení do skupin'!$B$5:$S$62,6,0)</f>
        <v>Michael Svoboda</v>
      </c>
      <c r="J37" s="163">
        <f>VLOOKUP(H32,'Nasazení do skupin'!$B$5:$S$62,9,0)</f>
        <v>0</v>
      </c>
      <c r="K37" s="163">
        <f>VLOOKUP(H32,'Nasazení do skupin'!$B$5:$S$62,12,0)</f>
        <v>0</v>
      </c>
      <c r="L37" s="163">
        <f>VLOOKUP(H32,'Nasazení do skupin'!$B$5:$S$62,15,0)</f>
        <v>0</v>
      </c>
      <c r="M37" s="164"/>
      <c r="N37" s="160"/>
      <c r="O37" s="160"/>
      <c r="P37" s="160"/>
      <c r="Q37" s="160"/>
      <c r="R37" s="160"/>
      <c r="S37" s="161"/>
    </row>
    <row r="38" spans="1:19" s="130" customFormat="1" ht="18" customHeight="1" thickBot="1" x14ac:dyDescent="0.3">
      <c r="A38" s="165" t="s">
        <v>83</v>
      </c>
      <c r="B38" s="166">
        <f>VLOOKUP(B32,'Nasazení do skupin'!$B$5:$S$62,4,0)</f>
        <v>0</v>
      </c>
      <c r="C38" s="167">
        <f>VLOOKUP(B32,'Nasazení do skupin'!$B$5:$S$62,7,0)</f>
        <v>0</v>
      </c>
      <c r="D38" s="167">
        <f>VLOOKUP(B32,'Nasazení do skupin'!$B$5:$S$62,10,0)</f>
        <v>0</v>
      </c>
      <c r="E38" s="167">
        <f>VLOOKUP(B32,'Nasazení do skupin'!$B$5:$S$62,13,0)</f>
        <v>0</v>
      </c>
      <c r="F38" s="180">
        <f>VLOOKUP(B32,'Nasazení do skupin'!$B$5:$S$62,16,0)</f>
        <v>0</v>
      </c>
      <c r="G38" s="168"/>
      <c r="H38" s="166">
        <f>VLOOKUP(H32,'Nasazení do skupin'!$B$5:$S$62,4,0)</f>
        <v>0</v>
      </c>
      <c r="I38" s="167">
        <f>VLOOKUP(H32,'Nasazení do skupin'!$B$5:$S$62,7,0)</f>
        <v>0</v>
      </c>
      <c r="J38" s="167">
        <f>VLOOKUP(H32,'Nasazení do skupin'!$B$5:$S$62,10,0)</f>
        <v>0</v>
      </c>
      <c r="K38" s="167">
        <f>VLOOKUP(H32,'Nasazení do skupin'!$B$5:$S$62,13,0)</f>
        <v>0</v>
      </c>
      <c r="L38" s="167">
        <f>VLOOKUP(H32,'Nasazení do skupin'!$B$5:$S$62,16,0)</f>
        <v>0</v>
      </c>
      <c r="M38" s="169"/>
      <c r="N38" s="170"/>
      <c r="O38" s="170"/>
      <c r="P38" s="170"/>
      <c r="Q38" s="170"/>
      <c r="R38" s="170"/>
      <c r="S38" s="171"/>
    </row>
    <row r="39" spans="1:19" s="130" customFormat="1" ht="13.2" x14ac:dyDescent="0.25">
      <c r="A39" s="175"/>
      <c r="B39" s="176"/>
      <c r="C39" s="176"/>
      <c r="D39" s="176"/>
      <c r="E39" s="176"/>
      <c r="F39" s="176"/>
      <c r="G39" s="177"/>
      <c r="H39" s="178"/>
      <c r="I39" s="178"/>
      <c r="J39" s="178"/>
      <c r="K39" s="178"/>
      <c r="L39" s="178"/>
      <c r="M39" s="179"/>
      <c r="N39" s="160"/>
      <c r="O39" s="160"/>
      <c r="P39" s="160"/>
      <c r="Q39" s="160"/>
      <c r="R39" s="160"/>
      <c r="S39" s="160"/>
    </row>
  </sheetData>
  <mergeCells count="91">
    <mergeCell ref="P29:S29"/>
    <mergeCell ref="B30:F30"/>
    <mergeCell ref="G30:H30"/>
    <mergeCell ref="I30:M30"/>
    <mergeCell ref="N30:O30"/>
    <mergeCell ref="P30:S30"/>
    <mergeCell ref="B29:F29"/>
    <mergeCell ref="I29:M29"/>
    <mergeCell ref="P33:P35"/>
    <mergeCell ref="Q33:Q35"/>
    <mergeCell ref="R33:R35"/>
    <mergeCell ref="S33:S35"/>
    <mergeCell ref="A31:A32"/>
    <mergeCell ref="B31:F31"/>
    <mergeCell ref="H31:L31"/>
    <mergeCell ref="M31:M32"/>
    <mergeCell ref="N31:O31"/>
    <mergeCell ref="G31:G32"/>
    <mergeCell ref="P31:Q31"/>
    <mergeCell ref="R31:S31"/>
    <mergeCell ref="B32:F32"/>
    <mergeCell ref="H32:L32"/>
    <mergeCell ref="I28:M28"/>
    <mergeCell ref="N28:O28"/>
    <mergeCell ref="P28:S28"/>
    <mergeCell ref="B27:F27"/>
    <mergeCell ref="I27:M27"/>
    <mergeCell ref="P27:S27"/>
    <mergeCell ref="B28:F28"/>
    <mergeCell ref="G28:H28"/>
    <mergeCell ref="P25:S26"/>
    <mergeCell ref="A23:A24"/>
    <mergeCell ref="B23:F24"/>
    <mergeCell ref="G23:I24"/>
    <mergeCell ref="J23:M24"/>
    <mergeCell ref="N23:O24"/>
    <mergeCell ref="P23:P24"/>
    <mergeCell ref="Q23:R24"/>
    <mergeCell ref="A25:A26"/>
    <mergeCell ref="B25:F26"/>
    <mergeCell ref="G25:I26"/>
    <mergeCell ref="J25:M26"/>
    <mergeCell ref="N25:O26"/>
    <mergeCell ref="S23:S24"/>
    <mergeCell ref="P12:Q12"/>
    <mergeCell ref="R12:S12"/>
    <mergeCell ref="B13:F13"/>
    <mergeCell ref="H13:L13"/>
    <mergeCell ref="A12:A13"/>
    <mergeCell ref="B12:F12"/>
    <mergeCell ref="G12:G13"/>
    <mergeCell ref="H12:L12"/>
    <mergeCell ref="M12:M13"/>
    <mergeCell ref="N12:O12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  <mergeCell ref="P10:S10"/>
    <mergeCell ref="P6:S7"/>
    <mergeCell ref="B8:F8"/>
    <mergeCell ref="I8:M8"/>
    <mergeCell ref="P8:S8"/>
    <mergeCell ref="B9:F9"/>
    <mergeCell ref="G9:H9"/>
    <mergeCell ref="I9:M9"/>
    <mergeCell ref="N9:O9"/>
    <mergeCell ref="P9:S9"/>
    <mergeCell ref="B10:F10"/>
    <mergeCell ref="I10:M10"/>
    <mergeCell ref="A6:A7"/>
    <mergeCell ref="B6:F7"/>
    <mergeCell ref="G6:I7"/>
    <mergeCell ref="J6:M7"/>
    <mergeCell ref="N6:O7"/>
    <mergeCell ref="B11:F11"/>
    <mergeCell ref="G11:H11"/>
    <mergeCell ref="I11:M11"/>
    <mergeCell ref="N11:O11"/>
    <mergeCell ref="P11:S11"/>
    <mergeCell ref="P14:P16"/>
    <mergeCell ref="Q14:Q16"/>
    <mergeCell ref="R14:R16"/>
    <mergeCell ref="S14:S16"/>
    <mergeCell ref="A21:S2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zoomScaleNormal="100" workbookViewId="0">
      <selection activeCell="B26" sqref="B26"/>
    </sheetView>
  </sheetViews>
  <sheetFormatPr defaultRowHeight="13.2" x14ac:dyDescent="0.25"/>
  <cols>
    <col min="1" max="1" width="3" style="41" customWidth="1"/>
    <col min="2" max="2" width="38" style="41" bestFit="1" customWidth="1"/>
    <col min="3" max="3" width="5.88671875" style="41" customWidth="1"/>
    <col min="4" max="4" width="16" style="41" customWidth="1"/>
    <col min="5" max="5" width="4.6640625" style="41" customWidth="1"/>
    <col min="6" max="6" width="5.88671875" style="41" customWidth="1"/>
    <col min="7" max="7" width="16" style="41" customWidth="1"/>
    <col min="8" max="8" width="4.6640625" style="55" customWidth="1"/>
    <col min="9" max="9" width="5.88671875" style="55" customWidth="1"/>
    <col min="10" max="10" width="16" style="55" customWidth="1"/>
    <col min="11" max="11" width="4.6640625" style="55" customWidth="1"/>
    <col min="12" max="12" width="5.88671875" style="55" customWidth="1"/>
    <col min="13" max="13" width="16" style="55" customWidth="1"/>
    <col min="14" max="14" width="4.6640625" style="55" customWidth="1"/>
    <col min="15" max="15" width="5.5546875" style="55" customWidth="1"/>
    <col min="16" max="16" width="16" style="55" customWidth="1"/>
    <col min="17" max="17" width="4.6640625" style="55" customWidth="1"/>
    <col min="18" max="18" width="12" style="55" customWidth="1"/>
    <col min="19" max="267" width="8.88671875" style="41"/>
    <col min="268" max="268" width="3" style="41" customWidth="1"/>
    <col min="269" max="270" width="8.88671875" style="41"/>
    <col min="271" max="271" width="17.44140625" style="41" customWidth="1"/>
    <col min="272" max="273" width="8.88671875" style="41"/>
    <col min="274" max="274" width="36.88671875" style="41" customWidth="1"/>
    <col min="275" max="523" width="8.88671875" style="41"/>
    <col min="524" max="524" width="3" style="41" customWidth="1"/>
    <col min="525" max="526" width="8.88671875" style="41"/>
    <col min="527" max="527" width="17.44140625" style="41" customWidth="1"/>
    <col min="528" max="529" width="8.88671875" style="41"/>
    <col min="530" max="530" width="36.88671875" style="41" customWidth="1"/>
    <col min="531" max="779" width="8.88671875" style="41"/>
    <col min="780" max="780" width="3" style="41" customWidth="1"/>
    <col min="781" max="782" width="8.88671875" style="41"/>
    <col min="783" max="783" width="17.44140625" style="41" customWidth="1"/>
    <col min="784" max="785" width="8.88671875" style="41"/>
    <col min="786" max="786" width="36.88671875" style="41" customWidth="1"/>
    <col min="787" max="1035" width="8.88671875" style="41"/>
    <col min="1036" max="1036" width="3" style="41" customWidth="1"/>
    <col min="1037" max="1038" width="8.88671875" style="41"/>
    <col min="1039" max="1039" width="17.44140625" style="41" customWidth="1"/>
    <col min="1040" max="1041" width="8.88671875" style="41"/>
    <col min="1042" max="1042" width="36.88671875" style="41" customWidth="1"/>
    <col min="1043" max="1291" width="8.88671875" style="41"/>
    <col min="1292" max="1292" width="3" style="41" customWidth="1"/>
    <col min="1293" max="1294" width="8.88671875" style="41"/>
    <col min="1295" max="1295" width="17.44140625" style="41" customWidth="1"/>
    <col min="1296" max="1297" width="8.88671875" style="41"/>
    <col min="1298" max="1298" width="36.88671875" style="41" customWidth="1"/>
    <col min="1299" max="1547" width="8.88671875" style="41"/>
    <col min="1548" max="1548" width="3" style="41" customWidth="1"/>
    <col min="1549" max="1550" width="8.88671875" style="41"/>
    <col min="1551" max="1551" width="17.44140625" style="41" customWidth="1"/>
    <col min="1552" max="1553" width="8.88671875" style="41"/>
    <col min="1554" max="1554" width="36.88671875" style="41" customWidth="1"/>
    <col min="1555" max="1803" width="8.88671875" style="41"/>
    <col min="1804" max="1804" width="3" style="41" customWidth="1"/>
    <col min="1805" max="1806" width="8.88671875" style="41"/>
    <col min="1807" max="1807" width="17.44140625" style="41" customWidth="1"/>
    <col min="1808" max="1809" width="8.88671875" style="41"/>
    <col min="1810" max="1810" width="36.88671875" style="41" customWidth="1"/>
    <col min="1811" max="2059" width="8.88671875" style="41"/>
    <col min="2060" max="2060" width="3" style="41" customWidth="1"/>
    <col min="2061" max="2062" width="8.88671875" style="41"/>
    <col min="2063" max="2063" width="17.44140625" style="41" customWidth="1"/>
    <col min="2064" max="2065" width="8.88671875" style="41"/>
    <col min="2066" max="2066" width="36.88671875" style="41" customWidth="1"/>
    <col min="2067" max="2315" width="8.88671875" style="41"/>
    <col min="2316" max="2316" width="3" style="41" customWidth="1"/>
    <col min="2317" max="2318" width="8.88671875" style="41"/>
    <col min="2319" max="2319" width="17.44140625" style="41" customWidth="1"/>
    <col min="2320" max="2321" width="8.88671875" style="41"/>
    <col min="2322" max="2322" width="36.88671875" style="41" customWidth="1"/>
    <col min="2323" max="2571" width="8.88671875" style="41"/>
    <col min="2572" max="2572" width="3" style="41" customWidth="1"/>
    <col min="2573" max="2574" width="8.88671875" style="41"/>
    <col min="2575" max="2575" width="17.44140625" style="41" customWidth="1"/>
    <col min="2576" max="2577" width="8.88671875" style="41"/>
    <col min="2578" max="2578" width="36.88671875" style="41" customWidth="1"/>
    <col min="2579" max="2827" width="8.88671875" style="41"/>
    <col min="2828" max="2828" width="3" style="41" customWidth="1"/>
    <col min="2829" max="2830" width="8.88671875" style="41"/>
    <col min="2831" max="2831" width="17.44140625" style="41" customWidth="1"/>
    <col min="2832" max="2833" width="8.88671875" style="41"/>
    <col min="2834" max="2834" width="36.88671875" style="41" customWidth="1"/>
    <col min="2835" max="3083" width="8.88671875" style="41"/>
    <col min="3084" max="3084" width="3" style="41" customWidth="1"/>
    <col min="3085" max="3086" width="8.88671875" style="41"/>
    <col min="3087" max="3087" width="17.44140625" style="41" customWidth="1"/>
    <col min="3088" max="3089" width="8.88671875" style="41"/>
    <col min="3090" max="3090" width="36.88671875" style="41" customWidth="1"/>
    <col min="3091" max="3339" width="8.88671875" style="41"/>
    <col min="3340" max="3340" width="3" style="41" customWidth="1"/>
    <col min="3341" max="3342" width="8.88671875" style="41"/>
    <col min="3343" max="3343" width="17.44140625" style="41" customWidth="1"/>
    <col min="3344" max="3345" width="8.88671875" style="41"/>
    <col min="3346" max="3346" width="36.88671875" style="41" customWidth="1"/>
    <col min="3347" max="3595" width="8.88671875" style="41"/>
    <col min="3596" max="3596" width="3" style="41" customWidth="1"/>
    <col min="3597" max="3598" width="8.88671875" style="41"/>
    <col min="3599" max="3599" width="17.44140625" style="41" customWidth="1"/>
    <col min="3600" max="3601" width="8.88671875" style="41"/>
    <col min="3602" max="3602" width="36.88671875" style="41" customWidth="1"/>
    <col min="3603" max="3851" width="8.88671875" style="41"/>
    <col min="3852" max="3852" width="3" style="41" customWidth="1"/>
    <col min="3853" max="3854" width="8.88671875" style="41"/>
    <col min="3855" max="3855" width="17.44140625" style="41" customWidth="1"/>
    <col min="3856" max="3857" width="8.88671875" style="41"/>
    <col min="3858" max="3858" width="36.88671875" style="41" customWidth="1"/>
    <col min="3859" max="4107" width="8.88671875" style="41"/>
    <col min="4108" max="4108" width="3" style="41" customWidth="1"/>
    <col min="4109" max="4110" width="8.88671875" style="41"/>
    <col min="4111" max="4111" width="17.44140625" style="41" customWidth="1"/>
    <col min="4112" max="4113" width="8.88671875" style="41"/>
    <col min="4114" max="4114" width="36.88671875" style="41" customWidth="1"/>
    <col min="4115" max="4363" width="8.88671875" style="41"/>
    <col min="4364" max="4364" width="3" style="41" customWidth="1"/>
    <col min="4365" max="4366" width="8.88671875" style="41"/>
    <col min="4367" max="4367" width="17.44140625" style="41" customWidth="1"/>
    <col min="4368" max="4369" width="8.88671875" style="41"/>
    <col min="4370" max="4370" width="36.88671875" style="41" customWidth="1"/>
    <col min="4371" max="4619" width="8.88671875" style="41"/>
    <col min="4620" max="4620" width="3" style="41" customWidth="1"/>
    <col min="4621" max="4622" width="8.88671875" style="41"/>
    <col min="4623" max="4623" width="17.44140625" style="41" customWidth="1"/>
    <col min="4624" max="4625" width="8.88671875" style="41"/>
    <col min="4626" max="4626" width="36.88671875" style="41" customWidth="1"/>
    <col min="4627" max="4875" width="8.88671875" style="41"/>
    <col min="4876" max="4876" width="3" style="41" customWidth="1"/>
    <col min="4877" max="4878" width="8.88671875" style="41"/>
    <col min="4879" max="4879" width="17.44140625" style="41" customWidth="1"/>
    <col min="4880" max="4881" width="8.88671875" style="41"/>
    <col min="4882" max="4882" width="36.88671875" style="41" customWidth="1"/>
    <col min="4883" max="5131" width="8.88671875" style="41"/>
    <col min="5132" max="5132" width="3" style="41" customWidth="1"/>
    <col min="5133" max="5134" width="8.88671875" style="41"/>
    <col min="5135" max="5135" width="17.44140625" style="41" customWidth="1"/>
    <col min="5136" max="5137" width="8.88671875" style="41"/>
    <col min="5138" max="5138" width="36.88671875" style="41" customWidth="1"/>
    <col min="5139" max="5387" width="8.88671875" style="41"/>
    <col min="5388" max="5388" width="3" style="41" customWidth="1"/>
    <col min="5389" max="5390" width="8.88671875" style="41"/>
    <col min="5391" max="5391" width="17.44140625" style="41" customWidth="1"/>
    <col min="5392" max="5393" width="8.88671875" style="41"/>
    <col min="5394" max="5394" width="36.88671875" style="41" customWidth="1"/>
    <col min="5395" max="5643" width="8.88671875" style="41"/>
    <col min="5644" max="5644" width="3" style="41" customWidth="1"/>
    <col min="5645" max="5646" width="8.88671875" style="41"/>
    <col min="5647" max="5647" width="17.44140625" style="41" customWidth="1"/>
    <col min="5648" max="5649" width="8.88671875" style="41"/>
    <col min="5650" max="5650" width="36.88671875" style="41" customWidth="1"/>
    <col min="5651" max="5899" width="8.88671875" style="41"/>
    <col min="5900" max="5900" width="3" style="41" customWidth="1"/>
    <col min="5901" max="5902" width="8.88671875" style="41"/>
    <col min="5903" max="5903" width="17.44140625" style="41" customWidth="1"/>
    <col min="5904" max="5905" width="8.88671875" style="41"/>
    <col min="5906" max="5906" width="36.88671875" style="41" customWidth="1"/>
    <col min="5907" max="6155" width="8.88671875" style="41"/>
    <col min="6156" max="6156" width="3" style="41" customWidth="1"/>
    <col min="6157" max="6158" width="8.88671875" style="41"/>
    <col min="6159" max="6159" width="17.44140625" style="41" customWidth="1"/>
    <col min="6160" max="6161" width="8.88671875" style="41"/>
    <col min="6162" max="6162" width="36.88671875" style="41" customWidth="1"/>
    <col min="6163" max="6411" width="8.88671875" style="41"/>
    <col min="6412" max="6412" width="3" style="41" customWidth="1"/>
    <col min="6413" max="6414" width="8.88671875" style="41"/>
    <col min="6415" max="6415" width="17.44140625" style="41" customWidth="1"/>
    <col min="6416" max="6417" width="8.88671875" style="41"/>
    <col min="6418" max="6418" width="36.88671875" style="41" customWidth="1"/>
    <col min="6419" max="6667" width="8.88671875" style="41"/>
    <col min="6668" max="6668" width="3" style="41" customWidth="1"/>
    <col min="6669" max="6670" width="8.88671875" style="41"/>
    <col min="6671" max="6671" width="17.44140625" style="41" customWidth="1"/>
    <col min="6672" max="6673" width="8.88671875" style="41"/>
    <col min="6674" max="6674" width="36.88671875" style="41" customWidth="1"/>
    <col min="6675" max="6923" width="8.88671875" style="41"/>
    <col min="6924" max="6924" width="3" style="41" customWidth="1"/>
    <col min="6925" max="6926" width="8.88671875" style="41"/>
    <col min="6927" max="6927" width="17.44140625" style="41" customWidth="1"/>
    <col min="6928" max="6929" width="8.88671875" style="41"/>
    <col min="6930" max="6930" width="36.88671875" style="41" customWidth="1"/>
    <col min="6931" max="7179" width="8.88671875" style="41"/>
    <col min="7180" max="7180" width="3" style="41" customWidth="1"/>
    <col min="7181" max="7182" width="8.88671875" style="41"/>
    <col min="7183" max="7183" width="17.44140625" style="41" customWidth="1"/>
    <col min="7184" max="7185" width="8.88671875" style="41"/>
    <col min="7186" max="7186" width="36.88671875" style="41" customWidth="1"/>
    <col min="7187" max="7435" width="8.88671875" style="41"/>
    <col min="7436" max="7436" width="3" style="41" customWidth="1"/>
    <col min="7437" max="7438" width="8.88671875" style="41"/>
    <col min="7439" max="7439" width="17.44140625" style="41" customWidth="1"/>
    <col min="7440" max="7441" width="8.88671875" style="41"/>
    <col min="7442" max="7442" width="36.88671875" style="41" customWidth="1"/>
    <col min="7443" max="7691" width="8.88671875" style="41"/>
    <col min="7692" max="7692" width="3" style="41" customWidth="1"/>
    <col min="7693" max="7694" width="8.88671875" style="41"/>
    <col min="7695" max="7695" width="17.44140625" style="41" customWidth="1"/>
    <col min="7696" max="7697" width="8.88671875" style="41"/>
    <col min="7698" max="7698" width="36.88671875" style="41" customWidth="1"/>
    <col min="7699" max="7947" width="8.88671875" style="41"/>
    <col min="7948" max="7948" width="3" style="41" customWidth="1"/>
    <col min="7949" max="7950" width="8.88671875" style="41"/>
    <col min="7951" max="7951" width="17.44140625" style="41" customWidth="1"/>
    <col min="7952" max="7953" width="8.88671875" style="41"/>
    <col min="7954" max="7954" width="36.88671875" style="41" customWidth="1"/>
    <col min="7955" max="8203" width="8.88671875" style="41"/>
    <col min="8204" max="8204" width="3" style="41" customWidth="1"/>
    <col min="8205" max="8206" width="8.88671875" style="41"/>
    <col min="8207" max="8207" width="17.44140625" style="41" customWidth="1"/>
    <col min="8208" max="8209" width="8.88671875" style="41"/>
    <col min="8210" max="8210" width="36.88671875" style="41" customWidth="1"/>
    <col min="8211" max="8459" width="8.88671875" style="41"/>
    <col min="8460" max="8460" width="3" style="41" customWidth="1"/>
    <col min="8461" max="8462" width="8.88671875" style="41"/>
    <col min="8463" max="8463" width="17.44140625" style="41" customWidth="1"/>
    <col min="8464" max="8465" width="8.88671875" style="41"/>
    <col min="8466" max="8466" width="36.88671875" style="41" customWidth="1"/>
    <col min="8467" max="8715" width="8.88671875" style="41"/>
    <col min="8716" max="8716" width="3" style="41" customWidth="1"/>
    <col min="8717" max="8718" width="8.88671875" style="41"/>
    <col min="8719" max="8719" width="17.44140625" style="41" customWidth="1"/>
    <col min="8720" max="8721" width="8.88671875" style="41"/>
    <col min="8722" max="8722" width="36.88671875" style="41" customWidth="1"/>
    <col min="8723" max="8971" width="8.88671875" style="41"/>
    <col min="8972" max="8972" width="3" style="41" customWidth="1"/>
    <col min="8973" max="8974" width="8.88671875" style="41"/>
    <col min="8975" max="8975" width="17.44140625" style="41" customWidth="1"/>
    <col min="8976" max="8977" width="8.88671875" style="41"/>
    <col min="8978" max="8978" width="36.88671875" style="41" customWidth="1"/>
    <col min="8979" max="9227" width="8.88671875" style="41"/>
    <col min="9228" max="9228" width="3" style="41" customWidth="1"/>
    <col min="9229" max="9230" width="8.88671875" style="41"/>
    <col min="9231" max="9231" width="17.44140625" style="41" customWidth="1"/>
    <col min="9232" max="9233" width="8.88671875" style="41"/>
    <col min="9234" max="9234" width="36.88671875" style="41" customWidth="1"/>
    <col min="9235" max="9483" width="8.88671875" style="41"/>
    <col min="9484" max="9484" width="3" style="41" customWidth="1"/>
    <col min="9485" max="9486" width="8.88671875" style="41"/>
    <col min="9487" max="9487" width="17.44140625" style="41" customWidth="1"/>
    <col min="9488" max="9489" width="8.88671875" style="41"/>
    <col min="9490" max="9490" width="36.88671875" style="41" customWidth="1"/>
    <col min="9491" max="9739" width="8.88671875" style="41"/>
    <col min="9740" max="9740" width="3" style="41" customWidth="1"/>
    <col min="9741" max="9742" width="8.88671875" style="41"/>
    <col min="9743" max="9743" width="17.44140625" style="41" customWidth="1"/>
    <col min="9744" max="9745" width="8.88671875" style="41"/>
    <col min="9746" max="9746" width="36.88671875" style="41" customWidth="1"/>
    <col min="9747" max="9995" width="8.88671875" style="41"/>
    <col min="9996" max="9996" width="3" style="41" customWidth="1"/>
    <col min="9997" max="9998" width="8.88671875" style="41"/>
    <col min="9999" max="9999" width="17.44140625" style="41" customWidth="1"/>
    <col min="10000" max="10001" width="8.88671875" style="41"/>
    <col min="10002" max="10002" width="36.88671875" style="41" customWidth="1"/>
    <col min="10003" max="10251" width="8.88671875" style="41"/>
    <col min="10252" max="10252" width="3" style="41" customWidth="1"/>
    <col min="10253" max="10254" width="8.88671875" style="41"/>
    <col min="10255" max="10255" width="17.44140625" style="41" customWidth="1"/>
    <col min="10256" max="10257" width="8.88671875" style="41"/>
    <col min="10258" max="10258" width="36.88671875" style="41" customWidth="1"/>
    <col min="10259" max="10507" width="8.88671875" style="41"/>
    <col min="10508" max="10508" width="3" style="41" customWidth="1"/>
    <col min="10509" max="10510" width="8.88671875" style="41"/>
    <col min="10511" max="10511" width="17.44140625" style="41" customWidth="1"/>
    <col min="10512" max="10513" width="8.88671875" style="41"/>
    <col min="10514" max="10514" width="36.88671875" style="41" customWidth="1"/>
    <col min="10515" max="10763" width="8.88671875" style="41"/>
    <col min="10764" max="10764" width="3" style="41" customWidth="1"/>
    <col min="10765" max="10766" width="8.88671875" style="41"/>
    <col min="10767" max="10767" width="17.44140625" style="41" customWidth="1"/>
    <col min="10768" max="10769" width="8.88671875" style="41"/>
    <col min="10770" max="10770" width="36.88671875" style="41" customWidth="1"/>
    <col min="10771" max="11019" width="8.88671875" style="41"/>
    <col min="11020" max="11020" width="3" style="41" customWidth="1"/>
    <col min="11021" max="11022" width="8.88671875" style="41"/>
    <col min="11023" max="11023" width="17.44140625" style="41" customWidth="1"/>
    <col min="11024" max="11025" width="8.88671875" style="41"/>
    <col min="11026" max="11026" width="36.88671875" style="41" customWidth="1"/>
    <col min="11027" max="11275" width="8.88671875" style="41"/>
    <col min="11276" max="11276" width="3" style="41" customWidth="1"/>
    <col min="11277" max="11278" width="8.88671875" style="41"/>
    <col min="11279" max="11279" width="17.44140625" style="41" customWidth="1"/>
    <col min="11280" max="11281" width="8.88671875" style="41"/>
    <col min="11282" max="11282" width="36.88671875" style="41" customWidth="1"/>
    <col min="11283" max="11531" width="8.88671875" style="41"/>
    <col min="11532" max="11532" width="3" style="41" customWidth="1"/>
    <col min="11533" max="11534" width="8.88671875" style="41"/>
    <col min="11535" max="11535" width="17.44140625" style="41" customWidth="1"/>
    <col min="11536" max="11537" width="8.88671875" style="41"/>
    <col min="11538" max="11538" width="36.88671875" style="41" customWidth="1"/>
    <col min="11539" max="11787" width="8.88671875" style="41"/>
    <col min="11788" max="11788" width="3" style="41" customWidth="1"/>
    <col min="11789" max="11790" width="8.88671875" style="41"/>
    <col min="11791" max="11791" width="17.44140625" style="41" customWidth="1"/>
    <col min="11792" max="11793" width="8.88671875" style="41"/>
    <col min="11794" max="11794" width="36.88671875" style="41" customWidth="1"/>
    <col min="11795" max="12043" width="8.88671875" style="41"/>
    <col min="12044" max="12044" width="3" style="41" customWidth="1"/>
    <col min="12045" max="12046" width="8.88671875" style="41"/>
    <col min="12047" max="12047" width="17.44140625" style="41" customWidth="1"/>
    <col min="12048" max="12049" width="8.88671875" style="41"/>
    <col min="12050" max="12050" width="36.88671875" style="41" customWidth="1"/>
    <col min="12051" max="12299" width="8.88671875" style="41"/>
    <col min="12300" max="12300" width="3" style="41" customWidth="1"/>
    <col min="12301" max="12302" width="8.88671875" style="41"/>
    <col min="12303" max="12303" width="17.44140625" style="41" customWidth="1"/>
    <col min="12304" max="12305" width="8.88671875" style="41"/>
    <col min="12306" max="12306" width="36.88671875" style="41" customWidth="1"/>
    <col min="12307" max="12555" width="8.88671875" style="41"/>
    <col min="12556" max="12556" width="3" style="41" customWidth="1"/>
    <col min="12557" max="12558" width="8.88671875" style="41"/>
    <col min="12559" max="12559" width="17.44140625" style="41" customWidth="1"/>
    <col min="12560" max="12561" width="8.88671875" style="41"/>
    <col min="12562" max="12562" width="36.88671875" style="41" customWidth="1"/>
    <col min="12563" max="12811" width="8.88671875" style="41"/>
    <col min="12812" max="12812" width="3" style="41" customWidth="1"/>
    <col min="12813" max="12814" width="8.88671875" style="41"/>
    <col min="12815" max="12815" width="17.44140625" style="41" customWidth="1"/>
    <col min="12816" max="12817" width="8.88671875" style="41"/>
    <col min="12818" max="12818" width="36.88671875" style="41" customWidth="1"/>
    <col min="12819" max="13067" width="8.88671875" style="41"/>
    <col min="13068" max="13068" width="3" style="41" customWidth="1"/>
    <col min="13069" max="13070" width="8.88671875" style="41"/>
    <col min="13071" max="13071" width="17.44140625" style="41" customWidth="1"/>
    <col min="13072" max="13073" width="8.88671875" style="41"/>
    <col min="13074" max="13074" width="36.88671875" style="41" customWidth="1"/>
    <col min="13075" max="13323" width="8.88671875" style="41"/>
    <col min="13324" max="13324" width="3" style="41" customWidth="1"/>
    <col min="13325" max="13326" width="8.88671875" style="41"/>
    <col min="13327" max="13327" width="17.44140625" style="41" customWidth="1"/>
    <col min="13328" max="13329" width="8.88671875" style="41"/>
    <col min="13330" max="13330" width="36.88671875" style="41" customWidth="1"/>
    <col min="13331" max="13579" width="8.88671875" style="41"/>
    <col min="13580" max="13580" width="3" style="41" customWidth="1"/>
    <col min="13581" max="13582" width="8.88671875" style="41"/>
    <col min="13583" max="13583" width="17.44140625" style="41" customWidth="1"/>
    <col min="13584" max="13585" width="8.88671875" style="41"/>
    <col min="13586" max="13586" width="36.88671875" style="41" customWidth="1"/>
    <col min="13587" max="13835" width="8.88671875" style="41"/>
    <col min="13836" max="13836" width="3" style="41" customWidth="1"/>
    <col min="13837" max="13838" width="8.88671875" style="41"/>
    <col min="13839" max="13839" width="17.44140625" style="41" customWidth="1"/>
    <col min="13840" max="13841" width="8.88671875" style="41"/>
    <col min="13842" max="13842" width="36.88671875" style="41" customWidth="1"/>
    <col min="13843" max="14091" width="8.88671875" style="41"/>
    <col min="14092" max="14092" width="3" style="41" customWidth="1"/>
    <col min="14093" max="14094" width="8.88671875" style="41"/>
    <col min="14095" max="14095" width="17.44140625" style="41" customWidth="1"/>
    <col min="14096" max="14097" width="8.88671875" style="41"/>
    <col min="14098" max="14098" width="36.88671875" style="41" customWidth="1"/>
    <col min="14099" max="14347" width="8.88671875" style="41"/>
    <col min="14348" max="14348" width="3" style="41" customWidth="1"/>
    <col min="14349" max="14350" width="8.88671875" style="41"/>
    <col min="14351" max="14351" width="17.44140625" style="41" customWidth="1"/>
    <col min="14352" max="14353" width="8.88671875" style="41"/>
    <col min="14354" max="14354" width="36.88671875" style="41" customWidth="1"/>
    <col min="14355" max="14603" width="8.88671875" style="41"/>
    <col min="14604" max="14604" width="3" style="41" customWidth="1"/>
    <col min="14605" max="14606" width="8.88671875" style="41"/>
    <col min="14607" max="14607" width="17.44140625" style="41" customWidth="1"/>
    <col min="14608" max="14609" width="8.88671875" style="41"/>
    <col min="14610" max="14610" width="36.88671875" style="41" customWidth="1"/>
    <col min="14611" max="14859" width="8.88671875" style="41"/>
    <col min="14860" max="14860" width="3" style="41" customWidth="1"/>
    <col min="14861" max="14862" width="8.88671875" style="41"/>
    <col min="14863" max="14863" width="17.44140625" style="41" customWidth="1"/>
    <col min="14864" max="14865" width="8.88671875" style="41"/>
    <col min="14866" max="14866" width="36.88671875" style="41" customWidth="1"/>
    <col min="14867" max="15115" width="8.88671875" style="41"/>
    <col min="15116" max="15116" width="3" style="41" customWidth="1"/>
    <col min="15117" max="15118" width="8.88671875" style="41"/>
    <col min="15119" max="15119" width="17.44140625" style="41" customWidth="1"/>
    <col min="15120" max="15121" width="8.88671875" style="41"/>
    <col min="15122" max="15122" width="36.88671875" style="41" customWidth="1"/>
    <col min="15123" max="15371" width="8.88671875" style="41"/>
    <col min="15372" max="15372" width="3" style="41" customWidth="1"/>
    <col min="15373" max="15374" width="8.88671875" style="41"/>
    <col min="15375" max="15375" width="17.44140625" style="41" customWidth="1"/>
    <col min="15376" max="15377" width="8.88671875" style="41"/>
    <col min="15378" max="15378" width="36.88671875" style="41" customWidth="1"/>
    <col min="15379" max="15627" width="8.88671875" style="41"/>
    <col min="15628" max="15628" width="3" style="41" customWidth="1"/>
    <col min="15629" max="15630" width="8.88671875" style="41"/>
    <col min="15631" max="15631" width="17.44140625" style="41" customWidth="1"/>
    <col min="15632" max="15633" width="8.88671875" style="41"/>
    <col min="15634" max="15634" width="36.88671875" style="41" customWidth="1"/>
    <col min="15635" max="15883" width="8.88671875" style="41"/>
    <col min="15884" max="15884" width="3" style="41" customWidth="1"/>
    <col min="15885" max="15886" width="8.88671875" style="41"/>
    <col min="15887" max="15887" width="17.44140625" style="41" customWidth="1"/>
    <col min="15888" max="15889" width="8.88671875" style="41"/>
    <col min="15890" max="15890" width="36.88671875" style="41" customWidth="1"/>
    <col min="15891" max="16139" width="8.88671875" style="41"/>
    <col min="16140" max="16140" width="3" style="41" customWidth="1"/>
    <col min="16141" max="16142" width="8.88671875" style="41"/>
    <col min="16143" max="16143" width="17.44140625" style="41" customWidth="1"/>
    <col min="16144" max="16145" width="8.88671875" style="41"/>
    <col min="16146" max="16146" width="36.88671875" style="41" customWidth="1"/>
    <col min="16147" max="16384" width="8.88671875" style="41"/>
  </cols>
  <sheetData>
    <row r="1" spans="1:19" ht="13.2" customHeight="1" x14ac:dyDescent="0.25">
      <c r="A1" s="242" t="s">
        <v>116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</row>
    <row r="2" spans="1:19" ht="13.2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</row>
    <row r="3" spans="1:19" ht="24.6" customHeight="1" x14ac:dyDescent="0.25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</row>
    <row r="4" spans="1:19" s="42" customFormat="1" ht="13.8" x14ac:dyDescent="0.25">
      <c r="A4" s="86"/>
      <c r="B4" s="87" t="s">
        <v>52</v>
      </c>
      <c r="C4" s="91" t="s">
        <v>53</v>
      </c>
      <c r="D4" s="88" t="s">
        <v>54</v>
      </c>
      <c r="E4" s="89" t="s">
        <v>55</v>
      </c>
      <c r="F4" s="90" t="s">
        <v>53</v>
      </c>
      <c r="G4" s="88" t="s">
        <v>54</v>
      </c>
      <c r="H4" s="89" t="s">
        <v>55</v>
      </c>
      <c r="I4" s="90" t="s">
        <v>53</v>
      </c>
      <c r="J4" s="88" t="s">
        <v>54</v>
      </c>
      <c r="K4" s="89" t="s">
        <v>55</v>
      </c>
      <c r="L4" s="91" t="s">
        <v>53</v>
      </c>
      <c r="M4" s="88" t="s">
        <v>54</v>
      </c>
      <c r="N4" s="89" t="s">
        <v>55</v>
      </c>
      <c r="O4" s="90" t="s">
        <v>53</v>
      </c>
      <c r="P4" s="88" t="s">
        <v>54</v>
      </c>
      <c r="Q4" s="89" t="s">
        <v>55</v>
      </c>
      <c r="R4" s="92" t="s">
        <v>56</v>
      </c>
      <c r="S4" s="92" t="s">
        <v>57</v>
      </c>
    </row>
    <row r="5" spans="1:19" ht="14.4" customHeight="1" x14ac:dyDescent="0.25">
      <c r="A5" s="93">
        <v>1</v>
      </c>
      <c r="B5" s="527" t="s">
        <v>125</v>
      </c>
      <c r="C5" s="528">
        <v>5901</v>
      </c>
      <c r="D5" s="529" t="s">
        <v>136</v>
      </c>
      <c r="E5" s="530"/>
      <c r="F5" s="531">
        <v>5904</v>
      </c>
      <c r="G5" s="529" t="s">
        <v>137</v>
      </c>
      <c r="H5" s="533"/>
      <c r="I5" s="534"/>
      <c r="J5" s="535"/>
      <c r="K5" s="533"/>
      <c r="L5" s="528"/>
      <c r="M5" s="529"/>
      <c r="N5" s="533"/>
      <c r="O5" s="531"/>
      <c r="P5" s="529"/>
      <c r="Q5" s="533"/>
      <c r="R5" s="535" t="s">
        <v>138</v>
      </c>
      <c r="S5" s="535" t="s">
        <v>139</v>
      </c>
    </row>
    <row r="6" spans="1:19" ht="13.8" x14ac:dyDescent="0.25">
      <c r="A6" s="93">
        <v>2</v>
      </c>
      <c r="B6" s="527" t="s">
        <v>126</v>
      </c>
      <c r="C6" s="528">
        <v>5902</v>
      </c>
      <c r="D6" s="529" t="s">
        <v>140</v>
      </c>
      <c r="E6" s="530"/>
      <c r="F6" s="531">
        <v>5900</v>
      </c>
      <c r="G6" s="529" t="s">
        <v>141</v>
      </c>
      <c r="H6" s="533"/>
      <c r="I6" s="534"/>
      <c r="J6" s="535"/>
      <c r="K6" s="533"/>
      <c r="L6" s="528"/>
      <c r="M6" s="529"/>
      <c r="N6" s="533"/>
      <c r="O6" s="531"/>
      <c r="P6" s="529"/>
      <c r="Q6" s="533"/>
      <c r="R6" s="535" t="s">
        <v>142</v>
      </c>
      <c r="S6" s="535" t="s">
        <v>139</v>
      </c>
    </row>
    <row r="7" spans="1:19" ht="13.8" x14ac:dyDescent="0.25">
      <c r="A7" s="93">
        <v>3</v>
      </c>
      <c r="B7" s="527" t="s">
        <v>105</v>
      </c>
      <c r="C7" s="528">
        <v>5573</v>
      </c>
      <c r="D7" s="529" t="s">
        <v>177</v>
      </c>
      <c r="E7" s="530"/>
      <c r="F7" s="531">
        <v>5572</v>
      </c>
      <c r="G7" s="529" t="s">
        <v>192</v>
      </c>
      <c r="H7" s="533"/>
      <c r="I7" s="534"/>
      <c r="J7" s="535"/>
      <c r="K7" s="533"/>
      <c r="L7" s="528"/>
      <c r="M7" s="529"/>
      <c r="N7" s="533"/>
      <c r="O7" s="531"/>
      <c r="P7" s="529"/>
      <c r="Q7" s="533"/>
      <c r="R7" s="535" t="s">
        <v>193</v>
      </c>
      <c r="S7" s="535" t="s">
        <v>194</v>
      </c>
    </row>
    <row r="8" spans="1:19" ht="13.8" x14ac:dyDescent="0.25">
      <c r="A8" s="93">
        <v>4</v>
      </c>
      <c r="B8" s="527" t="s">
        <v>123</v>
      </c>
      <c r="C8" s="528">
        <v>4654</v>
      </c>
      <c r="D8" s="529" t="s">
        <v>147</v>
      </c>
      <c r="E8" s="530">
        <v>27</v>
      </c>
      <c r="F8" s="531">
        <v>6037</v>
      </c>
      <c r="G8" s="529" t="s">
        <v>148</v>
      </c>
      <c r="H8" s="533">
        <v>44</v>
      </c>
      <c r="I8" s="534"/>
      <c r="J8" s="535"/>
      <c r="K8" s="533"/>
      <c r="L8" s="528"/>
      <c r="M8" s="529"/>
      <c r="N8" s="533"/>
      <c r="O8" s="531"/>
      <c r="P8" s="529"/>
      <c r="Q8" s="533"/>
      <c r="R8" s="535" t="s">
        <v>149</v>
      </c>
      <c r="S8" s="535" t="s">
        <v>91</v>
      </c>
    </row>
    <row r="9" spans="1:19" ht="13.8" x14ac:dyDescent="0.25">
      <c r="A9" s="93">
        <v>5</v>
      </c>
      <c r="B9" s="527" t="s">
        <v>124</v>
      </c>
      <c r="C9" s="528">
        <v>6039</v>
      </c>
      <c r="D9" s="529" t="s">
        <v>150</v>
      </c>
      <c r="E9" s="530">
        <v>12</v>
      </c>
      <c r="F9" s="531">
        <v>5062</v>
      </c>
      <c r="G9" s="529" t="s">
        <v>151</v>
      </c>
      <c r="H9" s="533">
        <v>25</v>
      </c>
      <c r="I9" s="534"/>
      <c r="J9" s="535"/>
      <c r="K9" s="533"/>
      <c r="L9" s="528"/>
      <c r="M9" s="529"/>
      <c r="N9" s="533"/>
      <c r="O9" s="531"/>
      <c r="P9" s="529"/>
      <c r="Q9" s="533"/>
      <c r="R9" s="535" t="s">
        <v>152</v>
      </c>
      <c r="S9" s="535" t="s">
        <v>91</v>
      </c>
    </row>
    <row r="10" spans="1:19" ht="13.8" x14ac:dyDescent="0.25">
      <c r="A10" s="93">
        <v>6</v>
      </c>
      <c r="B10" s="532" t="s">
        <v>109</v>
      </c>
      <c r="C10" s="528">
        <v>3981</v>
      </c>
      <c r="D10" s="529" t="s">
        <v>153</v>
      </c>
      <c r="E10" s="530"/>
      <c r="F10" s="531">
        <v>4515</v>
      </c>
      <c r="G10" s="529" t="s">
        <v>154</v>
      </c>
      <c r="H10" s="533"/>
      <c r="I10" s="534"/>
      <c r="J10" s="535"/>
      <c r="K10" s="533"/>
      <c r="L10" s="528"/>
      <c r="M10" s="529"/>
      <c r="N10" s="533"/>
      <c r="O10" s="531"/>
      <c r="P10" s="529"/>
      <c r="Q10" s="533"/>
      <c r="R10" s="535" t="s">
        <v>155</v>
      </c>
      <c r="S10" s="535" t="s">
        <v>129</v>
      </c>
    </row>
    <row r="11" spans="1:19" ht="13.8" x14ac:dyDescent="0.25">
      <c r="A11" s="93">
        <v>7</v>
      </c>
      <c r="B11" s="536" t="s">
        <v>94</v>
      </c>
      <c r="C11" s="528">
        <v>5956</v>
      </c>
      <c r="D11" s="529" t="s">
        <v>175</v>
      </c>
      <c r="E11" s="530"/>
      <c r="F11" s="531">
        <v>4665</v>
      </c>
      <c r="G11" s="529" t="s">
        <v>173</v>
      </c>
      <c r="H11" s="533"/>
      <c r="I11" s="534">
        <v>4664</v>
      </c>
      <c r="J11" s="535" t="s">
        <v>174</v>
      </c>
      <c r="K11" s="533"/>
      <c r="L11" s="528"/>
      <c r="M11" s="529"/>
      <c r="N11" s="533"/>
      <c r="O11" s="531"/>
      <c r="P11" s="529"/>
      <c r="Q11" s="533"/>
      <c r="R11" s="535" t="s">
        <v>176</v>
      </c>
      <c r="S11" s="535" t="s">
        <v>122</v>
      </c>
    </row>
    <row r="12" spans="1:19" ht="13.8" x14ac:dyDescent="0.25">
      <c r="A12" s="93">
        <v>8</v>
      </c>
      <c r="B12" s="532" t="s">
        <v>132</v>
      </c>
      <c r="C12" s="528">
        <v>5264</v>
      </c>
      <c r="D12" s="529" t="s">
        <v>160</v>
      </c>
      <c r="E12" s="530"/>
      <c r="F12" s="531">
        <v>5268</v>
      </c>
      <c r="G12" s="529" t="s">
        <v>161</v>
      </c>
      <c r="H12" s="533"/>
      <c r="I12" s="534"/>
      <c r="J12" s="535"/>
      <c r="K12" s="533"/>
      <c r="L12" s="528"/>
      <c r="M12" s="529"/>
      <c r="N12" s="533"/>
      <c r="O12" s="531"/>
      <c r="P12" s="529"/>
      <c r="Q12" s="533"/>
      <c r="R12" s="535" t="s">
        <v>162</v>
      </c>
      <c r="S12" s="535" t="s">
        <v>163</v>
      </c>
    </row>
    <row r="13" spans="1:19" ht="13.8" x14ac:dyDescent="0.25">
      <c r="A13" s="93">
        <v>9</v>
      </c>
      <c r="B13" s="532" t="s">
        <v>133</v>
      </c>
      <c r="C13" s="528">
        <v>5250</v>
      </c>
      <c r="D13" s="529" t="s">
        <v>165</v>
      </c>
      <c r="E13" s="530"/>
      <c r="F13" s="531">
        <v>5287</v>
      </c>
      <c r="G13" s="529" t="s">
        <v>166</v>
      </c>
      <c r="H13" s="533"/>
      <c r="I13" s="534"/>
      <c r="J13" s="535"/>
      <c r="K13" s="533"/>
      <c r="L13" s="528"/>
      <c r="M13" s="529"/>
      <c r="N13" s="533"/>
      <c r="O13" s="531"/>
      <c r="P13" s="529"/>
      <c r="Q13" s="533"/>
      <c r="R13" s="535" t="s">
        <v>167</v>
      </c>
      <c r="S13" s="535" t="s">
        <v>163</v>
      </c>
    </row>
    <row r="14" spans="1:19" ht="13.8" x14ac:dyDescent="0.25">
      <c r="A14" s="93">
        <v>10</v>
      </c>
      <c r="B14" s="532" t="s">
        <v>134</v>
      </c>
      <c r="C14" s="528">
        <v>5238</v>
      </c>
      <c r="D14" s="529" t="s">
        <v>168</v>
      </c>
      <c r="E14" s="530"/>
      <c r="F14" s="531">
        <v>6006</v>
      </c>
      <c r="G14" s="529" t="s">
        <v>169</v>
      </c>
      <c r="H14" s="533"/>
      <c r="I14" s="534"/>
      <c r="J14" s="535"/>
      <c r="K14" s="533"/>
      <c r="L14" s="528"/>
      <c r="M14" s="529"/>
      <c r="N14" s="533"/>
      <c r="O14" s="531"/>
      <c r="P14" s="529"/>
      <c r="Q14" s="533"/>
      <c r="R14" s="535" t="s">
        <v>163</v>
      </c>
      <c r="S14" s="535" t="s">
        <v>164</v>
      </c>
    </row>
    <row r="15" spans="1:19" ht="13.8" x14ac:dyDescent="0.25">
      <c r="A15" s="93">
        <v>11</v>
      </c>
      <c r="B15" s="532" t="s">
        <v>135</v>
      </c>
      <c r="C15" s="528">
        <v>5243</v>
      </c>
      <c r="D15" s="529" t="s">
        <v>170</v>
      </c>
      <c r="E15" s="530"/>
      <c r="F15" s="531">
        <v>5260</v>
      </c>
      <c r="G15" s="529" t="s">
        <v>171</v>
      </c>
      <c r="H15" s="533"/>
      <c r="I15" s="534"/>
      <c r="J15" s="535"/>
      <c r="K15" s="533"/>
      <c r="L15" s="528"/>
      <c r="M15" s="529"/>
      <c r="N15" s="533"/>
      <c r="O15" s="531"/>
      <c r="P15" s="529"/>
      <c r="Q15" s="533"/>
      <c r="R15" s="535" t="s">
        <v>172</v>
      </c>
      <c r="S15" s="535" t="s">
        <v>164</v>
      </c>
    </row>
    <row r="16" spans="1:19" ht="13.8" x14ac:dyDescent="0.25">
      <c r="A16" s="93">
        <v>12</v>
      </c>
      <c r="B16" s="532" t="s">
        <v>95</v>
      </c>
      <c r="C16" s="528">
        <v>4386</v>
      </c>
      <c r="D16" s="529" t="s">
        <v>143</v>
      </c>
      <c r="E16" s="530"/>
      <c r="F16" s="531">
        <v>5623</v>
      </c>
      <c r="G16" s="529" t="s">
        <v>144</v>
      </c>
      <c r="H16" s="533"/>
      <c r="I16" s="534">
        <v>5957</v>
      </c>
      <c r="J16" s="535" t="s">
        <v>145</v>
      </c>
      <c r="K16" s="533"/>
      <c r="L16" s="528"/>
      <c r="M16" s="529"/>
      <c r="N16" s="533"/>
      <c r="O16" s="531"/>
      <c r="P16" s="529"/>
      <c r="Q16" s="533"/>
      <c r="R16" s="535" t="s">
        <v>146</v>
      </c>
      <c r="S16" s="535" t="s">
        <v>58</v>
      </c>
    </row>
    <row r="17" spans="1:19" ht="13.8" x14ac:dyDescent="0.25">
      <c r="A17" s="93">
        <v>13</v>
      </c>
      <c r="B17" s="532" t="s">
        <v>127</v>
      </c>
      <c r="C17" s="528">
        <v>3657</v>
      </c>
      <c r="D17" s="529" t="s">
        <v>187</v>
      </c>
      <c r="E17" s="530"/>
      <c r="F17" s="531">
        <v>5474</v>
      </c>
      <c r="G17" s="529" t="s">
        <v>188</v>
      </c>
      <c r="H17" s="533"/>
      <c r="I17" s="534"/>
      <c r="J17" s="535"/>
      <c r="K17" s="533"/>
      <c r="L17" s="528"/>
      <c r="M17" s="529"/>
      <c r="N17" s="533"/>
      <c r="O17" s="531"/>
      <c r="P17" s="529"/>
      <c r="Q17" s="533"/>
      <c r="R17" s="535" t="s">
        <v>164</v>
      </c>
      <c r="S17" s="535" t="s">
        <v>92</v>
      </c>
    </row>
    <row r="18" spans="1:19" ht="13.8" x14ac:dyDescent="0.25">
      <c r="A18" s="93">
        <v>14</v>
      </c>
      <c r="B18" s="527" t="s">
        <v>128</v>
      </c>
      <c r="C18" s="528">
        <v>6072</v>
      </c>
      <c r="D18" s="529" t="s">
        <v>189</v>
      </c>
      <c r="E18" s="530"/>
      <c r="F18" s="531">
        <v>6227</v>
      </c>
      <c r="G18" s="529" t="s">
        <v>190</v>
      </c>
      <c r="H18" s="533"/>
      <c r="I18" s="534"/>
      <c r="J18" s="535"/>
      <c r="K18" s="533"/>
      <c r="L18" s="528"/>
      <c r="M18" s="529"/>
      <c r="N18" s="533"/>
      <c r="O18" s="531"/>
      <c r="P18" s="529"/>
      <c r="Q18" s="533"/>
      <c r="R18" s="535" t="s">
        <v>191</v>
      </c>
      <c r="S18" s="535" t="s">
        <v>92</v>
      </c>
    </row>
    <row r="19" spans="1:19" ht="13.8" x14ac:dyDescent="0.25">
      <c r="A19" s="93">
        <v>15</v>
      </c>
      <c r="B19" s="532" t="s">
        <v>120</v>
      </c>
      <c r="C19" s="528">
        <v>3726</v>
      </c>
      <c r="D19" s="529" t="s">
        <v>156</v>
      </c>
      <c r="E19" s="530"/>
      <c r="F19" s="531">
        <v>4523</v>
      </c>
      <c r="G19" s="529" t="s">
        <v>157</v>
      </c>
      <c r="H19" s="533"/>
      <c r="I19" s="534"/>
      <c r="J19" s="535"/>
      <c r="K19" s="533"/>
      <c r="L19" s="528"/>
      <c r="M19" s="529"/>
      <c r="N19" s="533"/>
      <c r="O19" s="531"/>
      <c r="P19" s="529"/>
      <c r="Q19" s="533"/>
      <c r="R19" s="535" t="s">
        <v>93</v>
      </c>
      <c r="S19" s="535" t="s">
        <v>93</v>
      </c>
    </row>
    <row r="20" spans="1:19" ht="13.8" x14ac:dyDescent="0.25">
      <c r="A20" s="93">
        <v>16</v>
      </c>
      <c r="B20" s="527" t="s">
        <v>121</v>
      </c>
      <c r="C20" s="528">
        <v>5153</v>
      </c>
      <c r="D20" s="529" t="s">
        <v>158</v>
      </c>
      <c r="E20" s="530"/>
      <c r="F20" s="531">
        <v>4526</v>
      </c>
      <c r="G20" s="529" t="s">
        <v>159</v>
      </c>
      <c r="H20" s="533"/>
      <c r="I20" s="534"/>
      <c r="J20" s="535"/>
      <c r="K20" s="533"/>
      <c r="L20" s="528"/>
      <c r="M20" s="529"/>
      <c r="N20" s="533"/>
      <c r="O20" s="531"/>
      <c r="P20" s="529"/>
      <c r="Q20" s="533"/>
      <c r="R20" s="535" t="s">
        <v>93</v>
      </c>
      <c r="S20" s="535" t="s">
        <v>93</v>
      </c>
    </row>
    <row r="21" spans="1:19" ht="14.4" customHeight="1" x14ac:dyDescent="0.25">
      <c r="A21" s="93">
        <v>17</v>
      </c>
      <c r="B21" s="532" t="s">
        <v>130</v>
      </c>
      <c r="C21" s="528">
        <v>4092</v>
      </c>
      <c r="D21" s="529" t="s">
        <v>178</v>
      </c>
      <c r="E21" s="530"/>
      <c r="F21" s="531">
        <v>4000</v>
      </c>
      <c r="G21" s="529" t="s">
        <v>179</v>
      </c>
      <c r="H21" s="533"/>
      <c r="I21" s="534">
        <v>5843</v>
      </c>
      <c r="J21" s="535" t="s">
        <v>180</v>
      </c>
      <c r="K21" s="533"/>
      <c r="L21" s="528"/>
      <c r="M21" s="529"/>
      <c r="N21" s="533"/>
      <c r="O21" s="531"/>
      <c r="P21" s="529"/>
      <c r="Q21" s="533"/>
      <c r="R21" s="535" t="s">
        <v>185</v>
      </c>
      <c r="S21" s="535" t="s">
        <v>186</v>
      </c>
    </row>
    <row r="22" spans="1:19" ht="13.8" x14ac:dyDescent="0.25">
      <c r="A22" s="93">
        <v>18</v>
      </c>
      <c r="B22" s="527" t="s">
        <v>131</v>
      </c>
      <c r="C22" s="528">
        <v>5844</v>
      </c>
      <c r="D22" s="529" t="s">
        <v>181</v>
      </c>
      <c r="E22" s="530"/>
      <c r="F22" s="531">
        <v>5500</v>
      </c>
      <c r="G22" s="529" t="s">
        <v>182</v>
      </c>
      <c r="H22" s="533"/>
      <c r="I22" s="534">
        <v>6096</v>
      </c>
      <c r="J22" s="535" t="s">
        <v>183</v>
      </c>
      <c r="K22" s="533"/>
      <c r="L22" s="528"/>
      <c r="M22" s="529"/>
      <c r="N22" s="533"/>
      <c r="O22" s="531"/>
      <c r="P22" s="529"/>
      <c r="Q22" s="533"/>
      <c r="R22" s="535" t="s">
        <v>184</v>
      </c>
      <c r="S22" s="535" t="s">
        <v>186</v>
      </c>
    </row>
    <row r="23" spans="1:19" ht="13.8" x14ac:dyDescent="0.25">
      <c r="A23" s="93">
        <v>19</v>
      </c>
      <c r="B23" s="223"/>
      <c r="C23" s="100"/>
      <c r="D23" s="94"/>
      <c r="E23" s="95"/>
      <c r="F23" s="96"/>
      <c r="G23" s="94"/>
      <c r="H23" s="97"/>
      <c r="I23" s="98"/>
      <c r="J23" s="99"/>
      <c r="K23" s="97"/>
      <c r="L23" s="100"/>
      <c r="M23" s="94"/>
      <c r="N23" s="97"/>
      <c r="O23" s="96"/>
      <c r="P23" s="94"/>
      <c r="Q23" s="97"/>
      <c r="R23" s="99"/>
      <c r="S23" s="99"/>
    </row>
    <row r="24" spans="1:19" ht="13.8" x14ac:dyDescent="0.25">
      <c r="A24" s="93">
        <v>20</v>
      </c>
      <c r="B24" s="217"/>
      <c r="C24" s="100"/>
      <c r="D24" s="94"/>
      <c r="E24" s="95"/>
      <c r="F24" s="96"/>
      <c r="G24" s="94"/>
      <c r="H24" s="97"/>
      <c r="I24" s="98"/>
      <c r="J24" s="99"/>
      <c r="K24" s="97"/>
      <c r="L24" s="100"/>
      <c r="M24" s="94"/>
      <c r="N24" s="97"/>
      <c r="O24" s="96"/>
      <c r="P24" s="94"/>
      <c r="Q24" s="97"/>
      <c r="R24" s="99"/>
      <c r="S24" s="99"/>
    </row>
    <row r="25" spans="1:19" ht="13.8" x14ac:dyDescent="0.25">
      <c r="A25" s="93">
        <v>21</v>
      </c>
      <c r="B25" s="217"/>
      <c r="C25" s="100"/>
      <c r="D25" s="94"/>
      <c r="E25" s="95"/>
      <c r="F25" s="96"/>
      <c r="G25" s="94"/>
      <c r="H25" s="97"/>
      <c r="I25" s="98"/>
      <c r="J25" s="99"/>
      <c r="K25" s="97"/>
      <c r="L25" s="100"/>
      <c r="M25" s="94"/>
      <c r="N25" s="97"/>
      <c r="O25" s="96"/>
      <c r="P25" s="94"/>
      <c r="Q25" s="97"/>
      <c r="R25" s="99"/>
      <c r="S25" s="99"/>
    </row>
    <row r="26" spans="1:19" ht="13.8" x14ac:dyDescent="0.25">
      <c r="A26" s="93">
        <v>22</v>
      </c>
      <c r="B26" s="217"/>
      <c r="C26" s="100"/>
      <c r="D26" s="94"/>
      <c r="E26" s="95"/>
      <c r="F26" s="96"/>
      <c r="G26" s="94"/>
      <c r="H26" s="97"/>
      <c r="I26" s="98"/>
      <c r="J26" s="99"/>
      <c r="K26" s="97"/>
      <c r="L26" s="100"/>
      <c r="M26" s="94"/>
      <c r="N26" s="97"/>
      <c r="O26" s="96"/>
      <c r="P26" s="94"/>
      <c r="Q26" s="97"/>
      <c r="R26" s="99"/>
      <c r="S26" s="99"/>
    </row>
    <row r="27" spans="1:19" ht="13.8" x14ac:dyDescent="0.25">
      <c r="A27" s="93">
        <v>23</v>
      </c>
      <c r="B27" s="217"/>
      <c r="C27" s="100"/>
      <c r="D27" s="94"/>
      <c r="E27" s="95"/>
      <c r="F27" s="96"/>
      <c r="G27" s="94"/>
      <c r="H27" s="97"/>
      <c r="I27" s="98"/>
      <c r="J27" s="99"/>
      <c r="K27" s="97"/>
      <c r="L27" s="100"/>
      <c r="M27" s="94"/>
      <c r="N27" s="97"/>
      <c r="O27" s="96"/>
      <c r="P27" s="94"/>
      <c r="Q27" s="97"/>
      <c r="R27" s="99"/>
      <c r="S27" s="99"/>
    </row>
    <row r="28" spans="1:19" ht="13.8" x14ac:dyDescent="0.25">
      <c r="A28" s="93">
        <v>24</v>
      </c>
      <c r="B28" s="217"/>
      <c r="C28" s="100"/>
      <c r="D28" s="94"/>
      <c r="E28" s="95"/>
      <c r="F28" s="96"/>
      <c r="G28" s="94"/>
      <c r="H28" s="97"/>
      <c r="I28" s="98"/>
      <c r="J28" s="99"/>
      <c r="K28" s="97"/>
      <c r="L28" s="100"/>
      <c r="M28" s="94"/>
      <c r="N28" s="97"/>
      <c r="O28" s="96"/>
      <c r="P28" s="94"/>
      <c r="Q28" s="97"/>
      <c r="R28" s="99"/>
      <c r="S28" s="99"/>
    </row>
    <row r="29" spans="1:19" ht="13.8" x14ac:dyDescent="0.25">
      <c r="A29" s="93">
        <v>25</v>
      </c>
      <c r="B29" s="217"/>
      <c r="C29" s="100"/>
      <c r="D29" s="94"/>
      <c r="E29" s="95"/>
      <c r="F29" s="96"/>
      <c r="G29" s="94"/>
      <c r="H29" s="97"/>
      <c r="I29" s="98"/>
      <c r="J29" s="99"/>
      <c r="K29" s="97"/>
      <c r="L29" s="100"/>
      <c r="M29" s="94"/>
      <c r="N29" s="97"/>
      <c r="O29" s="96"/>
      <c r="P29" s="94"/>
      <c r="Q29" s="97"/>
      <c r="R29" s="99"/>
      <c r="S29" s="99"/>
    </row>
  </sheetData>
  <mergeCells count="1">
    <mergeCell ref="A1:S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40"/>
  <sheetViews>
    <sheetView workbookViewId="0">
      <selection activeCell="D24" sqref="D24"/>
    </sheetView>
  </sheetViews>
  <sheetFormatPr defaultRowHeight="14.4" x14ac:dyDescent="0.3"/>
  <cols>
    <col min="1" max="1" width="9.5546875" bestFit="1" customWidth="1"/>
    <col min="2" max="2" width="38" style="41" bestFit="1" customWidth="1"/>
    <col min="3" max="3" width="5.88671875" style="41" customWidth="1"/>
    <col min="4" max="4" width="16" style="41" customWidth="1"/>
    <col min="5" max="5" width="4.6640625" style="41" customWidth="1"/>
    <col min="6" max="6" width="5.88671875" style="41" customWidth="1"/>
    <col min="7" max="7" width="16" style="41" customWidth="1"/>
    <col min="8" max="8" width="4.6640625" style="55" customWidth="1"/>
    <col min="9" max="9" width="5.88671875" style="55" customWidth="1"/>
    <col min="10" max="10" width="16" style="55" customWidth="1"/>
    <col min="11" max="11" width="4.6640625" style="55" customWidth="1"/>
    <col min="12" max="12" width="5.6640625" style="55" customWidth="1"/>
    <col min="13" max="13" width="16" style="55" customWidth="1"/>
    <col min="14" max="14" width="4.6640625" style="55" customWidth="1"/>
    <col min="15" max="15" width="5.44140625" style="55" customWidth="1"/>
    <col min="16" max="16" width="16" style="55" customWidth="1"/>
    <col min="17" max="17" width="4.6640625" style="55" customWidth="1"/>
    <col min="18" max="18" width="9.6640625" style="55" customWidth="1"/>
    <col min="19" max="19" width="8.88671875" style="41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 x14ac:dyDescent="0.3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 x14ac:dyDescent="0.3">
      <c r="A2" s="256" t="s">
        <v>117</v>
      </c>
      <c r="B2" s="248" t="s">
        <v>118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</row>
    <row r="3" spans="1:19" ht="14.4" customHeight="1" x14ac:dyDescent="0.3">
      <c r="A3" s="257"/>
      <c r="B3" s="249" t="s">
        <v>119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</row>
    <row r="4" spans="1:19" x14ac:dyDescent="0.3">
      <c r="A4" s="40" t="s">
        <v>7</v>
      </c>
      <c r="B4" s="87" t="s">
        <v>52</v>
      </c>
      <c r="C4" s="91" t="s">
        <v>53</v>
      </c>
      <c r="D4" s="88" t="s">
        <v>54</v>
      </c>
      <c r="E4" s="89" t="s">
        <v>59</v>
      </c>
      <c r="F4" s="91" t="s">
        <v>53</v>
      </c>
      <c r="G4" s="88" t="s">
        <v>54</v>
      </c>
      <c r="H4" s="89" t="s">
        <v>59</v>
      </c>
      <c r="I4" s="90" t="s">
        <v>53</v>
      </c>
      <c r="J4" s="88" t="s">
        <v>54</v>
      </c>
      <c r="K4" s="89" t="s">
        <v>59</v>
      </c>
      <c r="L4" s="91" t="s">
        <v>53</v>
      </c>
      <c r="M4" s="88" t="s">
        <v>54</v>
      </c>
      <c r="N4" s="89" t="s">
        <v>59</v>
      </c>
      <c r="O4" s="91" t="s">
        <v>53</v>
      </c>
      <c r="P4" s="88" t="s">
        <v>54</v>
      </c>
      <c r="Q4" s="89" t="s">
        <v>59</v>
      </c>
      <c r="R4" s="91" t="s">
        <v>56</v>
      </c>
      <c r="S4" s="88" t="s">
        <v>57</v>
      </c>
    </row>
    <row r="5" spans="1:19" x14ac:dyDescent="0.3">
      <c r="A5" s="250" t="s">
        <v>8</v>
      </c>
      <c r="B5" s="215" t="str">
        <f>'Prezence 17.6.'!B19</f>
        <v xml:space="preserve">TJ Baník Stříbro "A" </v>
      </c>
      <c r="C5" s="215">
        <f>'Prezence 17.6.'!C19</f>
        <v>3726</v>
      </c>
      <c r="D5" s="215" t="str">
        <f>'Prezence 17.6.'!D19</f>
        <v>Lukáš Tolar</v>
      </c>
      <c r="E5" s="215">
        <f>'Prezence 17.6.'!E19</f>
        <v>0</v>
      </c>
      <c r="F5" s="215">
        <f>'Prezence 17.6.'!F19</f>
        <v>4523</v>
      </c>
      <c r="G5" s="215" t="str">
        <f>'Prezence 17.6.'!G19</f>
        <v>Pavel Gaszczyk</v>
      </c>
      <c r="H5" s="215">
        <f>'Prezence 17.6.'!H19</f>
        <v>0</v>
      </c>
      <c r="I5" s="215">
        <f>'Prezence 17.6.'!I19</f>
        <v>0</v>
      </c>
      <c r="J5" s="215">
        <f>'Prezence 17.6.'!J19</f>
        <v>0</v>
      </c>
      <c r="K5" s="215">
        <f>'Prezence 17.6.'!K19</f>
        <v>0</v>
      </c>
      <c r="L5" s="215">
        <f>'Prezence 17.6.'!L19</f>
        <v>0</v>
      </c>
      <c r="M5" s="215">
        <f>'Prezence 17.6.'!M19</f>
        <v>0</v>
      </c>
      <c r="N5" s="215">
        <f>'Prezence 17.6.'!N19</f>
        <v>0</v>
      </c>
      <c r="O5" s="215">
        <f>'Prezence 17.6.'!O19</f>
        <v>0</v>
      </c>
      <c r="P5" s="215">
        <f>'Prezence 17.6.'!P19</f>
        <v>0</v>
      </c>
      <c r="Q5" s="215">
        <f>'Prezence 17.6.'!Q19</f>
        <v>0</v>
      </c>
      <c r="R5" s="215" t="str">
        <f>'Prezence 17.6.'!R19</f>
        <v>Tolar</v>
      </c>
      <c r="S5" s="215" t="str">
        <f>'Prezence 17.6.'!S19</f>
        <v>Tolar</v>
      </c>
    </row>
    <row r="6" spans="1:19" x14ac:dyDescent="0.3">
      <c r="A6" s="250"/>
      <c r="B6" s="215" t="str">
        <f>'Prezence 17.6.'!B14</f>
        <v>Městský nohejbalový klub Modřice, z.s. "C"</v>
      </c>
      <c r="C6" s="215">
        <f>'Prezence 17.6.'!C14</f>
        <v>5238</v>
      </c>
      <c r="D6" s="215" t="str">
        <f>'Prezence 17.6.'!D14</f>
        <v>Tadeáš Bednář</v>
      </c>
      <c r="E6" s="215">
        <f>'Prezence 17.6.'!E14</f>
        <v>0</v>
      </c>
      <c r="F6" s="215">
        <f>'Prezence 17.6.'!F14</f>
        <v>6006</v>
      </c>
      <c r="G6" s="215" t="str">
        <f>'Prezence 17.6.'!G14</f>
        <v>Tomáš Sluka</v>
      </c>
      <c r="H6" s="215">
        <f>'Prezence 17.6.'!H14</f>
        <v>0</v>
      </c>
      <c r="I6" s="215">
        <f>'Prezence 17.6.'!I14</f>
        <v>0</v>
      </c>
      <c r="J6" s="215">
        <f>'Prezence 17.6.'!J14</f>
        <v>0</v>
      </c>
      <c r="K6" s="215">
        <f>'Prezence 17.6.'!K14</f>
        <v>0</v>
      </c>
      <c r="L6" s="215">
        <f>'Prezence 17.6.'!L14</f>
        <v>0</v>
      </c>
      <c r="M6" s="215">
        <f>'Prezence 17.6.'!M14</f>
        <v>0</v>
      </c>
      <c r="N6" s="215">
        <f>'Prezence 17.6.'!N14</f>
        <v>0</v>
      </c>
      <c r="O6" s="215">
        <f>'Prezence 17.6.'!O14</f>
        <v>0</v>
      </c>
      <c r="P6" s="215">
        <f>'Prezence 17.6.'!P14</f>
        <v>0</v>
      </c>
      <c r="Q6" s="215">
        <f>'Prezence 17.6.'!Q14</f>
        <v>0</v>
      </c>
      <c r="R6" s="215" t="str">
        <f>'Prezence 17.6.'!R14</f>
        <v>Bednář</v>
      </c>
      <c r="S6" s="215" t="str">
        <f>'Prezence 17.6.'!S14</f>
        <v>Svoboda</v>
      </c>
    </row>
    <row r="7" spans="1:19" x14ac:dyDescent="0.3">
      <c r="A7" s="251"/>
      <c r="B7" s="215" t="str">
        <f>'Prezence 17.6.'!B21</f>
        <v>TJ Avia Čakovice "A"</v>
      </c>
      <c r="C7" s="215">
        <f>'Prezence 17.6.'!C21</f>
        <v>4092</v>
      </c>
      <c r="D7" s="215" t="str">
        <f>'Prezence 17.6.'!D21</f>
        <v>Aleš Barnat</v>
      </c>
      <c r="E7" s="215">
        <f>'Prezence 17.6.'!E21</f>
        <v>0</v>
      </c>
      <c r="F7" s="215">
        <f>'Prezence 17.6.'!F21</f>
        <v>4000</v>
      </c>
      <c r="G7" s="215" t="str">
        <f>'Prezence 17.6.'!G21</f>
        <v>Václav Kalous</v>
      </c>
      <c r="H7" s="215">
        <f>'Prezence 17.6.'!H21</f>
        <v>0</v>
      </c>
      <c r="I7" s="215">
        <f>'Prezence 17.6.'!I21</f>
        <v>5843</v>
      </c>
      <c r="J7" s="215" t="str">
        <f>'Prezence 17.6.'!J21</f>
        <v>Martin Suchý</v>
      </c>
      <c r="K7" s="215">
        <f>'Prezence 17.6.'!K21</f>
        <v>0</v>
      </c>
      <c r="L7" s="215">
        <f>'Prezence 17.6.'!L21</f>
        <v>0</v>
      </c>
      <c r="M7" s="215">
        <f>'Prezence 17.6.'!M21</f>
        <v>0</v>
      </c>
      <c r="N7" s="215">
        <f>'Prezence 17.6.'!N21</f>
        <v>0</v>
      </c>
      <c r="O7" s="215">
        <f>'Prezence 17.6.'!O21</f>
        <v>0</v>
      </c>
      <c r="P7" s="215">
        <f>'Prezence 17.6.'!P21</f>
        <v>0</v>
      </c>
      <c r="Q7" s="215">
        <f>'Prezence 17.6.'!Q21</f>
        <v>0</v>
      </c>
      <c r="R7" s="215" t="str">
        <f>'Prezence 17.6.'!R21</f>
        <v>Kalous</v>
      </c>
      <c r="S7" s="215" t="str">
        <f>'Prezence 17.6.'!S21</f>
        <v>Suchý</v>
      </c>
    </row>
    <row r="8" spans="1:19" x14ac:dyDescent="0.3">
      <c r="A8" s="251"/>
      <c r="B8" s="215" t="str">
        <f>'Prezence 17.6.'!B7</f>
        <v>Tělovýchovná jednota Pankrác</v>
      </c>
      <c r="C8" s="215">
        <f>'Prezence 17.6.'!C7</f>
        <v>5573</v>
      </c>
      <c r="D8" s="215" t="str">
        <f>'Prezence 17.6.'!D7</f>
        <v>Oliver Talpa</v>
      </c>
      <c r="E8" s="215">
        <f>'Prezence 17.6.'!E7</f>
        <v>0</v>
      </c>
      <c r="F8" s="215">
        <f>'Prezence 17.6.'!F7</f>
        <v>5572</v>
      </c>
      <c r="G8" s="215" t="str">
        <f>'Prezence 17.6.'!G7</f>
        <v>Denis Vaněček</v>
      </c>
      <c r="H8" s="215">
        <f>'Prezence 17.6.'!H7</f>
        <v>0</v>
      </c>
      <c r="I8" s="215">
        <f>'Prezence 17.6.'!I7</f>
        <v>0</v>
      </c>
      <c r="J8" s="215">
        <f>'Prezence 17.6.'!J7</f>
        <v>0</v>
      </c>
      <c r="K8" s="215">
        <f>'Prezence 17.6.'!K7</f>
        <v>0</v>
      </c>
      <c r="L8" s="215">
        <f>'Prezence 17.6.'!L7</f>
        <v>0</v>
      </c>
      <c r="M8" s="215">
        <f>'Prezence 17.6.'!M7</f>
        <v>0</v>
      </c>
      <c r="N8" s="215">
        <f>'Prezence 17.6.'!N7</f>
        <v>0</v>
      </c>
      <c r="O8" s="215">
        <f>'Prezence 17.6.'!O7</f>
        <v>0</v>
      </c>
      <c r="P8" s="215">
        <f>'Prezence 17.6.'!P7</f>
        <v>0</v>
      </c>
      <c r="Q8" s="215">
        <f>'Prezence 17.6.'!Q7</f>
        <v>0</v>
      </c>
      <c r="R8" s="215" t="str">
        <f>'Prezence 17.6.'!R7</f>
        <v>Talpa</v>
      </c>
      <c r="S8" s="215" t="str">
        <f>'Prezence 17.6.'!S7</f>
        <v>Aberle</v>
      </c>
    </row>
    <row r="9" spans="1:19" ht="14.4" customHeight="1" thickBot="1" x14ac:dyDescent="0.35">
      <c r="A9" s="252"/>
      <c r="B9" s="215" t="str">
        <f>'Prezence 17.6.'!B18</f>
        <v>SK Liapor - Witte Karlovy Vary z.s. "B"</v>
      </c>
      <c r="C9" s="215">
        <f>'Prezence 17.6.'!C18</f>
        <v>6072</v>
      </c>
      <c r="D9" s="215" t="str">
        <f>'Prezence 17.6.'!D18</f>
        <v>Petr Stýblo</v>
      </c>
      <c r="E9" s="215">
        <f>'Prezence 17.6.'!E18</f>
        <v>0</v>
      </c>
      <c r="F9" s="215">
        <f>'Prezence 17.6.'!F18</f>
        <v>6227</v>
      </c>
      <c r="G9" s="215" t="str">
        <f>'Prezence 17.6.'!G18</f>
        <v>Tobiáš Gregor</v>
      </c>
      <c r="H9" s="215">
        <f>'Prezence 17.6.'!H18</f>
        <v>0</v>
      </c>
      <c r="I9" s="215">
        <f>'Prezence 17.6.'!I18</f>
        <v>0</v>
      </c>
      <c r="J9" s="215">
        <f>'Prezence 17.6.'!J18</f>
        <v>0</v>
      </c>
      <c r="K9" s="215">
        <f>'Prezence 17.6.'!K18</f>
        <v>0</v>
      </c>
      <c r="L9" s="215">
        <f>'Prezence 17.6.'!L18</f>
        <v>0</v>
      </c>
      <c r="M9" s="215">
        <f>'Prezence 17.6.'!M18</f>
        <v>0</v>
      </c>
      <c r="N9" s="215">
        <f>'Prezence 17.6.'!N18</f>
        <v>0</v>
      </c>
      <c r="O9" s="215">
        <f>'Prezence 17.6.'!O18</f>
        <v>0</v>
      </c>
      <c r="P9" s="215">
        <f>'Prezence 17.6.'!P18</f>
        <v>0</v>
      </c>
      <c r="Q9" s="215">
        <f>'Prezence 17.6.'!Q18</f>
        <v>0</v>
      </c>
      <c r="R9" s="215" t="str">
        <f>'Prezence 17.6.'!R18</f>
        <v>Stýblo</v>
      </c>
      <c r="S9" s="215" t="str">
        <f>'Prezence 17.6.'!S18</f>
        <v>Hlavatý</v>
      </c>
    </row>
    <row r="10" spans="1:19" x14ac:dyDescent="0.3">
      <c r="A10" s="253" t="s">
        <v>6</v>
      </c>
      <c r="B10" s="216" t="str">
        <f>'Prezence 17.6.'!B13</f>
        <v>Městský nohejbalový klub Modřice, z.s. "B"</v>
      </c>
      <c r="C10" s="216">
        <f>'Prezence 17.6.'!C13</f>
        <v>5250</v>
      </c>
      <c r="D10" s="216" t="str">
        <f>'Prezence 17.6.'!D13</f>
        <v>Lukáš Čupera</v>
      </c>
      <c r="E10" s="216">
        <f>'Prezence 17.6.'!E13</f>
        <v>0</v>
      </c>
      <c r="F10" s="216">
        <f>'Prezence 17.6.'!F13</f>
        <v>5287</v>
      </c>
      <c r="G10" s="216" t="str">
        <f>'Prezence 17.6.'!G13</f>
        <v>Michael Svoboda</v>
      </c>
      <c r="H10" s="216">
        <f>'Prezence 17.6.'!H13</f>
        <v>0</v>
      </c>
      <c r="I10" s="216">
        <f>'Prezence 17.6.'!I13</f>
        <v>0</v>
      </c>
      <c r="J10" s="216">
        <f>'Prezence 17.6.'!J13</f>
        <v>0</v>
      </c>
      <c r="K10" s="216">
        <f>'Prezence 17.6.'!K13</f>
        <v>0</v>
      </c>
      <c r="L10" s="216">
        <f>'Prezence 17.6.'!L13</f>
        <v>0</v>
      </c>
      <c r="M10" s="216">
        <f>'Prezence 17.6.'!M13</f>
        <v>0</v>
      </c>
      <c r="N10" s="216">
        <f>'Prezence 17.6.'!N13</f>
        <v>0</v>
      </c>
      <c r="O10" s="216">
        <f>'Prezence 17.6.'!O13</f>
        <v>0</v>
      </c>
      <c r="P10" s="216">
        <f>'Prezence 17.6.'!P13</f>
        <v>0</v>
      </c>
      <c r="Q10" s="216">
        <f>'Prezence 17.6.'!Q13</f>
        <v>0</v>
      </c>
      <c r="R10" s="216" t="str">
        <f>'Prezence 17.6.'!R13</f>
        <v>Čupera</v>
      </c>
      <c r="S10" s="216" t="str">
        <f>'Prezence 17.6.'!S13</f>
        <v>Bednář</v>
      </c>
    </row>
    <row r="11" spans="1:19" x14ac:dyDescent="0.3">
      <c r="A11" s="250"/>
      <c r="B11" s="217" t="str">
        <f>'Prezence 17.6.'!B16</f>
        <v xml:space="preserve">NK CLIMAX Vsetín </v>
      </c>
      <c r="C11" s="217">
        <f>'Prezence 17.6.'!C16</f>
        <v>4386</v>
      </c>
      <c r="D11" s="217" t="str">
        <f>'Prezence 17.6.'!D16</f>
        <v>David Dvořák</v>
      </c>
      <c r="E11" s="217">
        <f>'Prezence 17.6.'!E16</f>
        <v>0</v>
      </c>
      <c r="F11" s="217">
        <f>'Prezence 17.6.'!F16</f>
        <v>5623</v>
      </c>
      <c r="G11" s="217" t="str">
        <f>'Prezence 17.6.'!G16</f>
        <v>Aleš Palát</v>
      </c>
      <c r="H11" s="217">
        <f>'Prezence 17.6.'!H16</f>
        <v>0</v>
      </c>
      <c r="I11" s="217">
        <f>'Prezence 17.6.'!I16</f>
        <v>5957</v>
      </c>
      <c r="J11" s="217" t="str">
        <f>'Prezence 17.6.'!J16</f>
        <v>Marek Zapletal</v>
      </c>
      <c r="K11" s="217">
        <f>'Prezence 17.6.'!K16</f>
        <v>0</v>
      </c>
      <c r="L11" s="217">
        <f>'Prezence 17.6.'!L16</f>
        <v>0</v>
      </c>
      <c r="M11" s="217">
        <f>'Prezence 17.6.'!M16</f>
        <v>0</v>
      </c>
      <c r="N11" s="217">
        <f>'Prezence 17.6.'!N16</f>
        <v>0</v>
      </c>
      <c r="O11" s="217">
        <f>'Prezence 17.6.'!O16</f>
        <v>0</v>
      </c>
      <c r="P11" s="217">
        <f>'Prezence 17.6.'!P16</f>
        <v>0</v>
      </c>
      <c r="Q11" s="217">
        <f>'Prezence 17.6.'!Q16</f>
        <v>0</v>
      </c>
      <c r="R11" s="217" t="str">
        <f>'Prezence 17.6.'!R16</f>
        <v>Dvořák</v>
      </c>
      <c r="S11" s="217" t="str">
        <f>'Prezence 17.6.'!S16</f>
        <v>Gebel</v>
      </c>
    </row>
    <row r="12" spans="1:19" x14ac:dyDescent="0.3">
      <c r="A12" s="251"/>
      <c r="B12" s="217" t="str">
        <f>'Prezence 17.6.'!B5</f>
        <v>TJ SLAVOJ Český Brod "A"</v>
      </c>
      <c r="C12" s="217">
        <f>'Prezence 17.6.'!C5</f>
        <v>5901</v>
      </c>
      <c r="D12" s="217" t="str">
        <f>'Prezence 17.6.'!D5</f>
        <v>Lukáš Brabec</v>
      </c>
      <c r="E12" s="217">
        <f>'Prezence 17.6.'!E5</f>
        <v>0</v>
      </c>
      <c r="F12" s="217">
        <f>'Prezence 17.6.'!F5</f>
        <v>5904</v>
      </c>
      <c r="G12" s="217" t="str">
        <f>'Prezence 17.6.'!G5</f>
        <v>Václav Jirkovský</v>
      </c>
      <c r="H12" s="217">
        <f>'Prezence 17.6.'!H5</f>
        <v>0</v>
      </c>
      <c r="I12" s="217">
        <f>'Prezence 17.6.'!I5</f>
        <v>0</v>
      </c>
      <c r="J12" s="217">
        <f>'Prezence 17.6.'!J5</f>
        <v>0</v>
      </c>
      <c r="K12" s="217">
        <f>'Prezence 17.6.'!K5</f>
        <v>0</v>
      </c>
      <c r="L12" s="217">
        <f>'Prezence 17.6.'!L5</f>
        <v>0</v>
      </c>
      <c r="M12" s="217">
        <f>'Prezence 17.6.'!M5</f>
        <v>0</v>
      </c>
      <c r="N12" s="217">
        <f>'Prezence 17.6.'!N5</f>
        <v>0</v>
      </c>
      <c r="O12" s="217">
        <f>'Prezence 17.6.'!O5</f>
        <v>0</v>
      </c>
      <c r="P12" s="217">
        <f>'Prezence 17.6.'!P5</f>
        <v>0</v>
      </c>
      <c r="Q12" s="217">
        <f>'Prezence 17.6.'!Q5</f>
        <v>0</v>
      </c>
      <c r="R12" s="217" t="str">
        <f>'Prezence 17.6.'!R5</f>
        <v>Brabec</v>
      </c>
      <c r="S12" s="217" t="str">
        <f>'Prezence 17.6.'!S5</f>
        <v>Chuchlová</v>
      </c>
    </row>
    <row r="13" spans="1:19" x14ac:dyDescent="0.3">
      <c r="A13" s="251"/>
      <c r="B13" s="217" t="str">
        <f>'Prezence 17.6.'!B9</f>
        <v>TJ Peklo nad Zdobnicí "B"</v>
      </c>
      <c r="C13" s="217">
        <f>'Prezence 17.6.'!C9</f>
        <v>6039</v>
      </c>
      <c r="D13" s="217" t="str">
        <f>'Prezence 17.6.'!D9</f>
        <v>Martin Koblic</v>
      </c>
      <c r="E13" s="217">
        <f>'Prezence 17.6.'!E9</f>
        <v>12</v>
      </c>
      <c r="F13" s="217">
        <f>'Prezence 17.6.'!F9</f>
        <v>5062</v>
      </c>
      <c r="G13" s="217" t="str">
        <f>'Prezence 17.6.'!G9</f>
        <v>Pavel Jarkovský</v>
      </c>
      <c r="H13" s="217">
        <f>'Prezence 17.6.'!H9</f>
        <v>25</v>
      </c>
      <c r="I13" s="217">
        <f>'Prezence 17.6.'!I9</f>
        <v>0</v>
      </c>
      <c r="J13" s="217">
        <f>'Prezence 17.6.'!J9</f>
        <v>0</v>
      </c>
      <c r="K13" s="217">
        <f>'Prezence 17.6.'!K9</f>
        <v>0</v>
      </c>
      <c r="L13" s="217">
        <f>'Prezence 17.6.'!L9</f>
        <v>0</v>
      </c>
      <c r="M13" s="217">
        <f>'Prezence 17.6.'!M9</f>
        <v>0</v>
      </c>
      <c r="N13" s="217">
        <f>'Prezence 17.6.'!N9</f>
        <v>0</v>
      </c>
      <c r="O13" s="217">
        <f>'Prezence 17.6.'!O9</f>
        <v>0</v>
      </c>
      <c r="P13" s="217">
        <f>'Prezence 17.6.'!P9</f>
        <v>0</v>
      </c>
      <c r="Q13" s="217">
        <f>'Prezence 17.6.'!Q9</f>
        <v>0</v>
      </c>
      <c r="R13" s="217" t="str">
        <f>'Prezence 17.6.'!R9</f>
        <v>Koblic</v>
      </c>
      <c r="S13" s="217" t="str">
        <f>'Prezence 17.6.'!S9</f>
        <v>Hostinský</v>
      </c>
    </row>
    <row r="14" spans="1:19" ht="14.4" customHeight="1" thickBot="1" x14ac:dyDescent="0.35">
      <c r="A14" s="251"/>
      <c r="B14" s="222" t="str">
        <f>'Prezence 17.6.'!B20</f>
        <v>TJ Baník Stříbro "B"</v>
      </c>
      <c r="C14" s="222">
        <f>'Prezence 17.6.'!C20</f>
        <v>5153</v>
      </c>
      <c r="D14" s="222" t="str">
        <f>'Prezence 17.6.'!D20</f>
        <v>Ondřej Tolar</v>
      </c>
      <c r="E14" s="222">
        <f>'Prezence 17.6.'!E20</f>
        <v>0</v>
      </c>
      <c r="F14" s="222">
        <f>'Prezence 17.6.'!F20</f>
        <v>4526</v>
      </c>
      <c r="G14" s="222" t="str">
        <f>'Prezence 17.6.'!G20</f>
        <v>David Němčák</v>
      </c>
      <c r="H14" s="222">
        <f>'Prezence 17.6.'!H20</f>
        <v>0</v>
      </c>
      <c r="I14" s="222">
        <f>'Prezence 17.6.'!I20</f>
        <v>0</v>
      </c>
      <c r="J14" s="222">
        <f>'Prezence 17.6.'!J20</f>
        <v>0</v>
      </c>
      <c r="K14" s="222">
        <f>'Prezence 17.6.'!K20</f>
        <v>0</v>
      </c>
      <c r="L14" s="222">
        <f>'Prezence 17.6.'!L20</f>
        <v>0</v>
      </c>
      <c r="M14" s="222">
        <f>'Prezence 17.6.'!M20</f>
        <v>0</v>
      </c>
      <c r="N14" s="222">
        <f>'Prezence 17.6.'!N20</f>
        <v>0</v>
      </c>
      <c r="O14" s="222">
        <f>'Prezence 17.6.'!O20</f>
        <v>0</v>
      </c>
      <c r="P14" s="222">
        <f>'Prezence 17.6.'!P20</f>
        <v>0</v>
      </c>
      <c r="Q14" s="222">
        <f>'Prezence 17.6.'!Q20</f>
        <v>0</v>
      </c>
      <c r="R14" s="222" t="str">
        <f>'Prezence 17.6.'!R20</f>
        <v>Tolar</v>
      </c>
      <c r="S14" s="222" t="str">
        <f>'Prezence 17.6.'!S20</f>
        <v>Tolar</v>
      </c>
    </row>
    <row r="15" spans="1:19" x14ac:dyDescent="0.3">
      <c r="A15" s="254" t="s">
        <v>9</v>
      </c>
      <c r="B15" s="220" t="str">
        <f>'Prezence 17.6.'!B12</f>
        <v>Městský nohejbalový klub Modřice, z.s. "A"</v>
      </c>
      <c r="C15" s="220">
        <f>'Prezence 17.6.'!C12</f>
        <v>5264</v>
      </c>
      <c r="D15" s="220" t="str">
        <f>'Prezence 17.6.'!D12</f>
        <v>Ondřej Jurka</v>
      </c>
      <c r="E15" s="220">
        <f>'Prezence 17.6.'!E12</f>
        <v>0</v>
      </c>
      <c r="F15" s="220">
        <f>'Prezence 17.6.'!F12</f>
        <v>5268</v>
      </c>
      <c r="G15" s="220" t="str">
        <f>'Prezence 17.6.'!G12</f>
        <v>Patrik Kolouch</v>
      </c>
      <c r="H15" s="220">
        <f>'Prezence 17.6.'!H12</f>
        <v>0</v>
      </c>
      <c r="I15" s="220">
        <f>'Prezence 17.6.'!I12</f>
        <v>0</v>
      </c>
      <c r="J15" s="220">
        <f>'Prezence 17.6.'!J12</f>
        <v>0</v>
      </c>
      <c r="K15" s="220">
        <f>'Prezence 17.6.'!K12</f>
        <v>0</v>
      </c>
      <c r="L15" s="220">
        <f>'Prezence 17.6.'!L12</f>
        <v>0</v>
      </c>
      <c r="M15" s="220">
        <f>'Prezence 17.6.'!M12</f>
        <v>0</v>
      </c>
      <c r="N15" s="220">
        <f>'Prezence 17.6.'!N12</f>
        <v>0</v>
      </c>
      <c r="O15" s="220">
        <f>'Prezence 17.6.'!O12</f>
        <v>0</v>
      </c>
      <c r="P15" s="220">
        <f>'Prezence 17.6.'!P12</f>
        <v>0</v>
      </c>
      <c r="Q15" s="220">
        <f>'Prezence 17.6.'!Q12</f>
        <v>0</v>
      </c>
      <c r="R15" s="220" t="str">
        <f>'Prezence 17.6.'!R12</f>
        <v>Jurka</v>
      </c>
      <c r="S15" s="220" t="str">
        <f>'Prezence 17.6.'!S12</f>
        <v>Bednář</v>
      </c>
    </row>
    <row r="16" spans="1:19" x14ac:dyDescent="0.3">
      <c r="A16" s="250"/>
      <c r="B16" s="217" t="str">
        <f>'Prezence 17.6.'!B11</f>
        <v>UNITOP SKP Žďár nad Sázavou</v>
      </c>
      <c r="C16" s="217">
        <f>'Prezence 17.6.'!C11</f>
        <v>5956</v>
      </c>
      <c r="D16" s="217" t="str">
        <f>'Prezence 17.6.'!D11</f>
        <v>Matěj Sobotka</v>
      </c>
      <c r="E16" s="217">
        <f>'Prezence 17.6.'!E11</f>
        <v>0</v>
      </c>
      <c r="F16" s="217">
        <f>'Prezence 17.6.'!F11</f>
        <v>4665</v>
      </c>
      <c r="G16" s="217" t="str">
        <f>'Prezence 17.6.'!G11</f>
        <v>Adam Bukáček</v>
      </c>
      <c r="H16" s="217">
        <f>'Prezence 17.6.'!H11</f>
        <v>0</v>
      </c>
      <c r="I16" s="217">
        <f>'Prezence 17.6.'!I11</f>
        <v>4664</v>
      </c>
      <c r="J16" s="217" t="str">
        <f>'Prezence 17.6.'!J11</f>
        <v>Filip Němec</v>
      </c>
      <c r="K16" s="217">
        <f>'Prezence 17.6.'!K11</f>
        <v>0</v>
      </c>
      <c r="L16" s="217">
        <f>'Prezence 17.6.'!L11</f>
        <v>0</v>
      </c>
      <c r="M16" s="217">
        <f>'Prezence 17.6.'!M11</f>
        <v>0</v>
      </c>
      <c r="N16" s="217">
        <f>'Prezence 17.6.'!N11</f>
        <v>0</v>
      </c>
      <c r="O16" s="217">
        <f>'Prezence 17.6.'!O11</f>
        <v>0</v>
      </c>
      <c r="P16" s="217">
        <f>'Prezence 17.6.'!P11</f>
        <v>0</v>
      </c>
      <c r="Q16" s="217">
        <f>'Prezence 17.6.'!Q11</f>
        <v>0</v>
      </c>
      <c r="R16" s="217" t="str">
        <f>'Prezence 17.6.'!R11</f>
        <v>Bukáček</v>
      </c>
      <c r="S16" s="217" t="str">
        <f>'Prezence 17.6.'!S11</f>
        <v>Sommer</v>
      </c>
    </row>
    <row r="17" spans="1:19" x14ac:dyDescent="0.3">
      <c r="A17" s="251"/>
      <c r="B17" s="217" t="str">
        <f>'Prezence 17.6.'!B8</f>
        <v>TJ Peklo nad Zdobnicí "A"</v>
      </c>
      <c r="C17" s="217">
        <f>'Prezence 17.6.'!C8</f>
        <v>4654</v>
      </c>
      <c r="D17" s="217" t="str">
        <f>'Prezence 17.6.'!D8</f>
        <v>Adam Teplý</v>
      </c>
      <c r="E17" s="217">
        <f>'Prezence 17.6.'!E8</f>
        <v>27</v>
      </c>
      <c r="F17" s="217">
        <f>'Prezence 17.6.'!F8</f>
        <v>6037</v>
      </c>
      <c r="G17" s="217" t="str">
        <f>'Prezence 17.6.'!G8</f>
        <v>Lukáš Kotyza</v>
      </c>
      <c r="H17" s="217">
        <f>'Prezence 17.6.'!H8</f>
        <v>44</v>
      </c>
      <c r="I17" s="217">
        <f>'Prezence 17.6.'!I8</f>
        <v>0</v>
      </c>
      <c r="J17" s="217">
        <f>'Prezence 17.6.'!J8</f>
        <v>0</v>
      </c>
      <c r="K17" s="217">
        <f>'Prezence 17.6.'!K8</f>
        <v>0</v>
      </c>
      <c r="L17" s="217">
        <f>'Prezence 17.6.'!L8</f>
        <v>0</v>
      </c>
      <c r="M17" s="217">
        <f>'Prezence 17.6.'!M8</f>
        <v>0</v>
      </c>
      <c r="N17" s="217">
        <f>'Prezence 17.6.'!N8</f>
        <v>0</v>
      </c>
      <c r="O17" s="217">
        <f>'Prezence 17.6.'!O8</f>
        <v>0</v>
      </c>
      <c r="P17" s="217">
        <f>'Prezence 17.6.'!P8</f>
        <v>0</v>
      </c>
      <c r="Q17" s="217">
        <f>'Prezence 17.6.'!Q8</f>
        <v>0</v>
      </c>
      <c r="R17" s="217" t="str">
        <f>'Prezence 17.6.'!R8</f>
        <v>Teplý</v>
      </c>
      <c r="S17" s="217" t="str">
        <f>'Prezence 17.6.'!S8</f>
        <v>Hostinský</v>
      </c>
    </row>
    <row r="18" spans="1:19" ht="15" thickBot="1" x14ac:dyDescent="0.35">
      <c r="A18" s="252"/>
      <c r="B18" s="217" t="str">
        <f>'Prezence 17.6.'!B6</f>
        <v>TJ SLAVOJ Český Brod "B"</v>
      </c>
      <c r="C18" s="217">
        <f>'Prezence 17.6.'!C6</f>
        <v>5902</v>
      </c>
      <c r="D18" s="217" t="str">
        <f>'Prezence 17.6.'!D6</f>
        <v>Michal Červenka</v>
      </c>
      <c r="E18" s="217">
        <f>'Prezence 17.6.'!E6</f>
        <v>0</v>
      </c>
      <c r="F18" s="217">
        <f>'Prezence 17.6.'!F6</f>
        <v>5900</v>
      </c>
      <c r="G18" s="217" t="str">
        <f>'Prezence 17.6.'!G6</f>
        <v>Jan Bálek</v>
      </c>
      <c r="H18" s="217">
        <f>'Prezence 17.6.'!H6</f>
        <v>0</v>
      </c>
      <c r="I18" s="217">
        <f>'Prezence 17.6.'!I6</f>
        <v>0</v>
      </c>
      <c r="J18" s="217">
        <f>'Prezence 17.6.'!J6</f>
        <v>0</v>
      </c>
      <c r="K18" s="217">
        <f>'Prezence 17.6.'!K6</f>
        <v>0</v>
      </c>
      <c r="L18" s="217">
        <f>'Prezence 17.6.'!L6</f>
        <v>0</v>
      </c>
      <c r="M18" s="217">
        <f>'Prezence 17.6.'!M6</f>
        <v>0</v>
      </c>
      <c r="N18" s="217">
        <f>'Prezence 17.6.'!N6</f>
        <v>0</v>
      </c>
      <c r="O18" s="217">
        <f>'Prezence 17.6.'!O6</f>
        <v>0</v>
      </c>
      <c r="P18" s="217">
        <f>'Prezence 17.6.'!P6</f>
        <v>0</v>
      </c>
      <c r="Q18" s="217">
        <f>'Prezence 17.6.'!Q6</f>
        <v>0</v>
      </c>
      <c r="R18" s="217" t="str">
        <f>'Prezence 17.6.'!R6</f>
        <v>Červenka</v>
      </c>
      <c r="S18" s="217" t="str">
        <f>'Prezence 17.6.'!S6</f>
        <v>Chuchlová</v>
      </c>
    </row>
    <row r="19" spans="1:19" x14ac:dyDescent="0.3">
      <c r="A19" s="253" t="s">
        <v>0</v>
      </c>
      <c r="B19" s="216" t="str">
        <f>'Prezence 17.6.'!B10</f>
        <v>TJ Sokol Semily</v>
      </c>
      <c r="C19" s="216">
        <f>'Prezence 17.6.'!C10</f>
        <v>3981</v>
      </c>
      <c r="D19" s="216" t="str">
        <f>'Prezence 17.6.'!D10</f>
        <v>Ondřej Fries</v>
      </c>
      <c r="E19" s="216">
        <f>'Prezence 17.6.'!E10</f>
        <v>0</v>
      </c>
      <c r="F19" s="216">
        <f>'Prezence 17.6.'!F10</f>
        <v>4515</v>
      </c>
      <c r="G19" s="216" t="str">
        <f>'Prezence 17.6.'!G10</f>
        <v>Tobiáš Matura</v>
      </c>
      <c r="H19" s="216">
        <f>'Prezence 17.6.'!H10</f>
        <v>0</v>
      </c>
      <c r="I19" s="216">
        <f>'Prezence 17.6.'!I10</f>
        <v>0</v>
      </c>
      <c r="J19" s="216">
        <f>'Prezence 17.6.'!J10</f>
        <v>0</v>
      </c>
      <c r="K19" s="216">
        <f>'Prezence 17.6.'!K10</f>
        <v>0</v>
      </c>
      <c r="L19" s="216">
        <f>'Prezence 17.6.'!L10</f>
        <v>0</v>
      </c>
      <c r="M19" s="216">
        <f>'Prezence 17.6.'!M10</f>
        <v>0</v>
      </c>
      <c r="N19" s="216">
        <f>'Prezence 17.6.'!N10</f>
        <v>0</v>
      </c>
      <c r="O19" s="216">
        <f>'Prezence 17.6.'!O10</f>
        <v>0</v>
      </c>
      <c r="P19" s="216">
        <f>'Prezence 17.6.'!P10</f>
        <v>0</v>
      </c>
      <c r="Q19" s="216">
        <f>'Prezence 17.6.'!Q10</f>
        <v>0</v>
      </c>
      <c r="R19" s="216" t="str">
        <f>'Prezence 17.6.'!R10</f>
        <v>Fries</v>
      </c>
      <c r="S19" s="216" t="str">
        <f>'Prezence 17.6.'!S10</f>
        <v>Holata</v>
      </c>
    </row>
    <row r="20" spans="1:19" x14ac:dyDescent="0.3">
      <c r="A20" s="250"/>
      <c r="B20" s="217" t="str">
        <f>'Prezence 17.6.'!B15</f>
        <v>Městský nohejbalový klub Modřice, z.s. "D"</v>
      </c>
      <c r="C20" s="217">
        <f>'Prezence 17.6.'!C15</f>
        <v>5243</v>
      </c>
      <c r="D20" s="217" t="str">
        <f>'Prezence 17.6.'!D15</f>
        <v>Michal Buchta</v>
      </c>
      <c r="E20" s="217">
        <f>'Prezence 17.6.'!E15</f>
        <v>0</v>
      </c>
      <c r="F20" s="217">
        <f>'Prezence 17.6.'!F15</f>
        <v>5260</v>
      </c>
      <c r="G20" s="217" t="str">
        <f>'Prezence 17.6.'!G15</f>
        <v>Patrik Iláš</v>
      </c>
      <c r="H20" s="217">
        <f>'Prezence 17.6.'!H15</f>
        <v>0</v>
      </c>
      <c r="I20" s="217">
        <f>'Prezence 17.6.'!I15</f>
        <v>0</v>
      </c>
      <c r="J20" s="217">
        <f>'Prezence 17.6.'!J15</f>
        <v>0</v>
      </c>
      <c r="K20" s="217">
        <f>'Prezence 17.6.'!K15</f>
        <v>0</v>
      </c>
      <c r="L20" s="217">
        <f>'Prezence 17.6.'!L15</f>
        <v>0</v>
      </c>
      <c r="M20" s="217">
        <f>'Prezence 17.6.'!M15</f>
        <v>0</v>
      </c>
      <c r="N20" s="217">
        <f>'Prezence 17.6.'!N15</f>
        <v>0</v>
      </c>
      <c r="O20" s="217">
        <f>'Prezence 17.6.'!O15</f>
        <v>0</v>
      </c>
      <c r="P20" s="217">
        <f>'Prezence 17.6.'!P15</f>
        <v>0</v>
      </c>
      <c r="Q20" s="217">
        <f>'Prezence 17.6.'!Q15</f>
        <v>0</v>
      </c>
      <c r="R20" s="217" t="str">
        <f>'Prezence 17.6.'!R15</f>
        <v>Buchta</v>
      </c>
      <c r="S20" s="217" t="str">
        <f>'Prezence 17.6.'!S15</f>
        <v>Svoboda</v>
      </c>
    </row>
    <row r="21" spans="1:19" x14ac:dyDescent="0.3">
      <c r="A21" s="251"/>
      <c r="B21" s="218" t="str">
        <f>'Prezence 17.6.'!B17</f>
        <v>SK Liapor - Witte Karlovy Vary z.s. "A"</v>
      </c>
      <c r="C21" s="218">
        <f>'Prezence 17.6.'!C17</f>
        <v>3657</v>
      </c>
      <c r="D21" s="218" t="str">
        <f>'Prezence 17.6.'!D17</f>
        <v>Jakub Svoboda</v>
      </c>
      <c r="E21" s="218">
        <f>'Prezence 17.6.'!E17</f>
        <v>0</v>
      </c>
      <c r="F21" s="218">
        <f>'Prezence 17.6.'!F17</f>
        <v>5474</v>
      </c>
      <c r="G21" s="218" t="str">
        <f>'Prezence 17.6.'!G17</f>
        <v>Marek Lebeda</v>
      </c>
      <c r="H21" s="218">
        <f>'Prezence 17.6.'!H17</f>
        <v>0</v>
      </c>
      <c r="I21" s="218">
        <f>'Prezence 17.6.'!I17</f>
        <v>0</v>
      </c>
      <c r="J21" s="218">
        <f>'Prezence 17.6.'!J17</f>
        <v>0</v>
      </c>
      <c r="K21" s="218">
        <f>'Prezence 17.6.'!K17</f>
        <v>0</v>
      </c>
      <c r="L21" s="218">
        <f>'Prezence 17.6.'!L17</f>
        <v>0</v>
      </c>
      <c r="M21" s="218">
        <f>'Prezence 17.6.'!M17</f>
        <v>0</v>
      </c>
      <c r="N21" s="218">
        <f>'Prezence 17.6.'!N17</f>
        <v>0</v>
      </c>
      <c r="O21" s="218">
        <f>'Prezence 17.6.'!O17</f>
        <v>0</v>
      </c>
      <c r="P21" s="218">
        <f>'Prezence 17.6.'!P17</f>
        <v>0</v>
      </c>
      <c r="Q21" s="218">
        <f>'Prezence 17.6.'!Q17</f>
        <v>0</v>
      </c>
      <c r="R21" s="218" t="str">
        <f>'Prezence 17.6.'!R17</f>
        <v>Svoboda</v>
      </c>
      <c r="S21" s="218" t="str">
        <f>'Prezence 17.6.'!S17</f>
        <v>Hlavatý</v>
      </c>
    </row>
    <row r="22" spans="1:19" ht="14.4" customHeight="1" thickBot="1" x14ac:dyDescent="0.35">
      <c r="A22" s="251"/>
      <c r="B22" s="222" t="str">
        <f>'Prezence 17.6.'!B22</f>
        <v>TJ Avia Čakovice "B"</v>
      </c>
      <c r="C22" s="222">
        <f>'Prezence 17.6.'!C22</f>
        <v>5844</v>
      </c>
      <c r="D22" s="222" t="str">
        <f>'Prezence 17.6.'!D22</f>
        <v>Jiří Kubišta</v>
      </c>
      <c r="E22" s="222">
        <f>'Prezence 17.6.'!E22</f>
        <v>0</v>
      </c>
      <c r="F22" s="222">
        <f>'Prezence 17.6.'!F22</f>
        <v>5500</v>
      </c>
      <c r="G22" s="222" t="str">
        <f>'Prezence 17.6.'!G22</f>
        <v>Matouš Plánička</v>
      </c>
      <c r="H22" s="222">
        <f>'Prezence 17.6.'!H22</f>
        <v>0</v>
      </c>
      <c r="I22" s="222">
        <f>'Prezence 17.6.'!I22</f>
        <v>6096</v>
      </c>
      <c r="J22" s="222" t="str">
        <f>'Prezence 17.6.'!J22</f>
        <v>Matyáš Nový</v>
      </c>
      <c r="K22" s="222">
        <f>'Prezence 17.6.'!K22</f>
        <v>0</v>
      </c>
      <c r="L22" s="222">
        <f>'Prezence 17.6.'!L22</f>
        <v>0</v>
      </c>
      <c r="M22" s="222">
        <f>'Prezence 17.6.'!M22</f>
        <v>0</v>
      </c>
      <c r="N22" s="222">
        <f>'Prezence 17.6.'!N22</f>
        <v>0</v>
      </c>
      <c r="O22" s="222">
        <f>'Prezence 17.6.'!O22</f>
        <v>0</v>
      </c>
      <c r="P22" s="222">
        <f>'Prezence 17.6.'!P22</f>
        <v>0</v>
      </c>
      <c r="Q22" s="222">
        <f>'Prezence 17.6.'!Q22</f>
        <v>0</v>
      </c>
      <c r="R22" s="222" t="str">
        <f>'Prezence 17.6.'!R22</f>
        <v>Plánička</v>
      </c>
      <c r="S22" s="222" t="str">
        <f>'Prezence 17.6.'!S22</f>
        <v>Suchý</v>
      </c>
    </row>
    <row r="23" spans="1:19" x14ac:dyDescent="0.3">
      <c r="A23" s="255"/>
      <c r="B23" s="220"/>
      <c r="C23" s="111"/>
      <c r="D23" s="109"/>
      <c r="E23" s="110"/>
      <c r="F23" s="109"/>
      <c r="G23" s="109"/>
      <c r="H23" s="110"/>
      <c r="I23" s="109"/>
      <c r="J23" s="109"/>
      <c r="K23" s="110"/>
      <c r="L23" s="109"/>
      <c r="M23" s="109"/>
      <c r="N23" s="110"/>
      <c r="O23" s="109"/>
      <c r="P23" s="109"/>
      <c r="Q23" s="110"/>
      <c r="R23" s="111"/>
      <c r="S23" s="109"/>
    </row>
    <row r="24" spans="1:19" x14ac:dyDescent="0.3">
      <c r="A24" s="250"/>
      <c r="B24" s="217"/>
      <c r="C24" s="100"/>
      <c r="D24" s="94"/>
      <c r="E24" s="105"/>
      <c r="F24" s="94"/>
      <c r="G24" s="94"/>
      <c r="H24" s="105"/>
      <c r="I24" s="94"/>
      <c r="J24" s="94"/>
      <c r="K24" s="105"/>
      <c r="L24" s="94"/>
      <c r="M24" s="94"/>
      <c r="N24" s="105"/>
      <c r="O24" s="94"/>
      <c r="P24" s="94"/>
      <c r="Q24" s="105"/>
      <c r="R24" s="100"/>
      <c r="S24" s="94"/>
    </row>
    <row r="25" spans="1:19" x14ac:dyDescent="0.3">
      <c r="A25" s="251"/>
      <c r="B25" s="218"/>
      <c r="C25" s="114"/>
      <c r="D25" s="112"/>
      <c r="E25" s="113"/>
      <c r="F25" s="112"/>
      <c r="G25" s="112"/>
      <c r="H25" s="113"/>
      <c r="I25" s="112"/>
      <c r="J25" s="112"/>
      <c r="K25" s="113"/>
      <c r="L25" s="112"/>
      <c r="M25" s="112"/>
      <c r="N25" s="113"/>
      <c r="O25" s="112"/>
      <c r="P25" s="112"/>
      <c r="Q25" s="113"/>
      <c r="R25" s="114"/>
      <c r="S25" s="112"/>
    </row>
    <row r="26" spans="1:19" ht="14.4" customHeight="1" thickBot="1" x14ac:dyDescent="0.35">
      <c r="A26" s="252"/>
      <c r="B26" s="218"/>
      <c r="C26" s="114"/>
      <c r="D26" s="112"/>
      <c r="E26" s="113"/>
      <c r="F26" s="112"/>
      <c r="G26" s="112"/>
      <c r="H26" s="113"/>
      <c r="I26" s="112"/>
      <c r="J26" s="112"/>
      <c r="K26" s="113"/>
      <c r="L26" s="112"/>
      <c r="M26" s="112"/>
      <c r="N26" s="113"/>
      <c r="O26" s="112"/>
      <c r="P26" s="112"/>
      <c r="Q26" s="113"/>
      <c r="R26" s="114"/>
      <c r="S26" s="112"/>
    </row>
    <row r="27" spans="1:19" x14ac:dyDescent="0.3">
      <c r="A27" s="255"/>
      <c r="B27" s="216"/>
      <c r="C27" s="221"/>
      <c r="D27" s="102"/>
      <c r="E27" s="103"/>
      <c r="F27" s="102"/>
      <c r="G27" s="102"/>
      <c r="H27" s="103"/>
      <c r="I27" s="102"/>
      <c r="J27" s="102"/>
      <c r="K27" s="103"/>
      <c r="L27" s="102"/>
      <c r="M27" s="102"/>
      <c r="N27" s="103"/>
      <c r="O27" s="102"/>
      <c r="P27" s="102"/>
      <c r="Q27" s="103"/>
      <c r="R27" s="104"/>
      <c r="S27" s="102"/>
    </row>
    <row r="28" spans="1:19" x14ac:dyDescent="0.3">
      <c r="A28" s="250"/>
      <c r="B28" s="217"/>
      <c r="C28" s="100"/>
      <c r="D28" s="94"/>
      <c r="E28" s="105"/>
      <c r="F28" s="94"/>
      <c r="G28" s="94"/>
      <c r="H28" s="105"/>
      <c r="I28" s="94"/>
      <c r="J28" s="94"/>
      <c r="K28" s="105"/>
      <c r="L28" s="94"/>
      <c r="M28" s="94"/>
      <c r="N28" s="105"/>
      <c r="O28" s="94"/>
      <c r="P28" s="94"/>
      <c r="Q28" s="105"/>
      <c r="R28" s="100"/>
      <c r="S28" s="94"/>
    </row>
    <row r="29" spans="1:19" x14ac:dyDescent="0.3">
      <c r="A29" s="251"/>
      <c r="B29" s="218"/>
      <c r="C29" s="114"/>
      <c r="D29" s="112"/>
      <c r="E29" s="113"/>
      <c r="F29" s="112"/>
      <c r="G29" s="112"/>
      <c r="H29" s="113"/>
      <c r="I29" s="112"/>
      <c r="J29" s="112"/>
      <c r="K29" s="113"/>
      <c r="L29" s="112"/>
      <c r="M29" s="112"/>
      <c r="N29" s="113"/>
      <c r="O29" s="112"/>
      <c r="P29" s="112"/>
      <c r="Q29" s="113"/>
      <c r="R29" s="114"/>
      <c r="S29" s="112"/>
    </row>
    <row r="30" spans="1:19" ht="14.4" customHeight="1" thickBot="1" x14ac:dyDescent="0.35">
      <c r="A30" s="252"/>
      <c r="B30" s="219"/>
      <c r="C30" s="108"/>
      <c r="D30" s="106"/>
      <c r="E30" s="107"/>
      <c r="F30" s="106"/>
      <c r="G30" s="106"/>
      <c r="H30" s="107"/>
      <c r="I30" s="106"/>
      <c r="J30" s="106"/>
      <c r="K30" s="107"/>
      <c r="L30" s="106"/>
      <c r="M30" s="106"/>
      <c r="N30" s="107"/>
      <c r="O30" s="106"/>
      <c r="P30" s="106"/>
      <c r="Q30" s="107"/>
      <c r="R30" s="108"/>
      <c r="S30" s="106"/>
    </row>
    <row r="31" spans="1:19" x14ac:dyDescent="0.3">
      <c r="A31" s="255"/>
      <c r="B31" s="220"/>
      <c r="C31" s="111"/>
      <c r="D31" s="109"/>
      <c r="E31" s="110"/>
      <c r="F31" s="109"/>
      <c r="G31" s="109"/>
      <c r="H31" s="110"/>
      <c r="I31" s="109"/>
      <c r="J31" s="109"/>
      <c r="K31" s="110"/>
      <c r="L31" s="109"/>
      <c r="M31" s="109"/>
      <c r="N31" s="110"/>
      <c r="O31" s="109"/>
      <c r="P31" s="109"/>
      <c r="Q31" s="110"/>
      <c r="R31" s="111"/>
      <c r="S31" s="109"/>
    </row>
    <row r="32" spans="1:19" x14ac:dyDescent="0.3">
      <c r="A32" s="250"/>
      <c r="B32" s="217"/>
      <c r="C32" s="100"/>
      <c r="D32" s="94"/>
      <c r="E32" s="105"/>
      <c r="F32" s="94"/>
      <c r="G32" s="94"/>
      <c r="H32" s="105"/>
      <c r="I32" s="94"/>
      <c r="J32" s="94"/>
      <c r="K32" s="105"/>
      <c r="L32" s="94"/>
      <c r="M32" s="94"/>
      <c r="N32" s="105"/>
      <c r="O32" s="94"/>
      <c r="P32" s="94"/>
      <c r="Q32" s="105"/>
      <c r="R32" s="100"/>
      <c r="S32" s="94"/>
    </row>
    <row r="33" spans="1:19" x14ac:dyDescent="0.3">
      <c r="A33" s="251"/>
      <c r="B33" s="218"/>
      <c r="C33" s="114"/>
      <c r="D33" s="112"/>
      <c r="E33" s="113"/>
      <c r="F33" s="112"/>
      <c r="G33" s="112"/>
      <c r="H33" s="113"/>
      <c r="I33" s="112"/>
      <c r="J33" s="112"/>
      <c r="K33" s="113"/>
      <c r="L33" s="112"/>
      <c r="M33" s="112"/>
      <c r="N33" s="113"/>
      <c r="O33" s="112"/>
      <c r="P33" s="112"/>
      <c r="Q33" s="113"/>
      <c r="R33" s="114"/>
      <c r="S33" s="112"/>
    </row>
    <row r="34" spans="1:19" ht="14.4" customHeight="1" thickBot="1" x14ac:dyDescent="0.35">
      <c r="A34" s="252"/>
      <c r="B34" s="218"/>
      <c r="C34" s="114"/>
      <c r="D34" s="112"/>
      <c r="E34" s="113"/>
      <c r="F34" s="112"/>
      <c r="G34" s="112"/>
      <c r="H34" s="113"/>
      <c r="I34" s="112"/>
      <c r="J34" s="112"/>
      <c r="K34" s="113"/>
      <c r="L34" s="112"/>
      <c r="M34" s="112"/>
      <c r="N34" s="113"/>
      <c r="O34" s="112"/>
      <c r="P34" s="112"/>
      <c r="Q34" s="113"/>
      <c r="R34" s="114"/>
      <c r="S34" s="112"/>
    </row>
    <row r="35" spans="1:19" x14ac:dyDescent="0.3">
      <c r="A35" s="253"/>
      <c r="B35" s="216"/>
      <c r="C35" s="221"/>
      <c r="D35" s="102"/>
      <c r="E35" s="103"/>
      <c r="F35" s="102"/>
      <c r="G35" s="102"/>
      <c r="H35" s="103"/>
      <c r="I35" s="102"/>
      <c r="J35" s="102"/>
      <c r="K35" s="103"/>
      <c r="L35" s="102"/>
      <c r="M35" s="102"/>
      <c r="N35" s="103"/>
      <c r="O35" s="102"/>
      <c r="P35" s="102"/>
      <c r="Q35" s="103"/>
      <c r="R35" s="104"/>
      <c r="S35" s="102"/>
    </row>
    <row r="36" spans="1:19" x14ac:dyDescent="0.3">
      <c r="A36" s="250"/>
      <c r="B36" s="217"/>
      <c r="C36" s="100"/>
      <c r="D36" s="94"/>
      <c r="E36" s="105"/>
      <c r="F36" s="94"/>
      <c r="G36" s="94"/>
      <c r="H36" s="105"/>
      <c r="I36" s="94"/>
      <c r="J36" s="94"/>
      <c r="K36" s="105"/>
      <c r="L36" s="94"/>
      <c r="M36" s="94"/>
      <c r="N36" s="105"/>
      <c r="O36" s="94"/>
      <c r="P36" s="94"/>
      <c r="Q36" s="105"/>
      <c r="R36" s="100"/>
      <c r="S36" s="94"/>
    </row>
    <row r="37" spans="1:19" x14ac:dyDescent="0.3">
      <c r="A37" s="250"/>
      <c r="B37" s="217"/>
      <c r="C37" s="100"/>
      <c r="D37" s="94"/>
      <c r="E37" s="105"/>
      <c r="F37" s="94"/>
      <c r="G37" s="94"/>
      <c r="H37" s="105"/>
      <c r="I37" s="94"/>
      <c r="J37" s="94"/>
      <c r="K37" s="105"/>
      <c r="L37" s="94"/>
      <c r="M37" s="94"/>
      <c r="N37" s="105"/>
      <c r="O37" s="94"/>
      <c r="P37" s="94"/>
      <c r="Q37" s="105"/>
      <c r="R37" s="100"/>
      <c r="S37" s="94"/>
    </row>
    <row r="38" spans="1:19" x14ac:dyDescent="0.3">
      <c r="A38" s="250"/>
      <c r="B38" s="217"/>
      <c r="C38" s="100"/>
      <c r="D38" s="94"/>
      <c r="E38" s="105"/>
      <c r="F38" s="94"/>
      <c r="G38" s="94"/>
      <c r="H38" s="105"/>
      <c r="I38" s="94"/>
      <c r="J38" s="94"/>
      <c r="K38" s="105"/>
      <c r="L38" s="94"/>
      <c r="M38" s="94"/>
      <c r="N38" s="105"/>
      <c r="O38" s="94"/>
      <c r="P38" s="94"/>
      <c r="Q38" s="105"/>
      <c r="R38" s="100"/>
      <c r="S38" s="94"/>
    </row>
    <row r="39" spans="1:19" x14ac:dyDescent="0.3">
      <c r="B39" s="101"/>
      <c r="C39" s="115"/>
      <c r="D39" s="115"/>
      <c r="E39" s="115"/>
      <c r="F39" s="115"/>
      <c r="G39" s="115"/>
      <c r="H39" s="116"/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19" x14ac:dyDescent="0.3">
      <c r="B40" s="101"/>
      <c r="C40" s="101"/>
      <c r="D40" s="101"/>
      <c r="E40" s="101"/>
      <c r="F40" s="101"/>
      <c r="G40" s="101"/>
    </row>
  </sheetData>
  <mergeCells count="11">
    <mergeCell ref="A23:A26"/>
    <mergeCell ref="A27:A30"/>
    <mergeCell ref="A31:A34"/>
    <mergeCell ref="A35:A38"/>
    <mergeCell ref="A2:A3"/>
    <mergeCell ref="A19:A22"/>
    <mergeCell ref="B2:S2"/>
    <mergeCell ref="B3:S3"/>
    <mergeCell ref="A5:A9"/>
    <mergeCell ref="A10:A14"/>
    <mergeCell ref="A15:A1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E92"/>
  <sheetViews>
    <sheetView showGridLines="0" topLeftCell="A5" zoomScale="94" zoomScaleNormal="94" workbookViewId="0">
      <selection activeCell="AB12" sqref="AB12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298" t="str">
        <f>'Nasazení do skupin'!B2</f>
        <v>10. GALA MČR mladších žáků dvojice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300"/>
      <c r="M2" s="300"/>
      <c r="N2" s="300"/>
      <c r="O2" s="299"/>
      <c r="P2" s="299"/>
      <c r="Q2" s="299"/>
      <c r="R2" s="299"/>
      <c r="S2" s="299"/>
      <c r="T2" s="299"/>
      <c r="U2" s="301"/>
    </row>
    <row r="3" spans="1:29" ht="15" thickBo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4"/>
    </row>
    <row r="4" spans="1:29" ht="32.25" customHeight="1" thickBot="1" x14ac:dyDescent="0.35">
      <c r="A4" s="289" t="s">
        <v>8</v>
      </c>
      <c r="B4" s="290"/>
      <c r="C4" s="295" t="str">
        <f>'Nasazení do skupin'!B3</f>
        <v>Čakovice 17.6.2017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7"/>
    </row>
    <row r="5" spans="1:29" x14ac:dyDescent="0.3">
      <c r="A5" s="291"/>
      <c r="B5" s="292"/>
      <c r="C5" s="299">
        <v>1</v>
      </c>
      <c r="D5" s="299"/>
      <c r="E5" s="301"/>
      <c r="F5" s="298">
        <v>2</v>
      </c>
      <c r="G5" s="299"/>
      <c r="H5" s="301"/>
      <c r="I5" s="298">
        <v>3</v>
      </c>
      <c r="J5" s="299"/>
      <c r="K5" s="301"/>
      <c r="L5" s="298">
        <v>4</v>
      </c>
      <c r="M5" s="299"/>
      <c r="N5" s="301"/>
      <c r="O5" s="298">
        <v>5</v>
      </c>
      <c r="P5" s="299"/>
      <c r="Q5" s="301"/>
      <c r="R5" s="305" t="s">
        <v>1</v>
      </c>
      <c r="S5" s="306"/>
      <c r="T5" s="307"/>
      <c r="U5" s="53" t="s">
        <v>2</v>
      </c>
    </row>
    <row r="6" spans="1:29" ht="15" thickBot="1" x14ac:dyDescent="0.35">
      <c r="A6" s="293"/>
      <c r="B6" s="294"/>
      <c r="C6" s="322"/>
      <c r="D6" s="322"/>
      <c r="E6" s="323"/>
      <c r="F6" s="302"/>
      <c r="G6" s="303"/>
      <c r="H6" s="304"/>
      <c r="I6" s="302"/>
      <c r="J6" s="303"/>
      <c r="K6" s="304"/>
      <c r="L6" s="302"/>
      <c r="M6" s="303"/>
      <c r="N6" s="304"/>
      <c r="O6" s="302"/>
      <c r="P6" s="303"/>
      <c r="Q6" s="304"/>
      <c r="R6" s="308" t="s">
        <v>3</v>
      </c>
      <c r="S6" s="309"/>
      <c r="T6" s="310"/>
      <c r="U6" s="54" t="s">
        <v>4</v>
      </c>
    </row>
    <row r="7" spans="1:29" ht="15" customHeight="1" x14ac:dyDescent="0.35">
      <c r="A7" s="281">
        <v>1</v>
      </c>
      <c r="B7" s="284" t="str">
        <f>'Nasazení do skupin'!B5</f>
        <v xml:space="preserve">TJ Baník Stříbro "A" </v>
      </c>
      <c r="C7" s="311"/>
      <c r="D7" s="312"/>
      <c r="E7" s="313"/>
      <c r="F7" s="287"/>
      <c r="G7" s="258"/>
      <c r="H7" s="260"/>
      <c r="I7" s="287"/>
      <c r="J7" s="258"/>
      <c r="K7" s="260"/>
      <c r="L7" s="196"/>
      <c r="M7" s="196"/>
      <c r="N7" s="196"/>
      <c r="O7" s="287"/>
      <c r="P7" s="258"/>
      <c r="Q7" s="260"/>
      <c r="R7" s="337"/>
      <c r="S7" s="333"/>
      <c r="T7" s="320"/>
      <c r="U7" s="262"/>
      <c r="AB7" s="44"/>
    </row>
    <row r="8" spans="1:29" ht="15.75" customHeight="1" thickBot="1" x14ac:dyDescent="0.4">
      <c r="A8" s="282"/>
      <c r="B8" s="285"/>
      <c r="C8" s="314"/>
      <c r="D8" s="315"/>
      <c r="E8" s="316"/>
      <c r="F8" s="288"/>
      <c r="G8" s="259"/>
      <c r="H8" s="261"/>
      <c r="I8" s="288"/>
      <c r="J8" s="259"/>
      <c r="K8" s="261"/>
      <c r="L8" s="190"/>
      <c r="M8" s="190"/>
      <c r="N8" s="190"/>
      <c r="O8" s="288"/>
      <c r="P8" s="259"/>
      <c r="Q8" s="261"/>
      <c r="R8" s="338"/>
      <c r="S8" s="334"/>
      <c r="T8" s="321"/>
      <c r="U8" s="263"/>
    </row>
    <row r="9" spans="1:29" ht="15" customHeight="1" x14ac:dyDescent="0.3">
      <c r="A9" s="282"/>
      <c r="B9" s="285"/>
      <c r="C9" s="314"/>
      <c r="D9" s="315"/>
      <c r="E9" s="316"/>
      <c r="F9" s="264"/>
      <c r="G9" s="268"/>
      <c r="H9" s="266"/>
      <c r="I9" s="264"/>
      <c r="J9" s="268"/>
      <c r="K9" s="266"/>
      <c r="L9" s="187"/>
      <c r="M9" s="187"/>
      <c r="N9" s="187"/>
      <c r="O9" s="264"/>
      <c r="P9" s="268"/>
      <c r="Q9" s="266"/>
      <c r="R9" s="324"/>
      <c r="S9" s="331"/>
      <c r="T9" s="335"/>
      <c r="U9" s="270"/>
      <c r="AA9" s="44"/>
      <c r="AB9" s="44"/>
      <c r="AC9" s="44"/>
    </row>
    <row r="10" spans="1:29" ht="15.75" customHeight="1" thickBot="1" x14ac:dyDescent="0.35">
      <c r="A10" s="283"/>
      <c r="B10" s="286"/>
      <c r="C10" s="317"/>
      <c r="D10" s="318"/>
      <c r="E10" s="319"/>
      <c r="F10" s="264"/>
      <c r="G10" s="268"/>
      <c r="H10" s="266"/>
      <c r="I10" s="265"/>
      <c r="J10" s="269"/>
      <c r="K10" s="267"/>
      <c r="L10" s="188"/>
      <c r="M10" s="188"/>
      <c r="N10" s="188"/>
      <c r="O10" s="265"/>
      <c r="P10" s="269"/>
      <c r="Q10" s="267"/>
      <c r="R10" s="325"/>
      <c r="S10" s="332"/>
      <c r="T10" s="336"/>
      <c r="U10" s="271"/>
      <c r="AA10" s="44"/>
      <c r="AB10" s="44"/>
      <c r="AC10" s="44"/>
    </row>
    <row r="11" spans="1:29" ht="15" customHeight="1" x14ac:dyDescent="0.35">
      <c r="A11" s="281">
        <v>2</v>
      </c>
      <c r="B11" s="284" t="str">
        <f>'Nasazení do skupin'!B6</f>
        <v>Městský nohejbalový klub Modřice, z.s. "C"</v>
      </c>
      <c r="C11" s="287"/>
      <c r="D11" s="258"/>
      <c r="E11" s="258"/>
      <c r="F11" s="353" t="s">
        <v>42</v>
      </c>
      <c r="G11" s="354"/>
      <c r="H11" s="355"/>
      <c r="I11" s="258"/>
      <c r="J11" s="258"/>
      <c r="K11" s="260"/>
      <c r="L11" s="196"/>
      <c r="M11" s="196"/>
      <c r="N11" s="196"/>
      <c r="O11" s="287"/>
      <c r="P11" s="258"/>
      <c r="Q11" s="260"/>
      <c r="R11" s="337"/>
      <c r="S11" s="333"/>
      <c r="T11" s="320"/>
      <c r="U11" s="262"/>
    </row>
    <row r="12" spans="1:29" ht="15.75" customHeight="1" thickBot="1" x14ac:dyDescent="0.4">
      <c r="A12" s="282"/>
      <c r="B12" s="285"/>
      <c r="C12" s="288"/>
      <c r="D12" s="259"/>
      <c r="E12" s="259"/>
      <c r="F12" s="356"/>
      <c r="G12" s="357"/>
      <c r="H12" s="358"/>
      <c r="I12" s="259"/>
      <c r="J12" s="259"/>
      <c r="K12" s="261"/>
      <c r="L12" s="190"/>
      <c r="M12" s="190"/>
      <c r="N12" s="190"/>
      <c r="O12" s="288"/>
      <c r="P12" s="259"/>
      <c r="Q12" s="261"/>
      <c r="R12" s="338"/>
      <c r="S12" s="334"/>
      <c r="T12" s="321"/>
      <c r="U12" s="263"/>
    </row>
    <row r="13" spans="1:29" ht="15" customHeight="1" x14ac:dyDescent="0.3">
      <c r="A13" s="282"/>
      <c r="B13" s="285"/>
      <c r="C13" s="264"/>
      <c r="D13" s="268"/>
      <c r="E13" s="268"/>
      <c r="F13" s="356"/>
      <c r="G13" s="357"/>
      <c r="H13" s="358"/>
      <c r="I13" s="268"/>
      <c r="J13" s="268"/>
      <c r="K13" s="266"/>
      <c r="L13" s="187"/>
      <c r="M13" s="187"/>
      <c r="N13" s="187"/>
      <c r="O13" s="264"/>
      <c r="P13" s="268"/>
      <c r="Q13" s="266"/>
      <c r="R13" s="324"/>
      <c r="S13" s="331"/>
      <c r="T13" s="335"/>
      <c r="U13" s="270"/>
    </row>
    <row r="14" spans="1:29" ht="15.75" customHeight="1" thickBot="1" x14ac:dyDescent="0.35">
      <c r="A14" s="283"/>
      <c r="B14" s="286"/>
      <c r="C14" s="265"/>
      <c r="D14" s="269"/>
      <c r="E14" s="269"/>
      <c r="F14" s="359"/>
      <c r="G14" s="360"/>
      <c r="H14" s="361"/>
      <c r="I14" s="268"/>
      <c r="J14" s="268"/>
      <c r="K14" s="266"/>
      <c r="L14" s="187"/>
      <c r="M14" s="187"/>
      <c r="N14" s="187"/>
      <c r="O14" s="265"/>
      <c r="P14" s="269"/>
      <c r="Q14" s="267"/>
      <c r="R14" s="325"/>
      <c r="S14" s="332"/>
      <c r="T14" s="336"/>
      <c r="U14" s="271"/>
    </row>
    <row r="15" spans="1:29" ht="15" customHeight="1" x14ac:dyDescent="0.3">
      <c r="A15" s="281">
        <v>3</v>
      </c>
      <c r="B15" s="284" t="str">
        <f>'Nasazení do skupin'!B7</f>
        <v>TJ Avia Čakovice "A"</v>
      </c>
      <c r="C15" s="287"/>
      <c r="D15" s="258"/>
      <c r="E15" s="260"/>
      <c r="F15" s="352"/>
      <c r="G15" s="326"/>
      <c r="H15" s="326"/>
      <c r="I15" s="341"/>
      <c r="J15" s="342"/>
      <c r="K15" s="343"/>
      <c r="L15" s="287"/>
      <c r="M15" s="258"/>
      <c r="N15" s="260"/>
      <c r="O15" s="350"/>
      <c r="P15" s="350"/>
      <c r="Q15" s="327"/>
      <c r="R15" s="337"/>
      <c r="S15" s="333"/>
      <c r="T15" s="320"/>
      <c r="U15" s="262"/>
    </row>
    <row r="16" spans="1:29" ht="15.75" customHeight="1" thickBot="1" x14ac:dyDescent="0.35">
      <c r="A16" s="282"/>
      <c r="B16" s="285"/>
      <c r="C16" s="288"/>
      <c r="D16" s="259"/>
      <c r="E16" s="261"/>
      <c r="F16" s="288"/>
      <c r="G16" s="259"/>
      <c r="H16" s="259"/>
      <c r="I16" s="344"/>
      <c r="J16" s="345"/>
      <c r="K16" s="346"/>
      <c r="L16" s="288"/>
      <c r="M16" s="259"/>
      <c r="N16" s="261"/>
      <c r="O16" s="351"/>
      <c r="P16" s="351"/>
      <c r="Q16" s="328"/>
      <c r="R16" s="338"/>
      <c r="S16" s="334"/>
      <c r="T16" s="321"/>
      <c r="U16" s="263"/>
    </row>
    <row r="17" spans="1:31" ht="15" customHeight="1" x14ac:dyDescent="0.3">
      <c r="A17" s="282"/>
      <c r="B17" s="285"/>
      <c r="C17" s="264"/>
      <c r="D17" s="268"/>
      <c r="E17" s="266"/>
      <c r="F17" s="264"/>
      <c r="G17" s="268"/>
      <c r="H17" s="268"/>
      <c r="I17" s="344"/>
      <c r="J17" s="345"/>
      <c r="K17" s="346"/>
      <c r="L17" s="264"/>
      <c r="M17" s="268"/>
      <c r="N17" s="266"/>
      <c r="O17" s="339"/>
      <c r="P17" s="339"/>
      <c r="Q17" s="329"/>
      <c r="R17" s="324"/>
      <c r="S17" s="331"/>
      <c r="T17" s="335"/>
      <c r="U17" s="270"/>
    </row>
    <row r="18" spans="1:31" ht="15.75" customHeight="1" thickBot="1" x14ac:dyDescent="0.35">
      <c r="A18" s="283"/>
      <c r="B18" s="286"/>
      <c r="C18" s="265"/>
      <c r="D18" s="269"/>
      <c r="E18" s="267"/>
      <c r="F18" s="265"/>
      <c r="G18" s="269"/>
      <c r="H18" s="269"/>
      <c r="I18" s="347"/>
      <c r="J18" s="348"/>
      <c r="K18" s="349"/>
      <c r="L18" s="265"/>
      <c r="M18" s="269"/>
      <c r="N18" s="267"/>
      <c r="O18" s="340"/>
      <c r="P18" s="340"/>
      <c r="Q18" s="330"/>
      <c r="R18" s="325"/>
      <c r="S18" s="332"/>
      <c r="T18" s="336"/>
      <c r="U18" s="271"/>
    </row>
    <row r="19" spans="1:31" ht="15" customHeight="1" x14ac:dyDescent="0.3">
      <c r="A19" s="281">
        <v>4</v>
      </c>
      <c r="B19" s="284" t="str">
        <f>'Nasazení do skupin'!B8</f>
        <v>Tělovýchovná jednota Pankrác</v>
      </c>
      <c r="C19" s="287"/>
      <c r="D19" s="258"/>
      <c r="E19" s="260"/>
      <c r="F19" s="287"/>
      <c r="G19" s="258"/>
      <c r="H19" s="260"/>
      <c r="I19" s="352"/>
      <c r="J19" s="326"/>
      <c r="K19" s="326"/>
      <c r="L19" s="272">
        <v>2017</v>
      </c>
      <c r="M19" s="273"/>
      <c r="N19" s="274"/>
      <c r="O19" s="287"/>
      <c r="P19" s="258"/>
      <c r="Q19" s="260"/>
      <c r="R19" s="333"/>
      <c r="S19" s="333"/>
      <c r="T19" s="320"/>
      <c r="U19" s="262"/>
    </row>
    <row r="20" spans="1:31" ht="15.75" customHeight="1" thickBot="1" x14ac:dyDescent="0.35">
      <c r="A20" s="282"/>
      <c r="B20" s="285"/>
      <c r="C20" s="288"/>
      <c r="D20" s="259"/>
      <c r="E20" s="261"/>
      <c r="F20" s="288"/>
      <c r="G20" s="259"/>
      <c r="H20" s="261"/>
      <c r="I20" s="288"/>
      <c r="J20" s="259"/>
      <c r="K20" s="259"/>
      <c r="L20" s="275"/>
      <c r="M20" s="276"/>
      <c r="N20" s="277"/>
      <c r="O20" s="288"/>
      <c r="P20" s="259"/>
      <c r="Q20" s="261"/>
      <c r="R20" s="334"/>
      <c r="S20" s="334"/>
      <c r="T20" s="321"/>
      <c r="U20" s="263"/>
    </row>
    <row r="21" spans="1:31" ht="15" customHeight="1" x14ac:dyDescent="0.3">
      <c r="A21" s="282"/>
      <c r="B21" s="285"/>
      <c r="C21" s="264"/>
      <c r="D21" s="268"/>
      <c r="E21" s="266"/>
      <c r="F21" s="264"/>
      <c r="G21" s="268"/>
      <c r="H21" s="266"/>
      <c r="I21" s="264"/>
      <c r="J21" s="268"/>
      <c r="K21" s="268"/>
      <c r="L21" s="275"/>
      <c r="M21" s="276"/>
      <c r="N21" s="277"/>
      <c r="O21" s="264"/>
      <c r="P21" s="268"/>
      <c r="Q21" s="266"/>
      <c r="R21" s="368"/>
      <c r="S21" s="331"/>
      <c r="T21" s="335"/>
      <c r="U21" s="270"/>
    </row>
    <row r="22" spans="1:31" ht="15.75" customHeight="1" thickBot="1" x14ac:dyDescent="0.35">
      <c r="A22" s="283"/>
      <c r="B22" s="286"/>
      <c r="C22" s="265"/>
      <c r="D22" s="269"/>
      <c r="E22" s="267"/>
      <c r="F22" s="265"/>
      <c r="G22" s="269"/>
      <c r="H22" s="267"/>
      <c r="I22" s="265"/>
      <c r="J22" s="269"/>
      <c r="K22" s="269"/>
      <c r="L22" s="278"/>
      <c r="M22" s="279"/>
      <c r="N22" s="280"/>
      <c r="O22" s="265"/>
      <c r="P22" s="269"/>
      <c r="Q22" s="267"/>
      <c r="R22" s="369"/>
      <c r="S22" s="332"/>
      <c r="T22" s="336"/>
      <c r="U22" s="271"/>
    </row>
    <row r="23" spans="1:31" ht="15" customHeight="1" x14ac:dyDescent="0.35">
      <c r="A23" s="281">
        <v>5</v>
      </c>
      <c r="B23" s="284" t="str">
        <f>'Nasazení do skupin'!B9</f>
        <v>SK Liapor - Witte Karlovy Vary z.s. "B"</v>
      </c>
      <c r="C23" s="287"/>
      <c r="D23" s="258"/>
      <c r="E23" s="260"/>
      <c r="F23" s="287"/>
      <c r="G23" s="258"/>
      <c r="H23" s="260"/>
      <c r="I23" s="287"/>
      <c r="J23" s="258"/>
      <c r="K23" s="260"/>
      <c r="L23" s="196"/>
      <c r="M23" s="196"/>
      <c r="N23" s="196"/>
      <c r="O23" s="272"/>
      <c r="P23" s="273"/>
      <c r="Q23" s="274"/>
      <c r="R23" s="333"/>
      <c r="S23" s="333"/>
      <c r="T23" s="320"/>
      <c r="U23" s="262"/>
    </row>
    <row r="24" spans="1:31" ht="15.75" customHeight="1" thickBot="1" x14ac:dyDescent="0.4">
      <c r="A24" s="282"/>
      <c r="B24" s="285"/>
      <c r="C24" s="288"/>
      <c r="D24" s="259"/>
      <c r="E24" s="261"/>
      <c r="F24" s="288"/>
      <c r="G24" s="259"/>
      <c r="H24" s="261"/>
      <c r="I24" s="288"/>
      <c r="J24" s="259"/>
      <c r="K24" s="261"/>
      <c r="L24" s="190"/>
      <c r="M24" s="190"/>
      <c r="N24" s="190"/>
      <c r="O24" s="275"/>
      <c r="P24" s="276"/>
      <c r="Q24" s="277"/>
      <c r="R24" s="334"/>
      <c r="S24" s="334"/>
      <c r="T24" s="321"/>
      <c r="U24" s="263"/>
    </row>
    <row r="25" spans="1:31" ht="15" customHeight="1" x14ac:dyDescent="0.3">
      <c r="A25" s="282"/>
      <c r="B25" s="285"/>
      <c r="C25" s="264"/>
      <c r="D25" s="268"/>
      <c r="E25" s="266"/>
      <c r="F25" s="264"/>
      <c r="G25" s="268"/>
      <c r="H25" s="266"/>
      <c r="I25" s="264"/>
      <c r="J25" s="268"/>
      <c r="K25" s="266"/>
      <c r="L25" s="187"/>
      <c r="M25" s="187"/>
      <c r="N25" s="187"/>
      <c r="O25" s="275"/>
      <c r="P25" s="276"/>
      <c r="Q25" s="277"/>
      <c r="R25" s="368"/>
      <c r="S25" s="331"/>
      <c r="T25" s="335"/>
      <c r="U25" s="270"/>
    </row>
    <row r="26" spans="1:31" ht="15.75" customHeight="1" thickBot="1" x14ac:dyDescent="0.35">
      <c r="A26" s="283"/>
      <c r="B26" s="286"/>
      <c r="C26" s="265"/>
      <c r="D26" s="269"/>
      <c r="E26" s="267"/>
      <c r="F26" s="265"/>
      <c r="G26" s="269"/>
      <c r="H26" s="267"/>
      <c r="I26" s="265"/>
      <c r="J26" s="269"/>
      <c r="K26" s="267"/>
      <c r="L26" s="188"/>
      <c r="M26" s="188"/>
      <c r="N26" s="188"/>
      <c r="O26" s="278"/>
      <c r="P26" s="279"/>
      <c r="Q26" s="280"/>
      <c r="R26" s="369"/>
      <c r="S26" s="332"/>
      <c r="T26" s="336"/>
      <c r="U26" s="271"/>
    </row>
    <row r="27" spans="1:31" ht="15" customHeight="1" x14ac:dyDescent="0.3">
      <c r="A27" s="362"/>
      <c r="B27" s="364"/>
      <c r="C27" s="364"/>
      <c r="D27" s="363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45"/>
      <c r="S27" s="46"/>
      <c r="T27" s="46"/>
      <c r="U27" s="47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15" customHeight="1" x14ac:dyDescent="0.3">
      <c r="A28" s="362"/>
      <c r="B28" s="364"/>
      <c r="C28" s="364"/>
      <c r="D28" s="363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49"/>
      <c r="S28" s="46"/>
      <c r="T28" s="44"/>
      <c r="U28" s="47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13.2" customHeight="1" x14ac:dyDescent="0.3">
      <c r="A29" s="362"/>
      <c r="B29" s="364"/>
      <c r="C29" s="364"/>
      <c r="D29" s="363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45"/>
      <c r="S29" s="46"/>
      <c r="T29" s="46"/>
      <c r="U29" s="47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3.2" customHeight="1" x14ac:dyDescent="0.3">
      <c r="A30" s="362"/>
      <c r="B30" s="364"/>
      <c r="C30" s="364"/>
      <c r="D30" s="36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49"/>
      <c r="S30" s="46"/>
      <c r="T30" s="44"/>
      <c r="U30" s="47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5" customHeight="1" x14ac:dyDescent="0.3">
      <c r="A31" s="362"/>
      <c r="B31" s="364"/>
      <c r="C31" s="364"/>
      <c r="D31" s="363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45"/>
      <c r="S31" s="46"/>
      <c r="T31" s="46"/>
      <c r="U31" s="47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21.75" customHeight="1" x14ac:dyDescent="0.3">
      <c r="A32" s="362"/>
      <c r="B32" s="364"/>
      <c r="C32" s="364"/>
      <c r="D32" s="36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49"/>
      <c r="S32" s="46"/>
      <c r="T32" s="44"/>
      <c r="U32" s="47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57" ht="15" customHeight="1" x14ac:dyDescent="0.3">
      <c r="A33" s="362"/>
      <c r="B33" s="364"/>
      <c r="C33" s="364"/>
      <c r="D33" s="363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45"/>
      <c r="S33" s="46"/>
      <c r="T33" s="46"/>
      <c r="U33" s="47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57" ht="15" customHeight="1" x14ac:dyDescent="0.3">
      <c r="A34" s="362"/>
      <c r="B34" s="364"/>
      <c r="C34" s="364"/>
      <c r="D34" s="363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49"/>
      <c r="S34" s="46"/>
      <c r="T34" s="44"/>
      <c r="U34" s="47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57" ht="15" customHeight="1" x14ac:dyDescent="0.3">
      <c r="A35" s="362"/>
      <c r="B35" s="364"/>
      <c r="C35" s="364"/>
      <c r="D35" s="363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45"/>
      <c r="S35" s="46"/>
      <c r="T35" s="46"/>
      <c r="U35" s="47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57" ht="15" customHeight="1" x14ac:dyDescent="0.3">
      <c r="A36" s="362"/>
      <c r="B36" s="364"/>
      <c r="C36" s="364"/>
      <c r="D36" s="363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49"/>
      <c r="S36" s="46"/>
      <c r="T36" s="44"/>
      <c r="U36" s="47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57" ht="22.8" x14ac:dyDescent="0.4">
      <c r="S37" s="366"/>
      <c r="T37" s="366"/>
      <c r="U37" s="1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</row>
    <row r="39" spans="1:57" x14ac:dyDescent="0.3"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</row>
    <row r="40" spans="1:57" x14ac:dyDescent="0.3"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</row>
    <row r="41" spans="1:57" ht="21" x14ac:dyDescent="0.4">
      <c r="W41" s="367"/>
      <c r="X41" s="367"/>
      <c r="Y41" s="367"/>
      <c r="Z41" s="367"/>
      <c r="AA41" s="367"/>
      <c r="AB41" s="367"/>
      <c r="AC41" s="367"/>
      <c r="AD41" s="370"/>
      <c r="AE41" s="370"/>
      <c r="AF41" s="370"/>
      <c r="AG41" s="370"/>
      <c r="AH41" s="370"/>
      <c r="AI41" s="370"/>
      <c r="AJ41" s="2"/>
      <c r="AK41" s="2"/>
      <c r="AL41" s="367"/>
      <c r="AM41" s="367"/>
      <c r="AN41" s="367"/>
      <c r="AO41" s="367"/>
      <c r="AP41" s="367"/>
      <c r="AQ41" s="367"/>
      <c r="AR41" s="6"/>
      <c r="AS41" s="5"/>
      <c r="AT41" s="5"/>
      <c r="AU41" s="5"/>
      <c r="AV41" s="5"/>
      <c r="AW41" s="5"/>
      <c r="AX41" s="367"/>
      <c r="AY41" s="367"/>
      <c r="AZ41" s="367"/>
      <c r="BA41" s="367"/>
      <c r="BB41" s="2"/>
      <c r="BC41" s="2"/>
      <c r="BD41" s="2"/>
      <c r="BE41" s="2"/>
    </row>
    <row r="43" spans="1:57" ht="21" x14ac:dyDescent="0.4">
      <c r="W43" s="370"/>
      <c r="X43" s="370"/>
      <c r="Y43" s="370"/>
      <c r="Z43" s="370"/>
      <c r="AA43" s="370"/>
      <c r="AB43" s="370"/>
      <c r="AC43" s="370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2"/>
      <c r="AO43" s="370"/>
      <c r="AP43" s="370"/>
      <c r="AQ43" s="370"/>
      <c r="AR43" s="370"/>
      <c r="AS43" s="370"/>
      <c r="AT43" s="370"/>
      <c r="AU43" s="370"/>
      <c r="AV43" s="371"/>
      <c r="AW43" s="371"/>
      <c r="AX43" s="371"/>
      <c r="AY43" s="371"/>
      <c r="AZ43" s="371"/>
      <c r="BA43" s="371"/>
      <c r="BB43" s="371"/>
      <c r="BC43" s="371"/>
      <c r="BD43" s="371"/>
      <c r="BE43" s="371"/>
    </row>
    <row r="46" spans="1:57" ht="15.6" x14ac:dyDescent="0.3">
      <c r="W46" s="372"/>
      <c r="X46" s="372"/>
      <c r="Y46" s="372"/>
      <c r="Z46" s="372"/>
      <c r="AA46" s="372"/>
      <c r="AB46" s="372"/>
      <c r="AC46" s="3"/>
      <c r="AD46" s="372"/>
      <c r="AE46" s="372"/>
      <c r="AF46" s="3"/>
      <c r="AG46" s="3"/>
      <c r="AH46" s="3"/>
      <c r="AI46" s="372"/>
      <c r="AJ46" s="372"/>
      <c r="AK46" s="372"/>
      <c r="AL46" s="372"/>
      <c r="AM46" s="372"/>
      <c r="AN46" s="372"/>
      <c r="AO46" s="3"/>
      <c r="AP46" s="3"/>
      <c r="AQ46" s="3"/>
      <c r="AR46" s="3"/>
      <c r="AS46" s="3"/>
      <c r="AT46" s="3"/>
      <c r="AU46" s="372"/>
      <c r="AV46" s="372"/>
      <c r="AW46" s="372"/>
      <c r="AX46" s="372"/>
      <c r="AY46" s="372"/>
      <c r="AZ46" s="372"/>
      <c r="BA46" s="3"/>
      <c r="BB46" s="3"/>
      <c r="BC46" s="3"/>
      <c r="BD46" s="3"/>
      <c r="BE46" s="3"/>
    </row>
    <row r="49" spans="23:57" ht="15" customHeight="1" x14ac:dyDescent="0.3"/>
    <row r="53" spans="23:57" x14ac:dyDescent="0.3"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</row>
    <row r="54" spans="23:57" x14ac:dyDescent="0.3"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</row>
    <row r="58" spans="23:57" ht="22.8" x14ac:dyDescent="0.4"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5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5"/>
      <c r="BD58" s="365"/>
      <c r="BE58" s="365"/>
    </row>
    <row r="59" spans="23:57" ht="21" x14ac:dyDescent="0.4">
      <c r="W59" s="367"/>
      <c r="X59" s="367"/>
      <c r="Y59" s="367"/>
      <c r="Z59" s="367"/>
      <c r="AA59" s="367"/>
      <c r="AB59" s="367"/>
      <c r="AC59" s="367"/>
      <c r="AD59" s="370"/>
      <c r="AE59" s="370"/>
      <c r="AF59" s="370"/>
      <c r="AG59" s="370"/>
      <c r="AH59" s="370"/>
      <c r="AI59" s="370"/>
      <c r="AJ59" s="2"/>
      <c r="AK59" s="2"/>
      <c r="AL59" s="367"/>
      <c r="AM59" s="367"/>
      <c r="AN59" s="367"/>
      <c r="AO59" s="367"/>
      <c r="AP59" s="367"/>
      <c r="AQ59" s="367"/>
      <c r="AR59" s="6"/>
      <c r="AS59" s="5"/>
      <c r="AT59" s="5"/>
      <c r="AU59" s="5"/>
      <c r="AV59" s="5"/>
      <c r="AW59" s="5"/>
      <c r="AX59" s="367"/>
      <c r="AY59" s="367"/>
      <c r="AZ59" s="367"/>
      <c r="BA59" s="367"/>
      <c r="BB59" s="2"/>
      <c r="BC59" s="2"/>
      <c r="BD59" s="2"/>
      <c r="BE59" s="2"/>
    </row>
    <row r="61" spans="23:57" ht="21" x14ac:dyDescent="0.4">
      <c r="W61" s="370"/>
      <c r="X61" s="370"/>
      <c r="Y61" s="370"/>
      <c r="Z61" s="370"/>
      <c r="AA61" s="370"/>
      <c r="AB61" s="370"/>
      <c r="AC61" s="370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2"/>
      <c r="AO61" s="370"/>
      <c r="AP61" s="370"/>
      <c r="AQ61" s="370"/>
      <c r="AR61" s="370"/>
      <c r="AS61" s="370"/>
      <c r="AT61" s="370"/>
      <c r="AU61" s="370"/>
      <c r="AV61" s="371"/>
      <c r="AW61" s="371"/>
      <c r="AX61" s="371"/>
      <c r="AY61" s="371"/>
      <c r="AZ61" s="371"/>
      <c r="BA61" s="371"/>
      <c r="BB61" s="371"/>
      <c r="BC61" s="371"/>
      <c r="BD61" s="371"/>
      <c r="BE61" s="371"/>
    </row>
    <row r="64" spans="23:57" ht="15.6" x14ac:dyDescent="0.3">
      <c r="W64" s="372"/>
      <c r="X64" s="372"/>
      <c r="Y64" s="372"/>
      <c r="Z64" s="372"/>
      <c r="AA64" s="372"/>
      <c r="AB64" s="372"/>
      <c r="AC64" s="3"/>
      <c r="AD64" s="372"/>
      <c r="AE64" s="372"/>
      <c r="AF64" s="3"/>
      <c r="AG64" s="3"/>
      <c r="AH64" s="3"/>
      <c r="AI64" s="372"/>
      <c r="AJ64" s="372"/>
      <c r="AK64" s="372"/>
      <c r="AL64" s="372"/>
      <c r="AM64" s="372"/>
      <c r="AN64" s="372"/>
      <c r="AO64" s="3"/>
      <c r="AP64" s="3"/>
      <c r="AQ64" s="3"/>
      <c r="AR64" s="3"/>
      <c r="AS64" s="3"/>
      <c r="AT64" s="3"/>
      <c r="AU64" s="372"/>
      <c r="AV64" s="372"/>
      <c r="AW64" s="372"/>
      <c r="AX64" s="372"/>
      <c r="AY64" s="372"/>
      <c r="AZ64" s="372"/>
      <c r="BA64" s="3"/>
      <c r="BB64" s="3"/>
      <c r="BC64" s="3"/>
      <c r="BD64" s="3"/>
      <c r="BE64" s="3"/>
    </row>
    <row r="67" spans="23:57" ht="15" customHeight="1" x14ac:dyDescent="0.3"/>
    <row r="71" spans="23:57" x14ac:dyDescent="0.3"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7"/>
      <c r="BC71" s="367"/>
      <c r="BD71" s="367"/>
      <c r="BE71" s="367"/>
    </row>
    <row r="72" spans="23:57" x14ac:dyDescent="0.3"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</row>
    <row r="76" spans="23:57" ht="22.8" x14ac:dyDescent="0.4"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365"/>
      <c r="BB76" s="365"/>
      <c r="BC76" s="365"/>
      <c r="BD76" s="365"/>
      <c r="BE76" s="365"/>
    </row>
    <row r="78" spans="23:57" ht="22.8" x14ac:dyDescent="0.4"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365"/>
      <c r="AK78" s="365"/>
      <c r="AL78" s="365"/>
      <c r="AM78" s="365"/>
      <c r="AN78" s="365"/>
      <c r="AO78" s="365"/>
      <c r="AP78" s="365"/>
      <c r="AQ78" s="365"/>
      <c r="AR78" s="365"/>
      <c r="AS78" s="365"/>
      <c r="AT78" s="365"/>
      <c r="AU78" s="365"/>
      <c r="AV78" s="365"/>
      <c r="AW78" s="365"/>
      <c r="AX78" s="365"/>
      <c r="AY78" s="365"/>
      <c r="AZ78" s="365"/>
      <c r="BA78" s="365"/>
      <c r="BB78" s="365"/>
      <c r="BC78" s="365"/>
      <c r="BD78" s="365"/>
      <c r="BE78" s="365"/>
    </row>
    <row r="79" spans="23:57" ht="21" x14ac:dyDescent="0.4">
      <c r="W79" s="367"/>
      <c r="X79" s="367"/>
      <c r="Y79" s="367"/>
      <c r="Z79" s="367"/>
      <c r="AA79" s="367"/>
      <c r="AB79" s="367"/>
      <c r="AC79" s="367"/>
      <c r="AD79" s="370"/>
      <c r="AE79" s="370"/>
      <c r="AF79" s="370"/>
      <c r="AG79" s="370"/>
      <c r="AH79" s="370"/>
      <c r="AI79" s="370"/>
      <c r="AJ79" s="2"/>
      <c r="AK79" s="2"/>
      <c r="AL79" s="367"/>
      <c r="AM79" s="367"/>
      <c r="AN79" s="367"/>
      <c r="AO79" s="367"/>
      <c r="AP79" s="367"/>
      <c r="AQ79" s="367"/>
      <c r="AR79" s="6"/>
      <c r="AS79" s="5"/>
      <c r="AT79" s="5"/>
      <c r="AU79" s="5"/>
      <c r="AV79" s="5"/>
      <c r="AW79" s="5"/>
      <c r="AX79" s="367"/>
      <c r="AY79" s="367"/>
      <c r="AZ79" s="367"/>
      <c r="BA79" s="367"/>
      <c r="BB79" s="2"/>
      <c r="BC79" s="2"/>
      <c r="BD79" s="2"/>
      <c r="BE79" s="2"/>
    </row>
    <row r="81" spans="23:57" ht="21" x14ac:dyDescent="0.4">
      <c r="W81" s="370"/>
      <c r="X81" s="370"/>
      <c r="Y81" s="370"/>
      <c r="Z81" s="370"/>
      <c r="AA81" s="370"/>
      <c r="AB81" s="370"/>
      <c r="AC81" s="370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2"/>
      <c r="AO81" s="370"/>
      <c r="AP81" s="370"/>
      <c r="AQ81" s="370"/>
      <c r="AR81" s="370"/>
      <c r="AS81" s="370"/>
      <c r="AT81" s="370"/>
      <c r="AU81" s="370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</row>
    <row r="84" spans="23:57" ht="15.6" x14ac:dyDescent="0.3">
      <c r="W84" s="372"/>
      <c r="X84" s="372"/>
      <c r="Y84" s="372"/>
      <c r="Z84" s="372"/>
      <c r="AA84" s="372"/>
      <c r="AB84" s="372"/>
      <c r="AC84" s="3"/>
      <c r="AD84" s="372"/>
      <c r="AE84" s="372"/>
      <c r="AF84" s="3"/>
      <c r="AG84" s="3"/>
      <c r="AH84" s="3"/>
      <c r="AI84" s="372"/>
      <c r="AJ84" s="372"/>
      <c r="AK84" s="372"/>
      <c r="AL84" s="372"/>
      <c r="AM84" s="372"/>
      <c r="AN84" s="372"/>
      <c r="AO84" s="3"/>
      <c r="AP84" s="3"/>
      <c r="AQ84" s="3"/>
      <c r="AR84" s="3"/>
      <c r="AS84" s="3"/>
      <c r="AT84" s="3"/>
      <c r="AU84" s="372"/>
      <c r="AV84" s="372"/>
      <c r="AW84" s="372"/>
      <c r="AX84" s="372"/>
      <c r="AY84" s="372"/>
      <c r="AZ84" s="372"/>
      <c r="BA84" s="3"/>
      <c r="BB84" s="3"/>
      <c r="BC84" s="3"/>
      <c r="BD84" s="3"/>
      <c r="BE84" s="3"/>
    </row>
    <row r="91" spans="23:57" x14ac:dyDescent="0.3"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</row>
    <row r="92" spans="23:57" x14ac:dyDescent="0.3"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</row>
  </sheetData>
  <mergeCells count="232">
    <mergeCell ref="Q21:Q22"/>
    <mergeCell ref="L5:N6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  <mergeCell ref="W64:AB64"/>
    <mergeCell ref="AD64:AE64"/>
    <mergeCell ref="AI64:AN64"/>
    <mergeCell ref="AU64:AZ64"/>
    <mergeCell ref="W71:BE72"/>
    <mergeCell ref="W76:BE76"/>
    <mergeCell ref="W84:AB84"/>
    <mergeCell ref="AD84:AE84"/>
    <mergeCell ref="AI84:AN84"/>
    <mergeCell ref="AU84:AZ84"/>
    <mergeCell ref="W53:BE54"/>
    <mergeCell ref="W58:BE58"/>
    <mergeCell ref="W59:AC59"/>
    <mergeCell ref="AD59:AI59"/>
    <mergeCell ref="AL59:AQ59"/>
    <mergeCell ref="AX59:BA59"/>
    <mergeCell ref="W61:AC61"/>
    <mergeCell ref="AD61:AM61"/>
    <mergeCell ref="AO61:AU61"/>
    <mergeCell ref="AV61:BE6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41:AC41"/>
    <mergeCell ref="S19:S20"/>
    <mergeCell ref="T17:T18"/>
    <mergeCell ref="R21:R22"/>
    <mergeCell ref="R19:R20"/>
    <mergeCell ref="T19:T20"/>
    <mergeCell ref="AD41:AI41"/>
    <mergeCell ref="AL41:AQ41"/>
    <mergeCell ref="AX41:BA41"/>
    <mergeCell ref="W39:BE40"/>
    <mergeCell ref="R23:R24"/>
    <mergeCell ref="S23:S24"/>
    <mergeCell ref="T23:T24"/>
    <mergeCell ref="R25:R26"/>
    <mergeCell ref="S25:S26"/>
    <mergeCell ref="T25:T26"/>
    <mergeCell ref="U19:U20"/>
    <mergeCell ref="U21:U22"/>
    <mergeCell ref="B35:C36"/>
    <mergeCell ref="W37:BE37"/>
    <mergeCell ref="E35:Q36"/>
    <mergeCell ref="D35:D36"/>
    <mergeCell ref="S37:T37"/>
    <mergeCell ref="P9:P10"/>
    <mergeCell ref="Q9:Q10"/>
    <mergeCell ref="K11:K12"/>
    <mergeCell ref="O11:O12"/>
    <mergeCell ref="P11:P12"/>
    <mergeCell ref="Q11:Q12"/>
    <mergeCell ref="E27:Q28"/>
    <mergeCell ref="E29:Q30"/>
    <mergeCell ref="E31:Q32"/>
    <mergeCell ref="E33:Q34"/>
    <mergeCell ref="D13:D14"/>
    <mergeCell ref="E13:E14"/>
    <mergeCell ref="P15:P16"/>
    <mergeCell ref="D21:D22"/>
    <mergeCell ref="Q13:Q14"/>
    <mergeCell ref="S21:S22"/>
    <mergeCell ref="T21:T22"/>
    <mergeCell ref="F21:F22"/>
    <mergeCell ref="G21:G22"/>
    <mergeCell ref="O9:O10"/>
    <mergeCell ref="A35:A36"/>
    <mergeCell ref="C11:C12"/>
    <mergeCell ref="D11:D12"/>
    <mergeCell ref="C15:C16"/>
    <mergeCell ref="D25:D26"/>
    <mergeCell ref="D27:D28"/>
    <mergeCell ref="D29:D30"/>
    <mergeCell ref="D31:D32"/>
    <mergeCell ref="D33:D34"/>
    <mergeCell ref="A11:A14"/>
    <mergeCell ref="A15:A18"/>
    <mergeCell ref="A19:A22"/>
    <mergeCell ref="A31:A32"/>
    <mergeCell ref="A33:A34"/>
    <mergeCell ref="A27:A28"/>
    <mergeCell ref="A29:A30"/>
    <mergeCell ref="C21:C22"/>
    <mergeCell ref="B27:C28"/>
    <mergeCell ref="B29:C30"/>
    <mergeCell ref="J21:J22"/>
    <mergeCell ref="O13:O14"/>
    <mergeCell ref="B31:C32"/>
    <mergeCell ref="B33:C34"/>
    <mergeCell ref="C13:C14"/>
    <mergeCell ref="C17:C18"/>
    <mergeCell ref="D17:D18"/>
    <mergeCell ref="B11:B14"/>
    <mergeCell ref="B15:B18"/>
    <mergeCell ref="B19:B22"/>
    <mergeCell ref="I11:I12"/>
    <mergeCell ref="E11:E12"/>
    <mergeCell ref="F11:H14"/>
    <mergeCell ref="I13:I14"/>
    <mergeCell ref="C19:C20"/>
    <mergeCell ref="D19:D20"/>
    <mergeCell ref="E19:E20"/>
    <mergeCell ref="D15:D16"/>
    <mergeCell ref="E15:E16"/>
    <mergeCell ref="F15:F16"/>
    <mergeCell ref="E17:E18"/>
    <mergeCell ref="G19:G20"/>
    <mergeCell ref="F17:F18"/>
    <mergeCell ref="G17:G18"/>
    <mergeCell ref="H15:H16"/>
    <mergeCell ref="E21:E22"/>
    <mergeCell ref="H21:H22"/>
    <mergeCell ref="N17:N18"/>
    <mergeCell ref="O19:O20"/>
    <mergeCell ref="P19:P20"/>
    <mergeCell ref="P17:P18"/>
    <mergeCell ref="I15:K18"/>
    <mergeCell ref="O15:O16"/>
    <mergeCell ref="I21:I22"/>
    <mergeCell ref="H19:H20"/>
    <mergeCell ref="H17:H18"/>
    <mergeCell ref="O17:O18"/>
    <mergeCell ref="K21:K22"/>
    <mergeCell ref="I19:I20"/>
    <mergeCell ref="J19:J20"/>
    <mergeCell ref="O21:O22"/>
    <mergeCell ref="P21:P22"/>
    <mergeCell ref="U15:U16"/>
    <mergeCell ref="U17:U18"/>
    <mergeCell ref="T15:T16"/>
    <mergeCell ref="R17:R18"/>
    <mergeCell ref="S17:S18"/>
    <mergeCell ref="S7:S8"/>
    <mergeCell ref="T11:T12"/>
    <mergeCell ref="S9:S10"/>
    <mergeCell ref="T9:T10"/>
    <mergeCell ref="R7:R8"/>
    <mergeCell ref="R11:R12"/>
    <mergeCell ref="S11:S12"/>
    <mergeCell ref="R15:R16"/>
    <mergeCell ref="S15:S16"/>
    <mergeCell ref="R13:R14"/>
    <mergeCell ref="U13:U14"/>
    <mergeCell ref="S13:S14"/>
    <mergeCell ref="T13:T14"/>
    <mergeCell ref="K9:K10"/>
    <mergeCell ref="O7:O8"/>
    <mergeCell ref="P7:P8"/>
    <mergeCell ref="C5:E6"/>
    <mergeCell ref="F5:H6"/>
    <mergeCell ref="I5:K6"/>
    <mergeCell ref="R9:R10"/>
    <mergeCell ref="F19:F20"/>
    <mergeCell ref="G15:G16"/>
    <mergeCell ref="O5:Q6"/>
    <mergeCell ref="P13:P14"/>
    <mergeCell ref="Q7:Q8"/>
    <mergeCell ref="J13:J14"/>
    <mergeCell ref="K13:K14"/>
    <mergeCell ref="Q19:Q20"/>
    <mergeCell ref="Q15:Q16"/>
    <mergeCell ref="K19:K20"/>
    <mergeCell ref="Q17:Q18"/>
    <mergeCell ref="L19:N22"/>
    <mergeCell ref="L15:L16"/>
    <mergeCell ref="M15:M16"/>
    <mergeCell ref="N15:N16"/>
    <mergeCell ref="L17:L18"/>
    <mergeCell ref="M17:M18"/>
    <mergeCell ref="A4:B6"/>
    <mergeCell ref="A7:A10"/>
    <mergeCell ref="B7:B10"/>
    <mergeCell ref="C4:U4"/>
    <mergeCell ref="I9:I10"/>
    <mergeCell ref="J11:J12"/>
    <mergeCell ref="U11:U12"/>
    <mergeCell ref="A2:U3"/>
    <mergeCell ref="U7:U8"/>
    <mergeCell ref="U9:U10"/>
    <mergeCell ref="R5:T5"/>
    <mergeCell ref="R6:T6"/>
    <mergeCell ref="C7:E10"/>
    <mergeCell ref="F7:F8"/>
    <mergeCell ref="G7:G8"/>
    <mergeCell ref="F9:F10"/>
    <mergeCell ref="G9:G10"/>
    <mergeCell ref="H7:H8"/>
    <mergeCell ref="H9:H10"/>
    <mergeCell ref="T7:T8"/>
    <mergeCell ref="K7:K8"/>
    <mergeCell ref="I7:I8"/>
    <mergeCell ref="J7:J8"/>
    <mergeCell ref="J9:J1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U23:U24"/>
    <mergeCell ref="C25:C26"/>
    <mergeCell ref="E25:E26"/>
    <mergeCell ref="F25:F26"/>
    <mergeCell ref="G25:G26"/>
    <mergeCell ref="H25:H26"/>
    <mergeCell ref="I25:I26"/>
    <mergeCell ref="J25:J26"/>
    <mergeCell ref="K25:K26"/>
    <mergeCell ref="U25:U26"/>
    <mergeCell ref="O23:Q2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96"/>
  <sheetViews>
    <sheetView showGridLines="0" zoomScaleNormal="100" workbookViewId="0">
      <selection activeCell="W6" sqref="W6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 x14ac:dyDescent="0.35"/>
    <row r="2" spans="1:21" ht="14.4" customHeight="1" x14ac:dyDescent="0.3">
      <c r="A2" s="298" t="str">
        <f>'Nasazení do skupin'!B2</f>
        <v>10. GALA MČR mladších žáků dvojice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300"/>
      <c r="P2" s="300"/>
      <c r="Q2" s="300"/>
      <c r="R2" s="299"/>
      <c r="S2" s="299"/>
      <c r="T2" s="299"/>
      <c r="U2" s="301"/>
    </row>
    <row r="3" spans="1:21" ht="15" customHeight="1" thickBo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4"/>
    </row>
    <row r="4" spans="1:21" ht="32.25" customHeight="1" thickBot="1" x14ac:dyDescent="0.35">
      <c r="A4" s="289" t="s">
        <v>8</v>
      </c>
      <c r="B4" s="290"/>
      <c r="C4" s="295" t="str">
        <f>'Nasazení do skupin'!B3</f>
        <v>Čakovice 17.6.2017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7"/>
    </row>
    <row r="5" spans="1:21" ht="14.4" customHeight="1" x14ac:dyDescent="0.3">
      <c r="A5" s="291"/>
      <c r="B5" s="292"/>
      <c r="C5" s="299">
        <v>1</v>
      </c>
      <c r="D5" s="299"/>
      <c r="E5" s="301"/>
      <c r="F5" s="298">
        <v>2</v>
      </c>
      <c r="G5" s="299"/>
      <c r="H5" s="301"/>
      <c r="I5" s="298">
        <v>3</v>
      </c>
      <c r="J5" s="299"/>
      <c r="K5" s="301"/>
      <c r="L5" s="298">
        <v>4</v>
      </c>
      <c r="M5" s="299"/>
      <c r="N5" s="301"/>
      <c r="O5" s="298">
        <v>5</v>
      </c>
      <c r="P5" s="299"/>
      <c r="Q5" s="301"/>
      <c r="R5" s="305" t="s">
        <v>1</v>
      </c>
      <c r="S5" s="306"/>
      <c r="T5" s="307"/>
      <c r="U5" s="185" t="s">
        <v>2</v>
      </c>
    </row>
    <row r="6" spans="1:21" ht="15" customHeight="1" thickBot="1" x14ac:dyDescent="0.35">
      <c r="A6" s="293"/>
      <c r="B6" s="294"/>
      <c r="C6" s="322"/>
      <c r="D6" s="322"/>
      <c r="E6" s="323"/>
      <c r="F6" s="302"/>
      <c r="G6" s="303"/>
      <c r="H6" s="304"/>
      <c r="I6" s="302"/>
      <c r="J6" s="303"/>
      <c r="K6" s="304"/>
      <c r="L6" s="302"/>
      <c r="M6" s="303"/>
      <c r="N6" s="304"/>
      <c r="O6" s="302"/>
      <c r="P6" s="303"/>
      <c r="Q6" s="304"/>
      <c r="R6" s="308" t="s">
        <v>3</v>
      </c>
      <c r="S6" s="309"/>
      <c r="T6" s="310"/>
      <c r="U6" s="186" t="s">
        <v>4</v>
      </c>
    </row>
    <row r="7" spans="1:21" ht="15" customHeight="1" x14ac:dyDescent="0.3">
      <c r="A7" s="281">
        <v>1</v>
      </c>
      <c r="B7" s="284" t="str">
        <f>'Nasazení do skupin'!B5</f>
        <v xml:space="preserve">TJ Baník Stříbro "A" </v>
      </c>
      <c r="C7" s="311"/>
      <c r="D7" s="312"/>
      <c r="E7" s="313"/>
      <c r="F7" s="375">
        <f>O33</f>
        <v>2</v>
      </c>
      <c r="G7" s="377" t="s">
        <v>5</v>
      </c>
      <c r="H7" s="379">
        <f>Q33</f>
        <v>0</v>
      </c>
      <c r="I7" s="375">
        <f>O43</f>
        <v>2</v>
      </c>
      <c r="J7" s="377" t="s">
        <v>5</v>
      </c>
      <c r="K7" s="379">
        <f>Q43</f>
        <v>0</v>
      </c>
      <c r="L7" s="375">
        <f>E19</f>
        <v>2</v>
      </c>
      <c r="M7" s="377" t="s">
        <v>5</v>
      </c>
      <c r="N7" s="379">
        <f>C19</f>
        <v>0</v>
      </c>
      <c r="O7" s="375">
        <f>E23</f>
        <v>2</v>
      </c>
      <c r="P7" s="377" t="s">
        <v>5</v>
      </c>
      <c r="Q7" s="379">
        <f>C23</f>
        <v>0</v>
      </c>
      <c r="R7" s="397">
        <f>F7+I7+L7+O7</f>
        <v>8</v>
      </c>
      <c r="S7" s="399" t="s">
        <v>5</v>
      </c>
      <c r="T7" s="393">
        <f>H7+K7+N7+Q7</f>
        <v>0</v>
      </c>
      <c r="U7" s="406">
        <v>8</v>
      </c>
    </row>
    <row r="8" spans="1:21" ht="15.75" customHeight="1" thickBot="1" x14ac:dyDescent="0.35">
      <c r="A8" s="282"/>
      <c r="B8" s="285"/>
      <c r="C8" s="314"/>
      <c r="D8" s="315"/>
      <c r="E8" s="316"/>
      <c r="F8" s="376"/>
      <c r="G8" s="378"/>
      <c r="H8" s="380"/>
      <c r="I8" s="376"/>
      <c r="J8" s="378"/>
      <c r="K8" s="380"/>
      <c r="L8" s="376"/>
      <c r="M8" s="378"/>
      <c r="N8" s="380"/>
      <c r="O8" s="376"/>
      <c r="P8" s="378"/>
      <c r="Q8" s="380"/>
      <c r="R8" s="398"/>
      <c r="S8" s="400"/>
      <c r="T8" s="394"/>
      <c r="U8" s="407"/>
    </row>
    <row r="9" spans="1:21" ht="15" customHeight="1" x14ac:dyDescent="0.3">
      <c r="A9" s="282"/>
      <c r="B9" s="285"/>
      <c r="C9" s="314"/>
      <c r="D9" s="315"/>
      <c r="E9" s="316"/>
      <c r="F9" s="381">
        <f>O34</f>
        <v>20</v>
      </c>
      <c r="G9" s="383" t="s">
        <v>5</v>
      </c>
      <c r="H9" s="385">
        <f>Q34</f>
        <v>3</v>
      </c>
      <c r="I9" s="381">
        <f>O44</f>
        <v>20</v>
      </c>
      <c r="J9" s="383" t="s">
        <v>5</v>
      </c>
      <c r="K9" s="385">
        <f>Q44</f>
        <v>5</v>
      </c>
      <c r="L9" s="381">
        <f>E21</f>
        <v>20</v>
      </c>
      <c r="M9" s="383" t="s">
        <v>5</v>
      </c>
      <c r="N9" s="385">
        <f>C21</f>
        <v>2</v>
      </c>
      <c r="O9" s="381">
        <f>E25</f>
        <v>20</v>
      </c>
      <c r="P9" s="383" t="s">
        <v>5</v>
      </c>
      <c r="Q9" s="385">
        <f>C25</f>
        <v>5</v>
      </c>
      <c r="R9" s="401">
        <f>F9+I9+L9+O9</f>
        <v>80</v>
      </c>
      <c r="S9" s="403" t="s">
        <v>5</v>
      </c>
      <c r="T9" s="395">
        <f>H9+K9+N9+Q9</f>
        <v>15</v>
      </c>
      <c r="U9" s="391">
        <v>1</v>
      </c>
    </row>
    <row r="10" spans="1:21" ht="15.75" customHeight="1" thickBot="1" x14ac:dyDescent="0.35">
      <c r="A10" s="283"/>
      <c r="B10" s="286"/>
      <c r="C10" s="317"/>
      <c r="D10" s="318"/>
      <c r="E10" s="319"/>
      <c r="F10" s="381"/>
      <c r="G10" s="383"/>
      <c r="H10" s="385"/>
      <c r="I10" s="382"/>
      <c r="J10" s="384"/>
      <c r="K10" s="386"/>
      <c r="L10" s="382"/>
      <c r="M10" s="384"/>
      <c r="N10" s="386"/>
      <c r="O10" s="382"/>
      <c r="P10" s="384"/>
      <c r="Q10" s="386"/>
      <c r="R10" s="402"/>
      <c r="S10" s="404"/>
      <c r="T10" s="396"/>
      <c r="U10" s="392"/>
    </row>
    <row r="11" spans="1:21" ht="15" customHeight="1" x14ac:dyDescent="0.3">
      <c r="A11" s="281">
        <v>2</v>
      </c>
      <c r="B11" s="284" t="str">
        <f>'Nasazení do skupin'!B6</f>
        <v>Městský nohejbalový klub Modřice, z.s. "C"</v>
      </c>
      <c r="C11" s="375">
        <f>H7</f>
        <v>0</v>
      </c>
      <c r="D11" s="377" t="s">
        <v>5</v>
      </c>
      <c r="E11" s="377">
        <f>F7</f>
        <v>2</v>
      </c>
      <c r="F11" s="353" t="s">
        <v>42</v>
      </c>
      <c r="G11" s="354"/>
      <c r="H11" s="355"/>
      <c r="I11" s="377">
        <f>O39</f>
        <v>0</v>
      </c>
      <c r="J11" s="377" t="s">
        <v>5</v>
      </c>
      <c r="K11" s="379">
        <f>Q39</f>
        <v>2</v>
      </c>
      <c r="L11" s="375">
        <f>H19</f>
        <v>1</v>
      </c>
      <c r="M11" s="377" t="s">
        <v>5</v>
      </c>
      <c r="N11" s="379">
        <f>F19</f>
        <v>2</v>
      </c>
      <c r="O11" s="375">
        <f>O29</f>
        <v>2</v>
      </c>
      <c r="P11" s="377" t="s">
        <v>5</v>
      </c>
      <c r="Q11" s="379">
        <f>Q29</f>
        <v>0</v>
      </c>
      <c r="R11" s="397">
        <f>C11+I11+L11+O11</f>
        <v>3</v>
      </c>
      <c r="S11" s="399" t="s">
        <v>5</v>
      </c>
      <c r="T11" s="393">
        <f>E11+K11+N11+Q11</f>
        <v>6</v>
      </c>
      <c r="U11" s="406">
        <v>2</v>
      </c>
    </row>
    <row r="12" spans="1:21" ht="15.75" customHeight="1" thickBot="1" x14ac:dyDescent="0.35">
      <c r="A12" s="282"/>
      <c r="B12" s="285"/>
      <c r="C12" s="376"/>
      <c r="D12" s="378"/>
      <c r="E12" s="378"/>
      <c r="F12" s="356"/>
      <c r="G12" s="357"/>
      <c r="H12" s="358"/>
      <c r="I12" s="378"/>
      <c r="J12" s="378"/>
      <c r="K12" s="380"/>
      <c r="L12" s="376"/>
      <c r="M12" s="378"/>
      <c r="N12" s="380"/>
      <c r="O12" s="376"/>
      <c r="P12" s="378"/>
      <c r="Q12" s="380"/>
      <c r="R12" s="398"/>
      <c r="S12" s="400"/>
      <c r="T12" s="394"/>
      <c r="U12" s="407"/>
    </row>
    <row r="13" spans="1:21" ht="15" customHeight="1" x14ac:dyDescent="0.3">
      <c r="A13" s="282"/>
      <c r="B13" s="285"/>
      <c r="C13" s="381">
        <f>H9</f>
        <v>3</v>
      </c>
      <c r="D13" s="383" t="s">
        <v>5</v>
      </c>
      <c r="E13" s="383">
        <f>F9</f>
        <v>20</v>
      </c>
      <c r="F13" s="356"/>
      <c r="G13" s="357"/>
      <c r="H13" s="358"/>
      <c r="I13" s="383">
        <f>O40</f>
        <v>8</v>
      </c>
      <c r="J13" s="383" t="s">
        <v>5</v>
      </c>
      <c r="K13" s="385">
        <f>Q40</f>
        <v>20</v>
      </c>
      <c r="L13" s="381">
        <f>H21</f>
        <v>23</v>
      </c>
      <c r="M13" s="383" t="s">
        <v>5</v>
      </c>
      <c r="N13" s="385">
        <f>F21</f>
        <v>24</v>
      </c>
      <c r="O13" s="381">
        <f>O30</f>
        <v>20</v>
      </c>
      <c r="P13" s="383" t="s">
        <v>5</v>
      </c>
      <c r="Q13" s="385">
        <f>Q30</f>
        <v>8</v>
      </c>
      <c r="R13" s="401">
        <f>C13+I13+L13+O13</f>
        <v>54</v>
      </c>
      <c r="S13" s="403" t="s">
        <v>5</v>
      </c>
      <c r="T13" s="395">
        <f>E13+K13+N13+Q13</f>
        <v>72</v>
      </c>
      <c r="U13" s="391">
        <v>4</v>
      </c>
    </row>
    <row r="14" spans="1:21" ht="15.75" customHeight="1" thickBot="1" x14ac:dyDescent="0.35">
      <c r="A14" s="283"/>
      <c r="B14" s="286"/>
      <c r="C14" s="382"/>
      <c r="D14" s="384"/>
      <c r="E14" s="384"/>
      <c r="F14" s="359"/>
      <c r="G14" s="360"/>
      <c r="H14" s="361"/>
      <c r="I14" s="383"/>
      <c r="J14" s="383"/>
      <c r="K14" s="385"/>
      <c r="L14" s="382"/>
      <c r="M14" s="384"/>
      <c r="N14" s="386"/>
      <c r="O14" s="382"/>
      <c r="P14" s="384"/>
      <c r="Q14" s="386"/>
      <c r="R14" s="402"/>
      <c r="S14" s="404"/>
      <c r="T14" s="396"/>
      <c r="U14" s="392"/>
    </row>
    <row r="15" spans="1:21" ht="15" customHeight="1" x14ac:dyDescent="0.3">
      <c r="A15" s="281">
        <v>3</v>
      </c>
      <c r="B15" s="284" t="str">
        <f>'Nasazení do skupin'!B7</f>
        <v>TJ Avia Čakovice "A"</v>
      </c>
      <c r="C15" s="375">
        <f>K7</f>
        <v>0</v>
      </c>
      <c r="D15" s="377" t="s">
        <v>5</v>
      </c>
      <c r="E15" s="379">
        <f>I7</f>
        <v>2</v>
      </c>
      <c r="F15" s="417">
        <f>K11</f>
        <v>2</v>
      </c>
      <c r="G15" s="405" t="s">
        <v>5</v>
      </c>
      <c r="H15" s="405">
        <f>I11</f>
        <v>0</v>
      </c>
      <c r="I15" s="341"/>
      <c r="J15" s="342"/>
      <c r="K15" s="343"/>
      <c r="L15" s="387">
        <f>O31</f>
        <v>2</v>
      </c>
      <c r="M15" s="387" t="s">
        <v>5</v>
      </c>
      <c r="N15" s="389">
        <f>Q31</f>
        <v>0</v>
      </c>
      <c r="O15" s="387">
        <f>K23</f>
        <v>2</v>
      </c>
      <c r="P15" s="387" t="s">
        <v>5</v>
      </c>
      <c r="Q15" s="389">
        <f>I23</f>
        <v>0</v>
      </c>
      <c r="R15" s="397">
        <f>C15+F15+L15+O15</f>
        <v>6</v>
      </c>
      <c r="S15" s="399" t="s">
        <v>5</v>
      </c>
      <c r="T15" s="393">
        <f>H15+E15+N15+Q15</f>
        <v>2</v>
      </c>
      <c r="U15" s="406">
        <v>6</v>
      </c>
    </row>
    <row r="16" spans="1:21" ht="15.75" customHeight="1" thickBot="1" x14ac:dyDescent="0.35">
      <c r="A16" s="282"/>
      <c r="B16" s="285"/>
      <c r="C16" s="376"/>
      <c r="D16" s="378"/>
      <c r="E16" s="380"/>
      <c r="F16" s="376"/>
      <c r="G16" s="378"/>
      <c r="H16" s="378"/>
      <c r="I16" s="344"/>
      <c r="J16" s="345"/>
      <c r="K16" s="346"/>
      <c r="L16" s="388"/>
      <c r="M16" s="388"/>
      <c r="N16" s="390"/>
      <c r="O16" s="388"/>
      <c r="P16" s="388"/>
      <c r="Q16" s="390"/>
      <c r="R16" s="398"/>
      <c r="S16" s="400"/>
      <c r="T16" s="394"/>
      <c r="U16" s="407"/>
    </row>
    <row r="17" spans="1:22" ht="15" customHeight="1" x14ac:dyDescent="0.3">
      <c r="A17" s="282"/>
      <c r="B17" s="285"/>
      <c r="C17" s="381">
        <f>K9</f>
        <v>5</v>
      </c>
      <c r="D17" s="383" t="s">
        <v>5</v>
      </c>
      <c r="E17" s="385">
        <f>I9</f>
        <v>20</v>
      </c>
      <c r="F17" s="381">
        <f>K13</f>
        <v>20</v>
      </c>
      <c r="G17" s="383" t="s">
        <v>5</v>
      </c>
      <c r="H17" s="383">
        <f>I13</f>
        <v>8</v>
      </c>
      <c r="I17" s="344"/>
      <c r="J17" s="345"/>
      <c r="K17" s="346"/>
      <c r="L17" s="408">
        <f>O32</f>
        <v>20</v>
      </c>
      <c r="M17" s="408" t="s">
        <v>5</v>
      </c>
      <c r="N17" s="410">
        <f>Q32</f>
        <v>12</v>
      </c>
      <c r="O17" s="408">
        <f>K25</f>
        <v>20</v>
      </c>
      <c r="P17" s="408" t="s">
        <v>5</v>
      </c>
      <c r="Q17" s="410">
        <f>I25</f>
        <v>10</v>
      </c>
      <c r="R17" s="401">
        <f>F17+C17+L17+O17</f>
        <v>65</v>
      </c>
      <c r="S17" s="403" t="s">
        <v>5</v>
      </c>
      <c r="T17" s="395">
        <f>H17+E17+N17+Q17</f>
        <v>50</v>
      </c>
      <c r="U17" s="391">
        <v>2</v>
      </c>
    </row>
    <row r="18" spans="1:22" ht="15.75" customHeight="1" thickBot="1" x14ac:dyDescent="0.35">
      <c r="A18" s="283"/>
      <c r="B18" s="286"/>
      <c r="C18" s="382"/>
      <c r="D18" s="384"/>
      <c r="E18" s="386"/>
      <c r="F18" s="382"/>
      <c r="G18" s="384"/>
      <c r="H18" s="384"/>
      <c r="I18" s="347"/>
      <c r="J18" s="348"/>
      <c r="K18" s="349"/>
      <c r="L18" s="409"/>
      <c r="M18" s="409"/>
      <c r="N18" s="411"/>
      <c r="O18" s="409"/>
      <c r="P18" s="409"/>
      <c r="Q18" s="411"/>
      <c r="R18" s="402"/>
      <c r="S18" s="404"/>
      <c r="T18" s="396"/>
      <c r="U18" s="392"/>
    </row>
    <row r="19" spans="1:22" ht="15" customHeight="1" x14ac:dyDescent="0.3">
      <c r="A19" s="281">
        <v>4</v>
      </c>
      <c r="B19" s="284" t="str">
        <f>'Nasazení do skupin'!B8</f>
        <v>Tělovýchovná jednota Pankrác</v>
      </c>
      <c r="C19" s="375">
        <f>O37</f>
        <v>0</v>
      </c>
      <c r="D19" s="377" t="s">
        <v>5</v>
      </c>
      <c r="E19" s="379">
        <f>Q37</f>
        <v>2</v>
      </c>
      <c r="F19" s="375">
        <f>O45</f>
        <v>2</v>
      </c>
      <c r="G19" s="377" t="s">
        <v>5</v>
      </c>
      <c r="H19" s="379">
        <f>Q45</f>
        <v>1</v>
      </c>
      <c r="I19" s="417">
        <f>N15</f>
        <v>0</v>
      </c>
      <c r="J19" s="405" t="s">
        <v>5</v>
      </c>
      <c r="K19" s="405">
        <f>L15</f>
        <v>2</v>
      </c>
      <c r="L19" s="272">
        <v>2017</v>
      </c>
      <c r="M19" s="273"/>
      <c r="N19" s="274"/>
      <c r="O19" s="387">
        <f>N23</f>
        <v>2</v>
      </c>
      <c r="P19" s="387" t="s">
        <v>5</v>
      </c>
      <c r="Q19" s="389">
        <f>L23</f>
        <v>0</v>
      </c>
      <c r="R19" s="397">
        <f>F19+I19+C19+O19</f>
        <v>4</v>
      </c>
      <c r="S19" s="399" t="s">
        <v>5</v>
      </c>
      <c r="T19" s="393">
        <f>H19+K19+E19+Q19</f>
        <v>5</v>
      </c>
      <c r="U19" s="406">
        <v>4</v>
      </c>
    </row>
    <row r="20" spans="1:22" ht="15.75" customHeight="1" thickBot="1" x14ac:dyDescent="0.35">
      <c r="A20" s="282"/>
      <c r="B20" s="285"/>
      <c r="C20" s="376"/>
      <c r="D20" s="378"/>
      <c r="E20" s="380"/>
      <c r="F20" s="376"/>
      <c r="G20" s="378"/>
      <c r="H20" s="380"/>
      <c r="I20" s="376"/>
      <c r="J20" s="378"/>
      <c r="K20" s="378"/>
      <c r="L20" s="275"/>
      <c r="M20" s="276"/>
      <c r="N20" s="277"/>
      <c r="O20" s="388"/>
      <c r="P20" s="388"/>
      <c r="Q20" s="390"/>
      <c r="R20" s="398"/>
      <c r="S20" s="400"/>
      <c r="T20" s="394"/>
      <c r="U20" s="407"/>
    </row>
    <row r="21" spans="1:22" ht="15" customHeight="1" x14ac:dyDescent="0.3">
      <c r="A21" s="282"/>
      <c r="B21" s="285"/>
      <c r="C21" s="381">
        <f>O38</f>
        <v>2</v>
      </c>
      <c r="D21" s="383" t="s">
        <v>5</v>
      </c>
      <c r="E21" s="385">
        <f>Q38</f>
        <v>20</v>
      </c>
      <c r="F21" s="381">
        <f>O46</f>
        <v>24</v>
      </c>
      <c r="G21" s="383" t="s">
        <v>5</v>
      </c>
      <c r="H21" s="385">
        <f>Q46</f>
        <v>23</v>
      </c>
      <c r="I21" s="381">
        <f>N17</f>
        <v>12</v>
      </c>
      <c r="J21" s="383" t="s">
        <v>5</v>
      </c>
      <c r="K21" s="383">
        <f>L17</f>
        <v>20</v>
      </c>
      <c r="L21" s="275"/>
      <c r="M21" s="276"/>
      <c r="N21" s="277"/>
      <c r="O21" s="408">
        <f>N25</f>
        <v>20</v>
      </c>
      <c r="P21" s="408" t="s">
        <v>5</v>
      </c>
      <c r="Q21" s="410">
        <f>L25</f>
        <v>7</v>
      </c>
      <c r="R21" s="401">
        <f>F21+I21+C21+O21</f>
        <v>58</v>
      </c>
      <c r="S21" s="403" t="s">
        <v>5</v>
      </c>
      <c r="T21" s="395">
        <f>H21+K21+E21+Q21</f>
        <v>70</v>
      </c>
      <c r="U21" s="391">
        <v>3</v>
      </c>
    </row>
    <row r="22" spans="1:22" ht="15.75" customHeight="1" thickBot="1" x14ac:dyDescent="0.35">
      <c r="A22" s="283"/>
      <c r="B22" s="286"/>
      <c r="C22" s="382"/>
      <c r="D22" s="384"/>
      <c r="E22" s="386"/>
      <c r="F22" s="382"/>
      <c r="G22" s="384"/>
      <c r="H22" s="386"/>
      <c r="I22" s="382"/>
      <c r="J22" s="384"/>
      <c r="K22" s="384"/>
      <c r="L22" s="278"/>
      <c r="M22" s="279"/>
      <c r="N22" s="280"/>
      <c r="O22" s="409"/>
      <c r="P22" s="409"/>
      <c r="Q22" s="411"/>
      <c r="R22" s="402"/>
      <c r="S22" s="404"/>
      <c r="T22" s="396"/>
      <c r="U22" s="392"/>
    </row>
    <row r="23" spans="1:22" ht="15.75" customHeight="1" x14ac:dyDescent="0.3">
      <c r="A23" s="281">
        <v>5</v>
      </c>
      <c r="B23" s="284" t="str">
        <f>'Nasazení do skupin'!B9</f>
        <v>SK Liapor - Witte Karlovy Vary z.s. "B"</v>
      </c>
      <c r="C23" s="375">
        <f>O47</f>
        <v>0</v>
      </c>
      <c r="D23" s="377" t="s">
        <v>5</v>
      </c>
      <c r="E23" s="379">
        <f>Q47</f>
        <v>2</v>
      </c>
      <c r="F23" s="375">
        <f>Q11</f>
        <v>0</v>
      </c>
      <c r="G23" s="377" t="s">
        <v>5</v>
      </c>
      <c r="H23" s="379">
        <f>O11</f>
        <v>2</v>
      </c>
      <c r="I23" s="375">
        <f>O35</f>
        <v>0</v>
      </c>
      <c r="J23" s="377" t="s">
        <v>5</v>
      </c>
      <c r="K23" s="379">
        <f>Q35</f>
        <v>2</v>
      </c>
      <c r="L23" s="375">
        <f>O41</f>
        <v>0</v>
      </c>
      <c r="M23" s="377" t="s">
        <v>5</v>
      </c>
      <c r="N23" s="379">
        <f>Q41</f>
        <v>2</v>
      </c>
      <c r="O23" s="272"/>
      <c r="P23" s="273"/>
      <c r="Q23" s="274"/>
      <c r="R23" s="397">
        <f>F23+I23+L23+C23</f>
        <v>0</v>
      </c>
      <c r="S23" s="399" t="s">
        <v>5</v>
      </c>
      <c r="T23" s="393">
        <f>H23+K23+N23+E23</f>
        <v>8</v>
      </c>
      <c r="U23" s="406">
        <v>0</v>
      </c>
    </row>
    <row r="24" spans="1:22" ht="15.75" customHeight="1" thickBot="1" x14ac:dyDescent="0.35">
      <c r="A24" s="282"/>
      <c r="B24" s="285"/>
      <c r="C24" s="376"/>
      <c r="D24" s="378"/>
      <c r="E24" s="380"/>
      <c r="F24" s="376"/>
      <c r="G24" s="378"/>
      <c r="H24" s="380"/>
      <c r="I24" s="376"/>
      <c r="J24" s="378"/>
      <c r="K24" s="380"/>
      <c r="L24" s="376"/>
      <c r="M24" s="378"/>
      <c r="N24" s="380"/>
      <c r="O24" s="275"/>
      <c r="P24" s="276"/>
      <c r="Q24" s="277"/>
      <c r="R24" s="398"/>
      <c r="S24" s="400"/>
      <c r="T24" s="394"/>
      <c r="U24" s="407"/>
    </row>
    <row r="25" spans="1:22" ht="15.75" customHeight="1" x14ac:dyDescent="0.3">
      <c r="A25" s="282"/>
      <c r="B25" s="285"/>
      <c r="C25" s="381">
        <f>O48</f>
        <v>5</v>
      </c>
      <c r="D25" s="383" t="s">
        <v>5</v>
      </c>
      <c r="E25" s="385">
        <f>Q48</f>
        <v>20</v>
      </c>
      <c r="F25" s="381">
        <f>Q13</f>
        <v>8</v>
      </c>
      <c r="G25" s="383" t="s">
        <v>5</v>
      </c>
      <c r="H25" s="385">
        <f>O13</f>
        <v>20</v>
      </c>
      <c r="I25" s="381">
        <f>O36</f>
        <v>10</v>
      </c>
      <c r="J25" s="383" t="s">
        <v>5</v>
      </c>
      <c r="K25" s="385">
        <f>Q36</f>
        <v>20</v>
      </c>
      <c r="L25" s="381">
        <f>O42</f>
        <v>7</v>
      </c>
      <c r="M25" s="383" t="s">
        <v>5</v>
      </c>
      <c r="N25" s="385">
        <f>Q42</f>
        <v>20</v>
      </c>
      <c r="O25" s="275"/>
      <c r="P25" s="276"/>
      <c r="Q25" s="277"/>
      <c r="R25" s="401">
        <f>F25+I25+L25+C25</f>
        <v>30</v>
      </c>
      <c r="S25" s="403" t="s">
        <v>5</v>
      </c>
      <c r="T25" s="395">
        <f>H25+K25+N25+E25</f>
        <v>80</v>
      </c>
      <c r="U25" s="391">
        <v>5</v>
      </c>
    </row>
    <row r="26" spans="1:22" ht="15.75" customHeight="1" thickBot="1" x14ac:dyDescent="0.35">
      <c r="A26" s="283"/>
      <c r="B26" s="286"/>
      <c r="C26" s="382"/>
      <c r="D26" s="384"/>
      <c r="E26" s="386"/>
      <c r="F26" s="382"/>
      <c r="G26" s="384"/>
      <c r="H26" s="386"/>
      <c r="I26" s="382"/>
      <c r="J26" s="384"/>
      <c r="K26" s="386"/>
      <c r="L26" s="382"/>
      <c r="M26" s="384"/>
      <c r="N26" s="386"/>
      <c r="O26" s="278"/>
      <c r="P26" s="279"/>
      <c r="Q26" s="280"/>
      <c r="R26" s="402"/>
      <c r="S26" s="404"/>
      <c r="T26" s="396"/>
      <c r="U26" s="392"/>
    </row>
    <row r="28" spans="1:22" ht="24.9" customHeight="1" x14ac:dyDescent="0.4">
      <c r="A28" s="414" t="s">
        <v>12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6"/>
      <c r="S28" s="199"/>
      <c r="T28" s="189"/>
      <c r="U28" s="189"/>
    </row>
    <row r="29" spans="1:22" ht="15" customHeight="1" x14ac:dyDescent="0.3">
      <c r="A29" s="412">
        <v>1</v>
      </c>
      <c r="B29" s="413" t="str">
        <f>B11</f>
        <v>Městský nohejbalový klub Modřice, z.s. "C"</v>
      </c>
      <c r="C29" s="413"/>
      <c r="D29" s="413" t="s">
        <v>5</v>
      </c>
      <c r="E29" s="413" t="str">
        <f>B23</f>
        <v>SK Liapor - Witte Karlovy Vary z.s. "B"</v>
      </c>
      <c r="F29" s="413"/>
      <c r="G29" s="413"/>
      <c r="H29" s="413"/>
      <c r="I29" s="413"/>
      <c r="J29" s="413"/>
      <c r="K29" s="413"/>
      <c r="L29" s="413"/>
      <c r="M29" s="413"/>
      <c r="N29" s="413"/>
      <c r="O29" s="209">
        <v>2</v>
      </c>
      <c r="P29" s="210" t="s">
        <v>5</v>
      </c>
      <c r="Q29" s="210">
        <v>0</v>
      </c>
      <c r="R29" s="198" t="s">
        <v>11</v>
      </c>
      <c r="S29" s="197"/>
      <c r="T29" s="46"/>
      <c r="U29" s="47"/>
      <c r="V29" s="4"/>
    </row>
    <row r="30" spans="1:22" ht="15" customHeight="1" x14ac:dyDescent="0.3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211">
        <v>20</v>
      </c>
      <c r="P30" s="212" t="s">
        <v>5</v>
      </c>
      <c r="Q30" s="195">
        <v>8</v>
      </c>
      <c r="R30" s="7" t="s">
        <v>10</v>
      </c>
      <c r="S30" s="197"/>
      <c r="T30" s="44"/>
      <c r="U30" s="47"/>
      <c r="V30" s="4"/>
    </row>
    <row r="31" spans="1:22" ht="15" customHeight="1" x14ac:dyDescent="0.3">
      <c r="A31" s="373">
        <v>2</v>
      </c>
      <c r="B31" s="374" t="str">
        <f>B15</f>
        <v>TJ Avia Čakovice "A"</v>
      </c>
      <c r="C31" s="374"/>
      <c r="D31" s="374" t="s">
        <v>5</v>
      </c>
      <c r="E31" s="374" t="str">
        <f>B19</f>
        <v>Tělovýchovná jednota Pankrác</v>
      </c>
      <c r="F31" s="374"/>
      <c r="G31" s="374"/>
      <c r="H31" s="374"/>
      <c r="I31" s="374"/>
      <c r="J31" s="374"/>
      <c r="K31" s="374"/>
      <c r="L31" s="374"/>
      <c r="M31" s="374"/>
      <c r="N31" s="374"/>
      <c r="O31" s="213">
        <v>2</v>
      </c>
      <c r="P31" s="212" t="s">
        <v>5</v>
      </c>
      <c r="Q31" s="212">
        <v>0</v>
      </c>
      <c r="R31" s="7" t="s">
        <v>11</v>
      </c>
      <c r="S31" s="197"/>
      <c r="T31" s="46"/>
      <c r="U31" s="47"/>
    </row>
    <row r="32" spans="1:22" ht="15" customHeight="1" x14ac:dyDescent="0.3">
      <c r="A32" s="373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211">
        <v>20</v>
      </c>
      <c r="P32" s="212" t="s">
        <v>5</v>
      </c>
      <c r="Q32" s="195">
        <v>12</v>
      </c>
      <c r="R32" s="7" t="s">
        <v>10</v>
      </c>
      <c r="S32" s="197"/>
      <c r="T32" s="44"/>
      <c r="U32" s="47"/>
    </row>
    <row r="33" spans="1:21" ht="15" customHeight="1" x14ac:dyDescent="0.3">
      <c r="A33" s="373">
        <v>3</v>
      </c>
      <c r="B33" s="374" t="str">
        <f>B7</f>
        <v xml:space="preserve">TJ Baník Stříbro "A" </v>
      </c>
      <c r="C33" s="374"/>
      <c r="D33" s="374" t="s">
        <v>5</v>
      </c>
      <c r="E33" s="374" t="str">
        <f>B11</f>
        <v>Městský nohejbalový klub Modřice, z.s. "C"</v>
      </c>
      <c r="F33" s="374"/>
      <c r="G33" s="374"/>
      <c r="H33" s="374"/>
      <c r="I33" s="374"/>
      <c r="J33" s="374"/>
      <c r="K33" s="374"/>
      <c r="L33" s="374"/>
      <c r="M33" s="374"/>
      <c r="N33" s="374"/>
      <c r="O33" s="213">
        <v>2</v>
      </c>
      <c r="P33" s="212" t="s">
        <v>5</v>
      </c>
      <c r="Q33" s="212">
        <v>0</v>
      </c>
      <c r="R33" s="7" t="s">
        <v>11</v>
      </c>
      <c r="S33" s="197"/>
      <c r="T33" s="46"/>
      <c r="U33" s="47"/>
    </row>
    <row r="34" spans="1:21" ht="15" customHeight="1" x14ac:dyDescent="0.3">
      <c r="A34" s="373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211">
        <v>20</v>
      </c>
      <c r="P34" s="212" t="s">
        <v>5</v>
      </c>
      <c r="Q34" s="195">
        <v>3</v>
      </c>
      <c r="R34" s="7" t="s">
        <v>10</v>
      </c>
      <c r="S34" s="197"/>
      <c r="T34" s="44"/>
      <c r="U34" s="47"/>
    </row>
    <row r="35" spans="1:21" ht="15" customHeight="1" x14ac:dyDescent="0.3">
      <c r="A35" s="373">
        <v>4</v>
      </c>
      <c r="B35" s="374" t="str">
        <f>B23</f>
        <v>SK Liapor - Witte Karlovy Vary z.s. "B"</v>
      </c>
      <c r="C35" s="374"/>
      <c r="D35" s="374" t="s">
        <v>5</v>
      </c>
      <c r="E35" s="374" t="str">
        <f>B15</f>
        <v>TJ Avia Čakovice "A"</v>
      </c>
      <c r="F35" s="374"/>
      <c r="G35" s="374"/>
      <c r="H35" s="374"/>
      <c r="I35" s="374"/>
      <c r="J35" s="374"/>
      <c r="K35" s="374"/>
      <c r="L35" s="374"/>
      <c r="M35" s="374"/>
      <c r="N35" s="374"/>
      <c r="O35" s="213">
        <v>0</v>
      </c>
      <c r="P35" s="212" t="s">
        <v>5</v>
      </c>
      <c r="Q35" s="212">
        <v>2</v>
      </c>
      <c r="R35" s="7" t="s">
        <v>11</v>
      </c>
      <c r="S35" s="197"/>
      <c r="T35" s="46"/>
      <c r="U35" s="47"/>
    </row>
    <row r="36" spans="1:21" ht="15" customHeight="1" x14ac:dyDescent="0.3">
      <c r="A36" s="373"/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211">
        <v>10</v>
      </c>
      <c r="P36" s="212" t="s">
        <v>5</v>
      </c>
      <c r="Q36" s="195">
        <v>20</v>
      </c>
      <c r="R36" s="7" t="s">
        <v>10</v>
      </c>
      <c r="S36" s="197"/>
      <c r="T36" s="44"/>
      <c r="U36" s="47"/>
    </row>
    <row r="37" spans="1:21" ht="15" customHeight="1" x14ac:dyDescent="0.3">
      <c r="A37" s="373">
        <v>5</v>
      </c>
      <c r="B37" s="374" t="str">
        <f>B19</f>
        <v>Tělovýchovná jednota Pankrác</v>
      </c>
      <c r="C37" s="374"/>
      <c r="D37" s="374" t="s">
        <v>5</v>
      </c>
      <c r="E37" s="374" t="str">
        <f>B7</f>
        <v xml:space="preserve">TJ Baník Stříbro "A" </v>
      </c>
      <c r="F37" s="374"/>
      <c r="G37" s="374"/>
      <c r="H37" s="374"/>
      <c r="I37" s="374"/>
      <c r="J37" s="374"/>
      <c r="K37" s="374"/>
      <c r="L37" s="374"/>
      <c r="M37" s="374"/>
      <c r="N37" s="374"/>
      <c r="O37" s="213">
        <v>0</v>
      </c>
      <c r="P37" s="212" t="s">
        <v>5</v>
      </c>
      <c r="Q37" s="212">
        <v>2</v>
      </c>
      <c r="R37" s="7" t="s">
        <v>11</v>
      </c>
      <c r="S37" s="197"/>
      <c r="T37" s="46"/>
      <c r="U37" s="47"/>
    </row>
    <row r="38" spans="1:21" ht="15" customHeight="1" x14ac:dyDescent="0.3">
      <c r="A38" s="373"/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211">
        <v>2</v>
      </c>
      <c r="P38" s="212" t="s">
        <v>5</v>
      </c>
      <c r="Q38" s="195">
        <v>20</v>
      </c>
      <c r="R38" s="7" t="s">
        <v>10</v>
      </c>
      <c r="S38" s="197"/>
      <c r="T38" s="44"/>
      <c r="U38" s="47"/>
    </row>
    <row r="39" spans="1:21" ht="15" customHeight="1" x14ac:dyDescent="0.3">
      <c r="A39" s="373">
        <v>6</v>
      </c>
      <c r="B39" s="374" t="str">
        <f>B11</f>
        <v>Městský nohejbalový klub Modřice, z.s. "C"</v>
      </c>
      <c r="C39" s="374"/>
      <c r="D39" s="374" t="s">
        <v>5</v>
      </c>
      <c r="E39" s="374" t="str">
        <f>B15</f>
        <v>TJ Avia Čakovice "A"</v>
      </c>
      <c r="F39" s="374"/>
      <c r="G39" s="374"/>
      <c r="H39" s="374"/>
      <c r="I39" s="374"/>
      <c r="J39" s="374"/>
      <c r="K39" s="374"/>
      <c r="L39" s="374"/>
      <c r="M39" s="374"/>
      <c r="N39" s="374"/>
      <c r="O39" s="213">
        <v>0</v>
      </c>
      <c r="P39" s="212" t="s">
        <v>5</v>
      </c>
      <c r="Q39" s="212">
        <v>2</v>
      </c>
      <c r="R39" s="7" t="s">
        <v>11</v>
      </c>
      <c r="S39" s="197"/>
      <c r="T39" s="46"/>
      <c r="U39" s="47"/>
    </row>
    <row r="40" spans="1:21" ht="15" customHeight="1" x14ac:dyDescent="0.3">
      <c r="A40" s="373"/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211">
        <v>8</v>
      </c>
      <c r="P40" s="212" t="s">
        <v>5</v>
      </c>
      <c r="Q40" s="195">
        <v>20</v>
      </c>
      <c r="R40" s="7" t="s">
        <v>10</v>
      </c>
      <c r="S40" s="197"/>
      <c r="T40" s="44"/>
      <c r="U40" s="47"/>
    </row>
    <row r="41" spans="1:21" ht="15.6" x14ac:dyDescent="0.3">
      <c r="A41" s="373">
        <v>7</v>
      </c>
      <c r="B41" s="374" t="str">
        <f>B23</f>
        <v>SK Liapor - Witte Karlovy Vary z.s. "B"</v>
      </c>
      <c r="C41" s="374"/>
      <c r="D41" s="374" t="s">
        <v>5</v>
      </c>
      <c r="E41" s="374" t="str">
        <f>B19</f>
        <v>Tělovýchovná jednota Pankrác</v>
      </c>
      <c r="F41" s="374"/>
      <c r="G41" s="374"/>
      <c r="H41" s="374"/>
      <c r="I41" s="374"/>
      <c r="J41" s="374"/>
      <c r="K41" s="374"/>
      <c r="L41" s="374"/>
      <c r="M41" s="374"/>
      <c r="N41" s="374"/>
      <c r="O41" s="213">
        <v>0</v>
      </c>
      <c r="P41" s="212" t="s">
        <v>5</v>
      </c>
      <c r="Q41" s="212">
        <v>2</v>
      </c>
      <c r="R41" s="7" t="s">
        <v>11</v>
      </c>
      <c r="S41" s="197"/>
      <c r="T41" s="46"/>
      <c r="U41" s="47"/>
    </row>
    <row r="42" spans="1:21" ht="15.6" x14ac:dyDescent="0.3">
      <c r="A42" s="373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211">
        <v>7</v>
      </c>
      <c r="P42" s="212" t="s">
        <v>5</v>
      </c>
      <c r="Q42" s="195">
        <v>20</v>
      </c>
      <c r="R42" s="7" t="s">
        <v>10</v>
      </c>
      <c r="S42" s="197"/>
      <c r="T42" s="44"/>
      <c r="U42" s="47"/>
    </row>
    <row r="43" spans="1:21" ht="14.4" customHeight="1" x14ac:dyDescent="0.3">
      <c r="A43" s="373">
        <v>8</v>
      </c>
      <c r="B43" s="374" t="str">
        <f>B7</f>
        <v xml:space="preserve">TJ Baník Stříbro "A" </v>
      </c>
      <c r="C43" s="374"/>
      <c r="D43" s="374" t="s">
        <v>5</v>
      </c>
      <c r="E43" s="374" t="str">
        <f>B15</f>
        <v>TJ Avia Čakovice "A"</v>
      </c>
      <c r="F43" s="374"/>
      <c r="G43" s="374"/>
      <c r="H43" s="374"/>
      <c r="I43" s="374"/>
      <c r="J43" s="374"/>
      <c r="K43" s="374"/>
      <c r="L43" s="374"/>
      <c r="M43" s="374"/>
      <c r="N43" s="374"/>
      <c r="O43" s="213">
        <v>2</v>
      </c>
      <c r="P43" s="212" t="s">
        <v>5</v>
      </c>
      <c r="Q43" s="212">
        <v>0</v>
      </c>
      <c r="R43" s="7" t="s">
        <v>11</v>
      </c>
      <c r="S43" s="197"/>
      <c r="T43" s="46"/>
      <c r="U43" s="47"/>
    </row>
    <row r="44" spans="1:21" ht="14.4" customHeight="1" x14ac:dyDescent="0.3">
      <c r="A44" s="373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211">
        <v>20</v>
      </c>
      <c r="P44" s="212" t="s">
        <v>5</v>
      </c>
      <c r="Q44" s="195">
        <v>5</v>
      </c>
      <c r="R44" s="7" t="s">
        <v>10</v>
      </c>
      <c r="S44" s="197"/>
      <c r="T44" s="44"/>
      <c r="U44" s="47"/>
    </row>
    <row r="45" spans="1:21" ht="15.6" x14ac:dyDescent="0.3">
      <c r="A45" s="373">
        <v>9</v>
      </c>
      <c r="B45" s="374" t="str">
        <f>B19</f>
        <v>Tělovýchovná jednota Pankrác</v>
      </c>
      <c r="C45" s="374"/>
      <c r="D45" s="374" t="s">
        <v>5</v>
      </c>
      <c r="E45" s="374" t="str">
        <f>B11</f>
        <v>Městský nohejbalový klub Modřice, z.s. "C"</v>
      </c>
      <c r="F45" s="374"/>
      <c r="G45" s="374"/>
      <c r="H45" s="374"/>
      <c r="I45" s="374"/>
      <c r="J45" s="374"/>
      <c r="K45" s="374"/>
      <c r="L45" s="374"/>
      <c r="M45" s="374"/>
      <c r="N45" s="374"/>
      <c r="O45" s="213">
        <v>2</v>
      </c>
      <c r="P45" s="212" t="s">
        <v>5</v>
      </c>
      <c r="Q45" s="212">
        <v>1</v>
      </c>
      <c r="R45" s="7" t="s">
        <v>11</v>
      </c>
      <c r="S45" s="197"/>
      <c r="T45" s="46"/>
      <c r="U45" s="47"/>
    </row>
    <row r="46" spans="1:21" ht="15.6" x14ac:dyDescent="0.3">
      <c r="A46" s="373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211">
        <v>24</v>
      </c>
      <c r="P46" s="212" t="s">
        <v>5</v>
      </c>
      <c r="Q46" s="195">
        <v>23</v>
      </c>
      <c r="R46" s="7" t="s">
        <v>10</v>
      </c>
      <c r="S46" s="197"/>
      <c r="T46" s="44"/>
      <c r="U46" s="47"/>
    </row>
    <row r="47" spans="1:21" ht="15.6" x14ac:dyDescent="0.3">
      <c r="A47" s="373">
        <v>10</v>
      </c>
      <c r="B47" s="374" t="str">
        <f>B23</f>
        <v>SK Liapor - Witte Karlovy Vary z.s. "B"</v>
      </c>
      <c r="C47" s="374"/>
      <c r="D47" s="374" t="s">
        <v>5</v>
      </c>
      <c r="E47" s="374" t="str">
        <f>B7</f>
        <v xml:space="preserve">TJ Baník Stříbro "A" </v>
      </c>
      <c r="F47" s="374"/>
      <c r="G47" s="374"/>
      <c r="H47" s="374"/>
      <c r="I47" s="374"/>
      <c r="J47" s="374"/>
      <c r="K47" s="374"/>
      <c r="L47" s="374"/>
      <c r="M47" s="374"/>
      <c r="N47" s="374"/>
      <c r="O47" s="51">
        <v>0</v>
      </c>
      <c r="P47" s="52" t="s">
        <v>5</v>
      </c>
      <c r="Q47" s="52">
        <v>2</v>
      </c>
      <c r="R47" s="7" t="s">
        <v>11</v>
      </c>
      <c r="S47" s="197"/>
      <c r="T47" s="46"/>
      <c r="U47" s="47"/>
    </row>
    <row r="48" spans="1:21" ht="15.6" x14ac:dyDescent="0.3">
      <c r="A48" s="373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50">
        <v>5</v>
      </c>
      <c r="P48" s="52" t="s">
        <v>5</v>
      </c>
      <c r="Q48" s="39">
        <v>20</v>
      </c>
      <c r="R48" s="7" t="s">
        <v>10</v>
      </c>
      <c r="S48" s="197"/>
      <c r="T48" s="44"/>
      <c r="U48" s="47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C5:E6"/>
    <mergeCell ref="F5:H6"/>
    <mergeCell ref="I5:K6"/>
    <mergeCell ref="L5:N6"/>
    <mergeCell ref="M17:M18"/>
    <mergeCell ref="N17:N18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L9:L10"/>
    <mergeCell ref="M9:M10"/>
    <mergeCell ref="C13:C14"/>
    <mergeCell ref="D13:D14"/>
    <mergeCell ref="E13:E14"/>
    <mergeCell ref="N9:N10"/>
    <mergeCell ref="F11:H14"/>
    <mergeCell ref="A2:U3"/>
    <mergeCell ref="R7:R8"/>
    <mergeCell ref="S7:S8"/>
    <mergeCell ref="T7:T8"/>
    <mergeCell ref="U7:U8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7:A10"/>
    <mergeCell ref="B7:B10"/>
    <mergeCell ref="U9:U10"/>
    <mergeCell ref="S9:S10"/>
    <mergeCell ref="T9:T10"/>
    <mergeCell ref="C7:E10"/>
    <mergeCell ref="A4:B6"/>
    <mergeCell ref="C4:U4"/>
    <mergeCell ref="R5:T5"/>
    <mergeCell ref="R6:T6"/>
    <mergeCell ref="I11:I12"/>
    <mergeCell ref="J11:J12"/>
    <mergeCell ref="K11:K12"/>
    <mergeCell ref="L11:L12"/>
    <mergeCell ref="M11:M12"/>
    <mergeCell ref="R11:R12"/>
    <mergeCell ref="T13:T14"/>
    <mergeCell ref="R9:R10"/>
    <mergeCell ref="I13:I14"/>
    <mergeCell ref="J13:J14"/>
    <mergeCell ref="K13:K14"/>
    <mergeCell ref="L13:L14"/>
    <mergeCell ref="M13:M14"/>
    <mergeCell ref="S13:S14"/>
    <mergeCell ref="R13:R14"/>
    <mergeCell ref="A11:A14"/>
    <mergeCell ref="S11:S12"/>
    <mergeCell ref="B11:B14"/>
    <mergeCell ref="U13:U14"/>
    <mergeCell ref="A15:A18"/>
    <mergeCell ref="C15:C16"/>
    <mergeCell ref="D15:D16"/>
    <mergeCell ref="E15:E16"/>
    <mergeCell ref="F15:F16"/>
    <mergeCell ref="R15:R16"/>
    <mergeCell ref="S15:S16"/>
    <mergeCell ref="T15:T16"/>
    <mergeCell ref="U15:U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N15:N16"/>
    <mergeCell ref="U11:U12"/>
    <mergeCell ref="B33:C34"/>
    <mergeCell ref="D33:D34"/>
    <mergeCell ref="E33:N34"/>
    <mergeCell ref="R21:R22"/>
    <mergeCell ref="I21:I22"/>
    <mergeCell ref="J21:J22"/>
    <mergeCell ref="K21:K22"/>
    <mergeCell ref="T21:T22"/>
    <mergeCell ref="U21:U22"/>
    <mergeCell ref="L23:L24"/>
    <mergeCell ref="U23:U24"/>
    <mergeCell ref="O21:O22"/>
    <mergeCell ref="P21:P22"/>
    <mergeCell ref="Q21:Q22"/>
    <mergeCell ref="S21:S22"/>
    <mergeCell ref="L19:N22"/>
    <mergeCell ref="N23:N24"/>
    <mergeCell ref="G19:G20"/>
    <mergeCell ref="H19:H20"/>
    <mergeCell ref="I19:I20"/>
    <mergeCell ref="T11:T12"/>
    <mergeCell ref="B15:B18"/>
    <mergeCell ref="B19:B22"/>
    <mergeCell ref="A29:A30"/>
    <mergeCell ref="B29:C30"/>
    <mergeCell ref="D29:D30"/>
    <mergeCell ref="E29:N30"/>
    <mergeCell ref="H21:H22"/>
    <mergeCell ref="A31:A32"/>
    <mergeCell ref="B31:C32"/>
    <mergeCell ref="D31:D32"/>
    <mergeCell ref="A19:A22"/>
    <mergeCell ref="C19:C20"/>
    <mergeCell ref="D19:D20"/>
    <mergeCell ref="E19:E20"/>
    <mergeCell ref="F19:F20"/>
    <mergeCell ref="D23:D24"/>
    <mergeCell ref="C25:C26"/>
    <mergeCell ref="J25:J26"/>
    <mergeCell ref="A28:R28"/>
    <mergeCell ref="E23:E24"/>
    <mergeCell ref="F23:F24"/>
    <mergeCell ref="G23:G24"/>
    <mergeCell ref="H23:H24"/>
    <mergeCell ref="I23:I24"/>
    <mergeCell ref="J23:J24"/>
    <mergeCell ref="K23:K24"/>
    <mergeCell ref="J19:J20"/>
    <mergeCell ref="K19:K20"/>
    <mergeCell ref="M23:M24"/>
    <mergeCell ref="R17:R18"/>
    <mergeCell ref="S17:S18"/>
    <mergeCell ref="T17:T18"/>
    <mergeCell ref="T19:T20"/>
    <mergeCell ref="U19:U20"/>
    <mergeCell ref="O17:O18"/>
    <mergeCell ref="P17:P18"/>
    <mergeCell ref="Q17:Q18"/>
    <mergeCell ref="O19:O20"/>
    <mergeCell ref="P19:P20"/>
    <mergeCell ref="Q19:Q20"/>
    <mergeCell ref="R19:R20"/>
    <mergeCell ref="S19:S20"/>
    <mergeCell ref="L17:L18"/>
    <mergeCell ref="U17:U18"/>
    <mergeCell ref="I15:K18"/>
    <mergeCell ref="L25:L26"/>
    <mergeCell ref="A39:A40"/>
    <mergeCell ref="B39:C40"/>
    <mergeCell ref="D39:D40"/>
    <mergeCell ref="E39:N40"/>
    <mergeCell ref="C21:C22"/>
    <mergeCell ref="D21:D22"/>
    <mergeCell ref="E21:E22"/>
    <mergeCell ref="F21:F22"/>
    <mergeCell ref="G21:G22"/>
    <mergeCell ref="A35:A36"/>
    <mergeCell ref="B35:C36"/>
    <mergeCell ref="D35:D36"/>
    <mergeCell ref="E35:N36"/>
    <mergeCell ref="A37:A38"/>
    <mergeCell ref="B37:C38"/>
    <mergeCell ref="D37:D38"/>
    <mergeCell ref="A23:A26"/>
    <mergeCell ref="B23:B26"/>
    <mergeCell ref="C23:C24"/>
    <mergeCell ref="E37:N38"/>
    <mergeCell ref="E31:N32"/>
    <mergeCell ref="M25:M26"/>
    <mergeCell ref="A33:A34"/>
    <mergeCell ref="N25:N26"/>
    <mergeCell ref="U25:U26"/>
    <mergeCell ref="T23:T24"/>
    <mergeCell ref="T25:T26"/>
    <mergeCell ref="B41:C42"/>
    <mergeCell ref="D41:D42"/>
    <mergeCell ref="E41:N42"/>
    <mergeCell ref="A43:A44"/>
    <mergeCell ref="B43:C44"/>
    <mergeCell ref="D43:D44"/>
    <mergeCell ref="E43:N44"/>
    <mergeCell ref="A41:A42"/>
    <mergeCell ref="O23:Q26"/>
    <mergeCell ref="R23:R24"/>
    <mergeCell ref="S23:S24"/>
    <mergeCell ref="R25:R26"/>
    <mergeCell ref="S25:S26"/>
    <mergeCell ref="D25:D26"/>
    <mergeCell ref="E25:E26"/>
    <mergeCell ref="F25:F26"/>
    <mergeCell ref="G25:G26"/>
    <mergeCell ref="H25:H26"/>
    <mergeCell ref="I25:I26"/>
    <mergeCell ref="K25:K26"/>
    <mergeCell ref="A45:A46"/>
    <mergeCell ref="B45:C46"/>
    <mergeCell ref="D45:D46"/>
    <mergeCell ref="E45:N46"/>
    <mergeCell ref="A47:A48"/>
    <mergeCell ref="B47:C48"/>
    <mergeCell ref="D47:D48"/>
    <mergeCell ref="E47:N48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E92"/>
  <sheetViews>
    <sheetView showGridLines="0" topLeftCell="A9" zoomScaleNormal="100" workbookViewId="0">
      <selection activeCell="A2" sqref="A2:U26"/>
    </sheetView>
  </sheetViews>
  <sheetFormatPr defaultRowHeight="14.4" x14ac:dyDescent="0.3"/>
  <cols>
    <col min="1" max="1" width="4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3" max="31" width="2.6640625" customWidth="1"/>
    <col min="32" max="32" width="3" bestFit="1" customWidth="1"/>
    <col min="33" max="43" width="2.6640625" customWidth="1"/>
    <col min="44" max="44" width="3" bestFit="1" customWidth="1"/>
    <col min="45" max="55" width="2.6640625" customWidth="1"/>
    <col min="56" max="56" width="3" bestFit="1" customWidth="1"/>
    <col min="57" max="57" width="2.6640625" customWidth="1"/>
    <col min="260" max="260" width="4" customWidth="1"/>
    <col min="261" max="261" width="35.33203125" bestFit="1" customWidth="1"/>
    <col min="262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1" width="4.33203125" customWidth="1"/>
    <col min="272" max="272" width="1.44140625" customWidth="1"/>
    <col min="273" max="273" width="4.33203125" customWidth="1"/>
    <col min="274" max="274" width="4.6640625" customWidth="1"/>
    <col min="275" max="275" width="1.44140625" customWidth="1"/>
    <col min="276" max="276" width="4.6640625" customWidth="1"/>
    <col min="277" max="277" width="6.6640625" bestFit="1" customWidth="1"/>
    <col min="516" max="516" width="4" customWidth="1"/>
    <col min="517" max="517" width="35.33203125" bestFit="1" customWidth="1"/>
    <col min="518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7" width="4.33203125" customWidth="1"/>
    <col min="528" max="528" width="1.44140625" customWidth="1"/>
    <col min="529" max="529" width="4.33203125" customWidth="1"/>
    <col min="530" max="530" width="4.6640625" customWidth="1"/>
    <col min="531" max="531" width="1.44140625" customWidth="1"/>
    <col min="532" max="532" width="4.6640625" customWidth="1"/>
    <col min="533" max="533" width="6.6640625" bestFit="1" customWidth="1"/>
    <col min="772" max="772" width="4" customWidth="1"/>
    <col min="773" max="773" width="35.33203125" bestFit="1" customWidth="1"/>
    <col min="774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3" width="4.33203125" customWidth="1"/>
    <col min="784" max="784" width="1.44140625" customWidth="1"/>
    <col min="785" max="785" width="4.33203125" customWidth="1"/>
    <col min="786" max="786" width="4.6640625" customWidth="1"/>
    <col min="787" max="787" width="1.44140625" customWidth="1"/>
    <col min="788" max="788" width="4.6640625" customWidth="1"/>
    <col min="789" max="789" width="6.6640625" bestFit="1" customWidth="1"/>
    <col min="1028" max="1028" width="4" customWidth="1"/>
    <col min="1029" max="1029" width="35.33203125" bestFit="1" customWidth="1"/>
    <col min="1030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9" width="4.33203125" customWidth="1"/>
    <col min="1040" max="1040" width="1.44140625" customWidth="1"/>
    <col min="1041" max="1041" width="4.33203125" customWidth="1"/>
    <col min="1042" max="1042" width="4.6640625" customWidth="1"/>
    <col min="1043" max="1043" width="1.44140625" customWidth="1"/>
    <col min="1044" max="1044" width="4.6640625" customWidth="1"/>
    <col min="1045" max="1045" width="6.6640625" bestFit="1" customWidth="1"/>
    <col min="1284" max="1284" width="4" customWidth="1"/>
    <col min="1285" max="1285" width="35.33203125" bestFit="1" customWidth="1"/>
    <col min="1286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5" width="4.33203125" customWidth="1"/>
    <col min="1296" max="1296" width="1.44140625" customWidth="1"/>
    <col min="1297" max="1297" width="4.33203125" customWidth="1"/>
    <col min="1298" max="1298" width="4.6640625" customWidth="1"/>
    <col min="1299" max="1299" width="1.44140625" customWidth="1"/>
    <col min="1300" max="1300" width="4.6640625" customWidth="1"/>
    <col min="1301" max="1301" width="6.6640625" bestFit="1" customWidth="1"/>
    <col min="1540" max="1540" width="4" customWidth="1"/>
    <col min="1541" max="1541" width="35.33203125" bestFit="1" customWidth="1"/>
    <col min="1542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1" width="4.33203125" customWidth="1"/>
    <col min="1552" max="1552" width="1.44140625" customWidth="1"/>
    <col min="1553" max="1553" width="4.33203125" customWidth="1"/>
    <col min="1554" max="1554" width="4.6640625" customWidth="1"/>
    <col min="1555" max="1555" width="1.44140625" customWidth="1"/>
    <col min="1556" max="1556" width="4.6640625" customWidth="1"/>
    <col min="1557" max="1557" width="6.6640625" bestFit="1" customWidth="1"/>
    <col min="1796" max="1796" width="4" customWidth="1"/>
    <col min="1797" max="1797" width="35.33203125" bestFit="1" customWidth="1"/>
    <col min="1798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7" width="4.33203125" customWidth="1"/>
    <col min="1808" max="1808" width="1.44140625" customWidth="1"/>
    <col min="1809" max="1809" width="4.33203125" customWidth="1"/>
    <col min="1810" max="1810" width="4.6640625" customWidth="1"/>
    <col min="1811" max="1811" width="1.44140625" customWidth="1"/>
    <col min="1812" max="1812" width="4.6640625" customWidth="1"/>
    <col min="1813" max="1813" width="6.6640625" bestFit="1" customWidth="1"/>
    <col min="2052" max="2052" width="4" customWidth="1"/>
    <col min="2053" max="2053" width="35.33203125" bestFit="1" customWidth="1"/>
    <col min="2054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3" width="4.33203125" customWidth="1"/>
    <col min="2064" max="2064" width="1.44140625" customWidth="1"/>
    <col min="2065" max="2065" width="4.33203125" customWidth="1"/>
    <col min="2066" max="2066" width="4.6640625" customWidth="1"/>
    <col min="2067" max="2067" width="1.44140625" customWidth="1"/>
    <col min="2068" max="2068" width="4.6640625" customWidth="1"/>
    <col min="2069" max="2069" width="6.6640625" bestFit="1" customWidth="1"/>
    <col min="2308" max="2308" width="4" customWidth="1"/>
    <col min="2309" max="2309" width="35.33203125" bestFit="1" customWidth="1"/>
    <col min="2310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9" width="4.33203125" customWidth="1"/>
    <col min="2320" max="2320" width="1.44140625" customWidth="1"/>
    <col min="2321" max="2321" width="4.33203125" customWidth="1"/>
    <col min="2322" max="2322" width="4.6640625" customWidth="1"/>
    <col min="2323" max="2323" width="1.44140625" customWidth="1"/>
    <col min="2324" max="2324" width="4.6640625" customWidth="1"/>
    <col min="2325" max="2325" width="6.6640625" bestFit="1" customWidth="1"/>
    <col min="2564" max="2564" width="4" customWidth="1"/>
    <col min="2565" max="2565" width="35.33203125" bestFit="1" customWidth="1"/>
    <col min="2566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5" width="4.33203125" customWidth="1"/>
    <col min="2576" max="2576" width="1.44140625" customWidth="1"/>
    <col min="2577" max="2577" width="4.33203125" customWidth="1"/>
    <col min="2578" max="2578" width="4.6640625" customWidth="1"/>
    <col min="2579" max="2579" width="1.44140625" customWidth="1"/>
    <col min="2580" max="2580" width="4.6640625" customWidth="1"/>
    <col min="2581" max="2581" width="6.6640625" bestFit="1" customWidth="1"/>
    <col min="2820" max="2820" width="4" customWidth="1"/>
    <col min="2821" max="2821" width="35.33203125" bestFit="1" customWidth="1"/>
    <col min="2822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1" width="4.33203125" customWidth="1"/>
    <col min="2832" max="2832" width="1.44140625" customWidth="1"/>
    <col min="2833" max="2833" width="4.33203125" customWidth="1"/>
    <col min="2834" max="2834" width="4.6640625" customWidth="1"/>
    <col min="2835" max="2835" width="1.44140625" customWidth="1"/>
    <col min="2836" max="2836" width="4.6640625" customWidth="1"/>
    <col min="2837" max="2837" width="6.6640625" bestFit="1" customWidth="1"/>
    <col min="3076" max="3076" width="4" customWidth="1"/>
    <col min="3077" max="3077" width="35.33203125" bestFit="1" customWidth="1"/>
    <col min="3078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7" width="4.33203125" customWidth="1"/>
    <col min="3088" max="3088" width="1.44140625" customWidth="1"/>
    <col min="3089" max="3089" width="4.33203125" customWidth="1"/>
    <col min="3090" max="3090" width="4.6640625" customWidth="1"/>
    <col min="3091" max="3091" width="1.44140625" customWidth="1"/>
    <col min="3092" max="3092" width="4.6640625" customWidth="1"/>
    <col min="3093" max="3093" width="6.6640625" bestFit="1" customWidth="1"/>
    <col min="3332" max="3332" width="4" customWidth="1"/>
    <col min="3333" max="3333" width="35.33203125" bestFit="1" customWidth="1"/>
    <col min="3334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3" width="4.33203125" customWidth="1"/>
    <col min="3344" max="3344" width="1.44140625" customWidth="1"/>
    <col min="3345" max="3345" width="4.33203125" customWidth="1"/>
    <col min="3346" max="3346" width="4.6640625" customWidth="1"/>
    <col min="3347" max="3347" width="1.44140625" customWidth="1"/>
    <col min="3348" max="3348" width="4.6640625" customWidth="1"/>
    <col min="3349" max="3349" width="6.6640625" bestFit="1" customWidth="1"/>
    <col min="3588" max="3588" width="4" customWidth="1"/>
    <col min="3589" max="3589" width="35.33203125" bestFit="1" customWidth="1"/>
    <col min="3590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9" width="4.33203125" customWidth="1"/>
    <col min="3600" max="3600" width="1.44140625" customWidth="1"/>
    <col min="3601" max="3601" width="4.33203125" customWidth="1"/>
    <col min="3602" max="3602" width="4.6640625" customWidth="1"/>
    <col min="3603" max="3603" width="1.44140625" customWidth="1"/>
    <col min="3604" max="3604" width="4.6640625" customWidth="1"/>
    <col min="3605" max="3605" width="6.6640625" bestFit="1" customWidth="1"/>
    <col min="3844" max="3844" width="4" customWidth="1"/>
    <col min="3845" max="3845" width="35.33203125" bestFit="1" customWidth="1"/>
    <col min="3846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5" width="4.33203125" customWidth="1"/>
    <col min="3856" max="3856" width="1.44140625" customWidth="1"/>
    <col min="3857" max="3857" width="4.33203125" customWidth="1"/>
    <col min="3858" max="3858" width="4.6640625" customWidth="1"/>
    <col min="3859" max="3859" width="1.44140625" customWidth="1"/>
    <col min="3860" max="3860" width="4.6640625" customWidth="1"/>
    <col min="3861" max="3861" width="6.6640625" bestFit="1" customWidth="1"/>
    <col min="4100" max="4100" width="4" customWidth="1"/>
    <col min="4101" max="4101" width="35.33203125" bestFit="1" customWidth="1"/>
    <col min="4102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1" width="4.33203125" customWidth="1"/>
    <col min="4112" max="4112" width="1.44140625" customWidth="1"/>
    <col min="4113" max="4113" width="4.33203125" customWidth="1"/>
    <col min="4114" max="4114" width="4.6640625" customWidth="1"/>
    <col min="4115" max="4115" width="1.44140625" customWidth="1"/>
    <col min="4116" max="4116" width="4.6640625" customWidth="1"/>
    <col min="4117" max="4117" width="6.6640625" bestFit="1" customWidth="1"/>
    <col min="4356" max="4356" width="4" customWidth="1"/>
    <col min="4357" max="4357" width="35.33203125" bestFit="1" customWidth="1"/>
    <col min="4358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7" width="4.33203125" customWidth="1"/>
    <col min="4368" max="4368" width="1.44140625" customWidth="1"/>
    <col min="4369" max="4369" width="4.33203125" customWidth="1"/>
    <col min="4370" max="4370" width="4.6640625" customWidth="1"/>
    <col min="4371" max="4371" width="1.44140625" customWidth="1"/>
    <col min="4372" max="4372" width="4.6640625" customWidth="1"/>
    <col min="4373" max="4373" width="6.6640625" bestFit="1" customWidth="1"/>
    <col min="4612" max="4612" width="4" customWidth="1"/>
    <col min="4613" max="4613" width="35.33203125" bestFit="1" customWidth="1"/>
    <col min="4614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3" width="4.33203125" customWidth="1"/>
    <col min="4624" max="4624" width="1.44140625" customWidth="1"/>
    <col min="4625" max="4625" width="4.33203125" customWidth="1"/>
    <col min="4626" max="4626" width="4.6640625" customWidth="1"/>
    <col min="4627" max="4627" width="1.44140625" customWidth="1"/>
    <col min="4628" max="4628" width="4.6640625" customWidth="1"/>
    <col min="4629" max="4629" width="6.6640625" bestFit="1" customWidth="1"/>
    <col min="4868" max="4868" width="4" customWidth="1"/>
    <col min="4869" max="4869" width="35.33203125" bestFit="1" customWidth="1"/>
    <col min="4870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9" width="4.33203125" customWidth="1"/>
    <col min="4880" max="4880" width="1.44140625" customWidth="1"/>
    <col min="4881" max="4881" width="4.33203125" customWidth="1"/>
    <col min="4882" max="4882" width="4.6640625" customWidth="1"/>
    <col min="4883" max="4883" width="1.44140625" customWidth="1"/>
    <col min="4884" max="4884" width="4.6640625" customWidth="1"/>
    <col min="4885" max="4885" width="6.6640625" bestFit="1" customWidth="1"/>
    <col min="5124" max="5124" width="4" customWidth="1"/>
    <col min="5125" max="5125" width="35.33203125" bestFit="1" customWidth="1"/>
    <col min="5126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5" width="4.33203125" customWidth="1"/>
    <col min="5136" max="5136" width="1.44140625" customWidth="1"/>
    <col min="5137" max="5137" width="4.33203125" customWidth="1"/>
    <col min="5138" max="5138" width="4.6640625" customWidth="1"/>
    <col min="5139" max="5139" width="1.44140625" customWidth="1"/>
    <col min="5140" max="5140" width="4.6640625" customWidth="1"/>
    <col min="5141" max="5141" width="6.6640625" bestFit="1" customWidth="1"/>
    <col min="5380" max="5380" width="4" customWidth="1"/>
    <col min="5381" max="5381" width="35.33203125" bestFit="1" customWidth="1"/>
    <col min="5382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1" width="4.33203125" customWidth="1"/>
    <col min="5392" max="5392" width="1.44140625" customWidth="1"/>
    <col min="5393" max="5393" width="4.33203125" customWidth="1"/>
    <col min="5394" max="5394" width="4.6640625" customWidth="1"/>
    <col min="5395" max="5395" width="1.44140625" customWidth="1"/>
    <col min="5396" max="5396" width="4.6640625" customWidth="1"/>
    <col min="5397" max="5397" width="6.6640625" bestFit="1" customWidth="1"/>
    <col min="5636" max="5636" width="4" customWidth="1"/>
    <col min="5637" max="5637" width="35.33203125" bestFit="1" customWidth="1"/>
    <col min="5638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7" width="4.33203125" customWidth="1"/>
    <col min="5648" max="5648" width="1.44140625" customWidth="1"/>
    <col min="5649" max="5649" width="4.33203125" customWidth="1"/>
    <col min="5650" max="5650" width="4.6640625" customWidth="1"/>
    <col min="5651" max="5651" width="1.44140625" customWidth="1"/>
    <col min="5652" max="5652" width="4.6640625" customWidth="1"/>
    <col min="5653" max="5653" width="6.6640625" bestFit="1" customWidth="1"/>
    <col min="5892" max="5892" width="4" customWidth="1"/>
    <col min="5893" max="5893" width="35.33203125" bestFit="1" customWidth="1"/>
    <col min="5894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3" width="4.33203125" customWidth="1"/>
    <col min="5904" max="5904" width="1.44140625" customWidth="1"/>
    <col min="5905" max="5905" width="4.33203125" customWidth="1"/>
    <col min="5906" max="5906" width="4.6640625" customWidth="1"/>
    <col min="5907" max="5907" width="1.44140625" customWidth="1"/>
    <col min="5908" max="5908" width="4.6640625" customWidth="1"/>
    <col min="5909" max="5909" width="6.6640625" bestFit="1" customWidth="1"/>
    <col min="6148" max="6148" width="4" customWidth="1"/>
    <col min="6149" max="6149" width="35.33203125" bestFit="1" customWidth="1"/>
    <col min="6150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9" width="4.33203125" customWidth="1"/>
    <col min="6160" max="6160" width="1.44140625" customWidth="1"/>
    <col min="6161" max="6161" width="4.33203125" customWidth="1"/>
    <col min="6162" max="6162" width="4.6640625" customWidth="1"/>
    <col min="6163" max="6163" width="1.44140625" customWidth="1"/>
    <col min="6164" max="6164" width="4.6640625" customWidth="1"/>
    <col min="6165" max="6165" width="6.6640625" bestFit="1" customWidth="1"/>
    <col min="6404" max="6404" width="4" customWidth="1"/>
    <col min="6405" max="6405" width="35.33203125" bestFit="1" customWidth="1"/>
    <col min="6406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5" width="4.33203125" customWidth="1"/>
    <col min="6416" max="6416" width="1.44140625" customWidth="1"/>
    <col min="6417" max="6417" width="4.33203125" customWidth="1"/>
    <col min="6418" max="6418" width="4.6640625" customWidth="1"/>
    <col min="6419" max="6419" width="1.44140625" customWidth="1"/>
    <col min="6420" max="6420" width="4.6640625" customWidth="1"/>
    <col min="6421" max="6421" width="6.6640625" bestFit="1" customWidth="1"/>
    <col min="6660" max="6660" width="4" customWidth="1"/>
    <col min="6661" max="6661" width="35.33203125" bestFit="1" customWidth="1"/>
    <col min="6662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1" width="4.33203125" customWidth="1"/>
    <col min="6672" max="6672" width="1.44140625" customWidth="1"/>
    <col min="6673" max="6673" width="4.33203125" customWidth="1"/>
    <col min="6674" max="6674" width="4.6640625" customWidth="1"/>
    <col min="6675" max="6675" width="1.44140625" customWidth="1"/>
    <col min="6676" max="6676" width="4.6640625" customWidth="1"/>
    <col min="6677" max="6677" width="6.6640625" bestFit="1" customWidth="1"/>
    <col min="6916" max="6916" width="4" customWidth="1"/>
    <col min="6917" max="6917" width="35.33203125" bestFit="1" customWidth="1"/>
    <col min="6918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7" width="4.33203125" customWidth="1"/>
    <col min="6928" max="6928" width="1.44140625" customWidth="1"/>
    <col min="6929" max="6929" width="4.33203125" customWidth="1"/>
    <col min="6930" max="6930" width="4.6640625" customWidth="1"/>
    <col min="6931" max="6931" width="1.44140625" customWidth="1"/>
    <col min="6932" max="6932" width="4.6640625" customWidth="1"/>
    <col min="6933" max="6933" width="6.6640625" bestFit="1" customWidth="1"/>
    <col min="7172" max="7172" width="4" customWidth="1"/>
    <col min="7173" max="7173" width="35.33203125" bestFit="1" customWidth="1"/>
    <col min="7174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3" width="4.33203125" customWidth="1"/>
    <col min="7184" max="7184" width="1.44140625" customWidth="1"/>
    <col min="7185" max="7185" width="4.33203125" customWidth="1"/>
    <col min="7186" max="7186" width="4.6640625" customWidth="1"/>
    <col min="7187" max="7187" width="1.44140625" customWidth="1"/>
    <col min="7188" max="7188" width="4.6640625" customWidth="1"/>
    <col min="7189" max="7189" width="6.6640625" bestFit="1" customWidth="1"/>
    <col min="7428" max="7428" width="4" customWidth="1"/>
    <col min="7429" max="7429" width="35.33203125" bestFit="1" customWidth="1"/>
    <col min="7430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9" width="4.33203125" customWidth="1"/>
    <col min="7440" max="7440" width="1.44140625" customWidth="1"/>
    <col min="7441" max="7441" width="4.33203125" customWidth="1"/>
    <col min="7442" max="7442" width="4.6640625" customWidth="1"/>
    <col min="7443" max="7443" width="1.44140625" customWidth="1"/>
    <col min="7444" max="7444" width="4.6640625" customWidth="1"/>
    <col min="7445" max="7445" width="6.6640625" bestFit="1" customWidth="1"/>
    <col min="7684" max="7684" width="4" customWidth="1"/>
    <col min="7685" max="7685" width="35.33203125" bestFit="1" customWidth="1"/>
    <col min="7686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5" width="4.33203125" customWidth="1"/>
    <col min="7696" max="7696" width="1.44140625" customWidth="1"/>
    <col min="7697" max="7697" width="4.33203125" customWidth="1"/>
    <col min="7698" max="7698" width="4.6640625" customWidth="1"/>
    <col min="7699" max="7699" width="1.44140625" customWidth="1"/>
    <col min="7700" max="7700" width="4.6640625" customWidth="1"/>
    <col min="7701" max="7701" width="6.6640625" bestFit="1" customWidth="1"/>
    <col min="7940" max="7940" width="4" customWidth="1"/>
    <col min="7941" max="7941" width="35.33203125" bestFit="1" customWidth="1"/>
    <col min="7942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1" width="4.33203125" customWidth="1"/>
    <col min="7952" max="7952" width="1.44140625" customWidth="1"/>
    <col min="7953" max="7953" width="4.33203125" customWidth="1"/>
    <col min="7954" max="7954" width="4.6640625" customWidth="1"/>
    <col min="7955" max="7955" width="1.44140625" customWidth="1"/>
    <col min="7956" max="7956" width="4.6640625" customWidth="1"/>
    <col min="7957" max="7957" width="6.6640625" bestFit="1" customWidth="1"/>
    <col min="8196" max="8196" width="4" customWidth="1"/>
    <col min="8197" max="8197" width="35.33203125" bestFit="1" customWidth="1"/>
    <col min="8198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7" width="4.33203125" customWidth="1"/>
    <col min="8208" max="8208" width="1.44140625" customWidth="1"/>
    <col min="8209" max="8209" width="4.33203125" customWidth="1"/>
    <col min="8210" max="8210" width="4.6640625" customWidth="1"/>
    <col min="8211" max="8211" width="1.44140625" customWidth="1"/>
    <col min="8212" max="8212" width="4.6640625" customWidth="1"/>
    <col min="8213" max="8213" width="6.6640625" bestFit="1" customWidth="1"/>
    <col min="8452" max="8452" width="4" customWidth="1"/>
    <col min="8453" max="8453" width="35.33203125" bestFit="1" customWidth="1"/>
    <col min="8454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3" width="4.33203125" customWidth="1"/>
    <col min="8464" max="8464" width="1.44140625" customWidth="1"/>
    <col min="8465" max="8465" width="4.33203125" customWidth="1"/>
    <col min="8466" max="8466" width="4.6640625" customWidth="1"/>
    <col min="8467" max="8467" width="1.44140625" customWidth="1"/>
    <col min="8468" max="8468" width="4.6640625" customWidth="1"/>
    <col min="8469" max="8469" width="6.6640625" bestFit="1" customWidth="1"/>
    <col min="8708" max="8708" width="4" customWidth="1"/>
    <col min="8709" max="8709" width="35.33203125" bestFit="1" customWidth="1"/>
    <col min="8710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9" width="4.33203125" customWidth="1"/>
    <col min="8720" max="8720" width="1.44140625" customWidth="1"/>
    <col min="8721" max="8721" width="4.33203125" customWidth="1"/>
    <col min="8722" max="8722" width="4.6640625" customWidth="1"/>
    <col min="8723" max="8723" width="1.44140625" customWidth="1"/>
    <col min="8724" max="8724" width="4.6640625" customWidth="1"/>
    <col min="8725" max="8725" width="6.6640625" bestFit="1" customWidth="1"/>
    <col min="8964" max="8964" width="4" customWidth="1"/>
    <col min="8965" max="8965" width="35.33203125" bestFit="1" customWidth="1"/>
    <col min="8966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5" width="4.33203125" customWidth="1"/>
    <col min="8976" max="8976" width="1.44140625" customWidth="1"/>
    <col min="8977" max="8977" width="4.33203125" customWidth="1"/>
    <col min="8978" max="8978" width="4.6640625" customWidth="1"/>
    <col min="8979" max="8979" width="1.44140625" customWidth="1"/>
    <col min="8980" max="8980" width="4.6640625" customWidth="1"/>
    <col min="8981" max="8981" width="6.6640625" bestFit="1" customWidth="1"/>
    <col min="9220" max="9220" width="4" customWidth="1"/>
    <col min="9221" max="9221" width="35.33203125" bestFit="1" customWidth="1"/>
    <col min="9222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1" width="4.33203125" customWidth="1"/>
    <col min="9232" max="9232" width="1.44140625" customWidth="1"/>
    <col min="9233" max="9233" width="4.33203125" customWidth="1"/>
    <col min="9234" max="9234" width="4.6640625" customWidth="1"/>
    <col min="9235" max="9235" width="1.44140625" customWidth="1"/>
    <col min="9236" max="9236" width="4.6640625" customWidth="1"/>
    <col min="9237" max="9237" width="6.6640625" bestFit="1" customWidth="1"/>
    <col min="9476" max="9476" width="4" customWidth="1"/>
    <col min="9477" max="9477" width="35.33203125" bestFit="1" customWidth="1"/>
    <col min="9478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7" width="4.33203125" customWidth="1"/>
    <col min="9488" max="9488" width="1.44140625" customWidth="1"/>
    <col min="9489" max="9489" width="4.33203125" customWidth="1"/>
    <col min="9490" max="9490" width="4.6640625" customWidth="1"/>
    <col min="9491" max="9491" width="1.44140625" customWidth="1"/>
    <col min="9492" max="9492" width="4.6640625" customWidth="1"/>
    <col min="9493" max="9493" width="6.6640625" bestFit="1" customWidth="1"/>
    <col min="9732" max="9732" width="4" customWidth="1"/>
    <col min="9733" max="9733" width="35.33203125" bestFit="1" customWidth="1"/>
    <col min="9734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3" width="4.33203125" customWidth="1"/>
    <col min="9744" max="9744" width="1.44140625" customWidth="1"/>
    <col min="9745" max="9745" width="4.33203125" customWidth="1"/>
    <col min="9746" max="9746" width="4.6640625" customWidth="1"/>
    <col min="9747" max="9747" width="1.44140625" customWidth="1"/>
    <col min="9748" max="9748" width="4.6640625" customWidth="1"/>
    <col min="9749" max="9749" width="6.6640625" bestFit="1" customWidth="1"/>
    <col min="9988" max="9988" width="4" customWidth="1"/>
    <col min="9989" max="9989" width="35.33203125" bestFit="1" customWidth="1"/>
    <col min="9990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9" width="4.33203125" customWidth="1"/>
    <col min="10000" max="10000" width="1.44140625" customWidth="1"/>
    <col min="10001" max="10001" width="4.33203125" customWidth="1"/>
    <col min="10002" max="10002" width="4.6640625" customWidth="1"/>
    <col min="10003" max="10003" width="1.44140625" customWidth="1"/>
    <col min="10004" max="10004" width="4.6640625" customWidth="1"/>
    <col min="10005" max="10005" width="6.6640625" bestFit="1" customWidth="1"/>
    <col min="10244" max="10244" width="4" customWidth="1"/>
    <col min="10245" max="10245" width="35.33203125" bestFit="1" customWidth="1"/>
    <col min="10246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5" width="4.33203125" customWidth="1"/>
    <col min="10256" max="10256" width="1.44140625" customWidth="1"/>
    <col min="10257" max="10257" width="4.33203125" customWidth="1"/>
    <col min="10258" max="10258" width="4.6640625" customWidth="1"/>
    <col min="10259" max="10259" width="1.44140625" customWidth="1"/>
    <col min="10260" max="10260" width="4.6640625" customWidth="1"/>
    <col min="10261" max="10261" width="6.6640625" bestFit="1" customWidth="1"/>
    <col min="10500" max="10500" width="4" customWidth="1"/>
    <col min="10501" max="10501" width="35.33203125" bestFit="1" customWidth="1"/>
    <col min="10502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1" width="4.33203125" customWidth="1"/>
    <col min="10512" max="10512" width="1.44140625" customWidth="1"/>
    <col min="10513" max="10513" width="4.33203125" customWidth="1"/>
    <col min="10514" max="10514" width="4.6640625" customWidth="1"/>
    <col min="10515" max="10515" width="1.44140625" customWidth="1"/>
    <col min="10516" max="10516" width="4.6640625" customWidth="1"/>
    <col min="10517" max="10517" width="6.6640625" bestFit="1" customWidth="1"/>
    <col min="10756" max="10756" width="4" customWidth="1"/>
    <col min="10757" max="10757" width="35.33203125" bestFit="1" customWidth="1"/>
    <col min="10758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7" width="4.33203125" customWidth="1"/>
    <col min="10768" max="10768" width="1.44140625" customWidth="1"/>
    <col min="10769" max="10769" width="4.33203125" customWidth="1"/>
    <col min="10770" max="10770" width="4.6640625" customWidth="1"/>
    <col min="10771" max="10771" width="1.44140625" customWidth="1"/>
    <col min="10772" max="10772" width="4.6640625" customWidth="1"/>
    <col min="10773" max="10773" width="6.6640625" bestFit="1" customWidth="1"/>
    <col min="11012" max="11012" width="4" customWidth="1"/>
    <col min="11013" max="11013" width="35.33203125" bestFit="1" customWidth="1"/>
    <col min="11014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3" width="4.33203125" customWidth="1"/>
    <col min="11024" max="11024" width="1.44140625" customWidth="1"/>
    <col min="11025" max="11025" width="4.33203125" customWidth="1"/>
    <col min="11026" max="11026" width="4.6640625" customWidth="1"/>
    <col min="11027" max="11027" width="1.44140625" customWidth="1"/>
    <col min="11028" max="11028" width="4.6640625" customWidth="1"/>
    <col min="11029" max="11029" width="6.6640625" bestFit="1" customWidth="1"/>
    <col min="11268" max="11268" width="4" customWidth="1"/>
    <col min="11269" max="11269" width="35.33203125" bestFit="1" customWidth="1"/>
    <col min="11270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9" width="4.33203125" customWidth="1"/>
    <col min="11280" max="11280" width="1.44140625" customWidth="1"/>
    <col min="11281" max="11281" width="4.33203125" customWidth="1"/>
    <col min="11282" max="11282" width="4.6640625" customWidth="1"/>
    <col min="11283" max="11283" width="1.44140625" customWidth="1"/>
    <col min="11284" max="11284" width="4.6640625" customWidth="1"/>
    <col min="11285" max="11285" width="6.6640625" bestFit="1" customWidth="1"/>
    <col min="11524" max="11524" width="4" customWidth="1"/>
    <col min="11525" max="11525" width="35.33203125" bestFit="1" customWidth="1"/>
    <col min="11526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5" width="4.33203125" customWidth="1"/>
    <col min="11536" max="11536" width="1.44140625" customWidth="1"/>
    <col min="11537" max="11537" width="4.33203125" customWidth="1"/>
    <col min="11538" max="11538" width="4.6640625" customWidth="1"/>
    <col min="11539" max="11539" width="1.44140625" customWidth="1"/>
    <col min="11540" max="11540" width="4.6640625" customWidth="1"/>
    <col min="11541" max="11541" width="6.6640625" bestFit="1" customWidth="1"/>
    <col min="11780" max="11780" width="4" customWidth="1"/>
    <col min="11781" max="11781" width="35.33203125" bestFit="1" customWidth="1"/>
    <col min="11782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1" width="4.33203125" customWidth="1"/>
    <col min="11792" max="11792" width="1.44140625" customWidth="1"/>
    <col min="11793" max="11793" width="4.33203125" customWidth="1"/>
    <col min="11794" max="11794" width="4.6640625" customWidth="1"/>
    <col min="11795" max="11795" width="1.44140625" customWidth="1"/>
    <col min="11796" max="11796" width="4.6640625" customWidth="1"/>
    <col min="11797" max="11797" width="6.6640625" bestFit="1" customWidth="1"/>
    <col min="12036" max="12036" width="4" customWidth="1"/>
    <col min="12037" max="12037" width="35.33203125" bestFit="1" customWidth="1"/>
    <col min="12038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7" width="4.33203125" customWidth="1"/>
    <col min="12048" max="12048" width="1.44140625" customWidth="1"/>
    <col min="12049" max="12049" width="4.33203125" customWidth="1"/>
    <col min="12050" max="12050" width="4.6640625" customWidth="1"/>
    <col min="12051" max="12051" width="1.44140625" customWidth="1"/>
    <col min="12052" max="12052" width="4.6640625" customWidth="1"/>
    <col min="12053" max="12053" width="6.6640625" bestFit="1" customWidth="1"/>
    <col min="12292" max="12292" width="4" customWidth="1"/>
    <col min="12293" max="12293" width="35.33203125" bestFit="1" customWidth="1"/>
    <col min="12294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3" width="4.33203125" customWidth="1"/>
    <col min="12304" max="12304" width="1.44140625" customWidth="1"/>
    <col min="12305" max="12305" width="4.33203125" customWidth="1"/>
    <col min="12306" max="12306" width="4.6640625" customWidth="1"/>
    <col min="12307" max="12307" width="1.44140625" customWidth="1"/>
    <col min="12308" max="12308" width="4.6640625" customWidth="1"/>
    <col min="12309" max="12309" width="6.6640625" bestFit="1" customWidth="1"/>
    <col min="12548" max="12548" width="4" customWidth="1"/>
    <col min="12549" max="12549" width="35.33203125" bestFit="1" customWidth="1"/>
    <col min="12550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9" width="4.33203125" customWidth="1"/>
    <col min="12560" max="12560" width="1.44140625" customWidth="1"/>
    <col min="12561" max="12561" width="4.33203125" customWidth="1"/>
    <col min="12562" max="12562" width="4.6640625" customWidth="1"/>
    <col min="12563" max="12563" width="1.44140625" customWidth="1"/>
    <col min="12564" max="12564" width="4.6640625" customWidth="1"/>
    <col min="12565" max="12565" width="6.6640625" bestFit="1" customWidth="1"/>
    <col min="12804" max="12804" width="4" customWidth="1"/>
    <col min="12805" max="12805" width="35.33203125" bestFit="1" customWidth="1"/>
    <col min="12806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5" width="4.33203125" customWidth="1"/>
    <col min="12816" max="12816" width="1.44140625" customWidth="1"/>
    <col min="12817" max="12817" width="4.33203125" customWidth="1"/>
    <col min="12818" max="12818" width="4.6640625" customWidth="1"/>
    <col min="12819" max="12819" width="1.44140625" customWidth="1"/>
    <col min="12820" max="12820" width="4.6640625" customWidth="1"/>
    <col min="12821" max="12821" width="6.6640625" bestFit="1" customWidth="1"/>
    <col min="13060" max="13060" width="4" customWidth="1"/>
    <col min="13061" max="13061" width="35.33203125" bestFit="1" customWidth="1"/>
    <col min="13062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1" width="4.33203125" customWidth="1"/>
    <col min="13072" max="13072" width="1.44140625" customWidth="1"/>
    <col min="13073" max="13073" width="4.33203125" customWidth="1"/>
    <col min="13074" max="13074" width="4.6640625" customWidth="1"/>
    <col min="13075" max="13075" width="1.44140625" customWidth="1"/>
    <col min="13076" max="13076" width="4.6640625" customWidth="1"/>
    <col min="13077" max="13077" width="6.6640625" bestFit="1" customWidth="1"/>
    <col min="13316" max="13316" width="4" customWidth="1"/>
    <col min="13317" max="13317" width="35.33203125" bestFit="1" customWidth="1"/>
    <col min="13318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7" width="4.33203125" customWidth="1"/>
    <col min="13328" max="13328" width="1.44140625" customWidth="1"/>
    <col min="13329" max="13329" width="4.33203125" customWidth="1"/>
    <col min="13330" max="13330" width="4.6640625" customWidth="1"/>
    <col min="13331" max="13331" width="1.44140625" customWidth="1"/>
    <col min="13332" max="13332" width="4.6640625" customWidth="1"/>
    <col min="13333" max="13333" width="6.6640625" bestFit="1" customWidth="1"/>
    <col min="13572" max="13572" width="4" customWidth="1"/>
    <col min="13573" max="13573" width="35.33203125" bestFit="1" customWidth="1"/>
    <col min="13574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3" width="4.33203125" customWidth="1"/>
    <col min="13584" max="13584" width="1.44140625" customWidth="1"/>
    <col min="13585" max="13585" width="4.33203125" customWidth="1"/>
    <col min="13586" max="13586" width="4.6640625" customWidth="1"/>
    <col min="13587" max="13587" width="1.44140625" customWidth="1"/>
    <col min="13588" max="13588" width="4.6640625" customWidth="1"/>
    <col min="13589" max="13589" width="6.6640625" bestFit="1" customWidth="1"/>
    <col min="13828" max="13828" width="4" customWidth="1"/>
    <col min="13829" max="13829" width="35.33203125" bestFit="1" customWidth="1"/>
    <col min="13830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9" width="4.33203125" customWidth="1"/>
    <col min="13840" max="13840" width="1.44140625" customWidth="1"/>
    <col min="13841" max="13841" width="4.33203125" customWidth="1"/>
    <col min="13842" max="13842" width="4.6640625" customWidth="1"/>
    <col min="13843" max="13843" width="1.44140625" customWidth="1"/>
    <col min="13844" max="13844" width="4.6640625" customWidth="1"/>
    <col min="13845" max="13845" width="6.6640625" bestFit="1" customWidth="1"/>
    <col min="14084" max="14084" width="4" customWidth="1"/>
    <col min="14085" max="14085" width="35.33203125" bestFit="1" customWidth="1"/>
    <col min="14086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5" width="4.33203125" customWidth="1"/>
    <col min="14096" max="14096" width="1.44140625" customWidth="1"/>
    <col min="14097" max="14097" width="4.33203125" customWidth="1"/>
    <col min="14098" max="14098" width="4.6640625" customWidth="1"/>
    <col min="14099" max="14099" width="1.44140625" customWidth="1"/>
    <col min="14100" max="14100" width="4.6640625" customWidth="1"/>
    <col min="14101" max="14101" width="6.6640625" bestFit="1" customWidth="1"/>
    <col min="14340" max="14340" width="4" customWidth="1"/>
    <col min="14341" max="14341" width="35.33203125" bestFit="1" customWidth="1"/>
    <col min="14342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1" width="4.33203125" customWidth="1"/>
    <col min="14352" max="14352" width="1.44140625" customWidth="1"/>
    <col min="14353" max="14353" width="4.33203125" customWidth="1"/>
    <col min="14354" max="14354" width="4.6640625" customWidth="1"/>
    <col min="14355" max="14355" width="1.44140625" customWidth="1"/>
    <col min="14356" max="14356" width="4.6640625" customWidth="1"/>
    <col min="14357" max="14357" width="6.6640625" bestFit="1" customWidth="1"/>
    <col min="14596" max="14596" width="4" customWidth="1"/>
    <col min="14597" max="14597" width="35.33203125" bestFit="1" customWidth="1"/>
    <col min="14598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7" width="4.33203125" customWidth="1"/>
    <col min="14608" max="14608" width="1.44140625" customWidth="1"/>
    <col min="14609" max="14609" width="4.33203125" customWidth="1"/>
    <col min="14610" max="14610" width="4.6640625" customWidth="1"/>
    <col min="14611" max="14611" width="1.44140625" customWidth="1"/>
    <col min="14612" max="14612" width="4.6640625" customWidth="1"/>
    <col min="14613" max="14613" width="6.6640625" bestFit="1" customWidth="1"/>
    <col min="14852" max="14852" width="4" customWidth="1"/>
    <col min="14853" max="14853" width="35.33203125" bestFit="1" customWidth="1"/>
    <col min="14854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3" width="4.33203125" customWidth="1"/>
    <col min="14864" max="14864" width="1.44140625" customWidth="1"/>
    <col min="14865" max="14865" width="4.33203125" customWidth="1"/>
    <col min="14866" max="14866" width="4.6640625" customWidth="1"/>
    <col min="14867" max="14867" width="1.44140625" customWidth="1"/>
    <col min="14868" max="14868" width="4.6640625" customWidth="1"/>
    <col min="14869" max="14869" width="6.6640625" bestFit="1" customWidth="1"/>
    <col min="15108" max="15108" width="4" customWidth="1"/>
    <col min="15109" max="15109" width="35.33203125" bestFit="1" customWidth="1"/>
    <col min="15110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9" width="4.33203125" customWidth="1"/>
    <col min="15120" max="15120" width="1.44140625" customWidth="1"/>
    <col min="15121" max="15121" width="4.33203125" customWidth="1"/>
    <col min="15122" max="15122" width="4.6640625" customWidth="1"/>
    <col min="15123" max="15123" width="1.44140625" customWidth="1"/>
    <col min="15124" max="15124" width="4.6640625" customWidth="1"/>
    <col min="15125" max="15125" width="6.6640625" bestFit="1" customWidth="1"/>
    <col min="15364" max="15364" width="4" customWidth="1"/>
    <col min="15365" max="15365" width="35.33203125" bestFit="1" customWidth="1"/>
    <col min="15366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5" width="4.33203125" customWidth="1"/>
    <col min="15376" max="15376" width="1.44140625" customWidth="1"/>
    <col min="15377" max="15377" width="4.33203125" customWidth="1"/>
    <col min="15378" max="15378" width="4.6640625" customWidth="1"/>
    <col min="15379" max="15379" width="1.44140625" customWidth="1"/>
    <col min="15380" max="15380" width="4.6640625" customWidth="1"/>
    <col min="15381" max="15381" width="6.6640625" bestFit="1" customWidth="1"/>
    <col min="15620" max="15620" width="4" customWidth="1"/>
    <col min="15621" max="15621" width="35.33203125" bestFit="1" customWidth="1"/>
    <col min="15622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1" width="4.33203125" customWidth="1"/>
    <col min="15632" max="15632" width="1.44140625" customWidth="1"/>
    <col min="15633" max="15633" width="4.33203125" customWidth="1"/>
    <col min="15634" max="15634" width="4.6640625" customWidth="1"/>
    <col min="15635" max="15635" width="1.44140625" customWidth="1"/>
    <col min="15636" max="15636" width="4.6640625" customWidth="1"/>
    <col min="15637" max="15637" width="6.6640625" bestFit="1" customWidth="1"/>
    <col min="15876" max="15876" width="4" customWidth="1"/>
    <col min="15877" max="15877" width="35.33203125" bestFit="1" customWidth="1"/>
    <col min="15878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7" width="4.33203125" customWidth="1"/>
    <col min="15888" max="15888" width="1.44140625" customWidth="1"/>
    <col min="15889" max="15889" width="4.33203125" customWidth="1"/>
    <col min="15890" max="15890" width="4.6640625" customWidth="1"/>
    <col min="15891" max="15891" width="1.44140625" customWidth="1"/>
    <col min="15892" max="15892" width="4.6640625" customWidth="1"/>
    <col min="15893" max="15893" width="6.6640625" bestFit="1" customWidth="1"/>
    <col min="16132" max="16132" width="4" customWidth="1"/>
    <col min="16133" max="16133" width="35.33203125" bestFit="1" customWidth="1"/>
    <col min="16134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3" width="4.33203125" customWidth="1"/>
    <col min="16144" max="16144" width="1.44140625" customWidth="1"/>
    <col min="16145" max="16145" width="4.33203125" customWidth="1"/>
    <col min="16146" max="16146" width="4.6640625" customWidth="1"/>
    <col min="16147" max="16147" width="1.44140625" customWidth="1"/>
    <col min="16148" max="16148" width="4.6640625" customWidth="1"/>
    <col min="16149" max="16149" width="6.6640625" bestFit="1" customWidth="1"/>
  </cols>
  <sheetData>
    <row r="1" spans="1:29" ht="15" thickBot="1" x14ac:dyDescent="0.35"/>
    <row r="2" spans="1:29" x14ac:dyDescent="0.3">
      <c r="A2" s="298" t="str">
        <f>'Nasazení do skupin'!B2</f>
        <v>10. GALA MČR mladších žáků dvojice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300"/>
      <c r="M2" s="300"/>
      <c r="N2" s="300"/>
      <c r="O2" s="299"/>
      <c r="P2" s="299"/>
      <c r="Q2" s="299"/>
      <c r="R2" s="299"/>
      <c r="S2" s="299"/>
      <c r="T2" s="299"/>
      <c r="U2" s="301"/>
    </row>
    <row r="3" spans="1:29" ht="15" thickBo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4"/>
    </row>
    <row r="4" spans="1:29" ht="32.25" customHeight="1" thickBot="1" x14ac:dyDescent="0.35">
      <c r="A4" s="289" t="s">
        <v>6</v>
      </c>
      <c r="B4" s="290"/>
      <c r="C4" s="295" t="str">
        <f>'Nasazení do skupin'!B3</f>
        <v>Čakovice 17.6.2017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7"/>
    </row>
    <row r="5" spans="1:29" x14ac:dyDescent="0.3">
      <c r="A5" s="291"/>
      <c r="B5" s="292"/>
      <c r="C5" s="299">
        <v>1</v>
      </c>
      <c r="D5" s="299"/>
      <c r="E5" s="301"/>
      <c r="F5" s="298">
        <v>2</v>
      </c>
      <c r="G5" s="299"/>
      <c r="H5" s="301"/>
      <c r="I5" s="298">
        <v>3</v>
      </c>
      <c r="J5" s="299"/>
      <c r="K5" s="301"/>
      <c r="L5" s="298">
        <v>4</v>
      </c>
      <c r="M5" s="299"/>
      <c r="N5" s="301"/>
      <c r="O5" s="298">
        <v>5</v>
      </c>
      <c r="P5" s="299"/>
      <c r="Q5" s="301"/>
      <c r="R5" s="305" t="s">
        <v>1</v>
      </c>
      <c r="S5" s="306"/>
      <c r="T5" s="307"/>
      <c r="U5" s="203" t="s">
        <v>2</v>
      </c>
    </row>
    <row r="6" spans="1:29" ht="15" thickBot="1" x14ac:dyDescent="0.35">
      <c r="A6" s="293"/>
      <c r="B6" s="294"/>
      <c r="C6" s="322"/>
      <c r="D6" s="322"/>
      <c r="E6" s="323"/>
      <c r="F6" s="302"/>
      <c r="G6" s="303"/>
      <c r="H6" s="304"/>
      <c r="I6" s="302"/>
      <c r="J6" s="303"/>
      <c r="K6" s="304"/>
      <c r="L6" s="302"/>
      <c r="M6" s="303"/>
      <c r="N6" s="304"/>
      <c r="O6" s="302"/>
      <c r="P6" s="303"/>
      <c r="Q6" s="304"/>
      <c r="R6" s="308" t="s">
        <v>3</v>
      </c>
      <c r="S6" s="309"/>
      <c r="T6" s="310"/>
      <c r="U6" s="204" t="s">
        <v>4</v>
      </c>
    </row>
    <row r="7" spans="1:29" ht="15" customHeight="1" x14ac:dyDescent="0.35">
      <c r="A7" s="281">
        <v>1</v>
      </c>
      <c r="B7" s="284" t="str">
        <f>'Nasazení do skupin'!B10</f>
        <v>Městský nohejbalový klub Modřice, z.s. "B"</v>
      </c>
      <c r="C7" s="311"/>
      <c r="D7" s="312"/>
      <c r="E7" s="313"/>
      <c r="F7" s="287"/>
      <c r="G7" s="258"/>
      <c r="H7" s="260"/>
      <c r="I7" s="287"/>
      <c r="J7" s="258"/>
      <c r="K7" s="260"/>
      <c r="L7" s="196"/>
      <c r="M7" s="196"/>
      <c r="N7" s="196"/>
      <c r="O7" s="287"/>
      <c r="P7" s="258"/>
      <c r="Q7" s="260"/>
      <c r="R7" s="337"/>
      <c r="S7" s="333"/>
      <c r="T7" s="320"/>
      <c r="U7" s="262"/>
      <c r="AB7" s="44"/>
    </row>
    <row r="8" spans="1:29" ht="15.75" customHeight="1" thickBot="1" x14ac:dyDescent="0.4">
      <c r="A8" s="282"/>
      <c r="B8" s="285"/>
      <c r="C8" s="314"/>
      <c r="D8" s="315"/>
      <c r="E8" s="316"/>
      <c r="F8" s="288"/>
      <c r="G8" s="259"/>
      <c r="H8" s="261"/>
      <c r="I8" s="288"/>
      <c r="J8" s="259"/>
      <c r="K8" s="261"/>
      <c r="L8" s="200"/>
      <c r="M8" s="200"/>
      <c r="N8" s="200"/>
      <c r="O8" s="288"/>
      <c r="P8" s="259"/>
      <c r="Q8" s="261"/>
      <c r="R8" s="338"/>
      <c r="S8" s="334"/>
      <c r="T8" s="321"/>
      <c r="U8" s="263"/>
    </row>
    <row r="9" spans="1:29" ht="15" customHeight="1" x14ac:dyDescent="0.3">
      <c r="A9" s="282"/>
      <c r="B9" s="285"/>
      <c r="C9" s="314"/>
      <c r="D9" s="315"/>
      <c r="E9" s="316"/>
      <c r="F9" s="264"/>
      <c r="G9" s="268"/>
      <c r="H9" s="266"/>
      <c r="I9" s="264"/>
      <c r="J9" s="268"/>
      <c r="K9" s="266"/>
      <c r="L9" s="201"/>
      <c r="M9" s="201"/>
      <c r="N9" s="201"/>
      <c r="O9" s="264"/>
      <c r="P9" s="268"/>
      <c r="Q9" s="266"/>
      <c r="R9" s="324"/>
      <c r="S9" s="331"/>
      <c r="T9" s="335"/>
      <c r="U9" s="270"/>
      <c r="AA9" s="44"/>
      <c r="AB9" s="44"/>
      <c r="AC9" s="44"/>
    </row>
    <row r="10" spans="1:29" ht="15.75" customHeight="1" thickBot="1" x14ac:dyDescent="0.35">
      <c r="A10" s="283"/>
      <c r="B10" s="286"/>
      <c r="C10" s="317"/>
      <c r="D10" s="318"/>
      <c r="E10" s="319"/>
      <c r="F10" s="264"/>
      <c r="G10" s="268"/>
      <c r="H10" s="266"/>
      <c r="I10" s="265"/>
      <c r="J10" s="269"/>
      <c r="K10" s="267"/>
      <c r="L10" s="202"/>
      <c r="M10" s="202"/>
      <c r="N10" s="202"/>
      <c r="O10" s="265"/>
      <c r="P10" s="269"/>
      <c r="Q10" s="267"/>
      <c r="R10" s="325"/>
      <c r="S10" s="332"/>
      <c r="T10" s="336"/>
      <c r="U10" s="271"/>
      <c r="AA10" s="44"/>
      <c r="AB10" s="44"/>
      <c r="AC10" s="44"/>
    </row>
    <row r="11" spans="1:29" ht="15" customHeight="1" x14ac:dyDescent="0.35">
      <c r="A11" s="281">
        <v>2</v>
      </c>
      <c r="B11" s="284" t="str">
        <f>'Nasazení do skupin'!B11</f>
        <v xml:space="preserve">NK CLIMAX Vsetín </v>
      </c>
      <c r="C11" s="287"/>
      <c r="D11" s="258"/>
      <c r="E11" s="258"/>
      <c r="F11" s="353" t="s">
        <v>42</v>
      </c>
      <c r="G11" s="354"/>
      <c r="H11" s="355"/>
      <c r="I11" s="258"/>
      <c r="J11" s="258"/>
      <c r="K11" s="260"/>
      <c r="L11" s="196"/>
      <c r="M11" s="196"/>
      <c r="N11" s="196"/>
      <c r="O11" s="287"/>
      <c r="P11" s="258"/>
      <c r="Q11" s="260"/>
      <c r="R11" s="337"/>
      <c r="S11" s="333"/>
      <c r="T11" s="320"/>
      <c r="U11" s="262"/>
    </row>
    <row r="12" spans="1:29" ht="15.75" customHeight="1" thickBot="1" x14ac:dyDescent="0.4">
      <c r="A12" s="282"/>
      <c r="B12" s="285"/>
      <c r="C12" s="288"/>
      <c r="D12" s="259"/>
      <c r="E12" s="259"/>
      <c r="F12" s="356"/>
      <c r="G12" s="357"/>
      <c r="H12" s="358"/>
      <c r="I12" s="259"/>
      <c r="J12" s="259"/>
      <c r="K12" s="261"/>
      <c r="L12" s="200"/>
      <c r="M12" s="200"/>
      <c r="N12" s="200"/>
      <c r="O12" s="288"/>
      <c r="P12" s="259"/>
      <c r="Q12" s="261"/>
      <c r="R12" s="338"/>
      <c r="S12" s="334"/>
      <c r="T12" s="321"/>
      <c r="U12" s="263"/>
    </row>
    <row r="13" spans="1:29" ht="15" customHeight="1" x14ac:dyDescent="0.3">
      <c r="A13" s="282"/>
      <c r="B13" s="285"/>
      <c r="C13" s="264"/>
      <c r="D13" s="268"/>
      <c r="E13" s="268"/>
      <c r="F13" s="356"/>
      <c r="G13" s="357"/>
      <c r="H13" s="358"/>
      <c r="I13" s="268"/>
      <c r="J13" s="268"/>
      <c r="K13" s="266"/>
      <c r="L13" s="201"/>
      <c r="M13" s="201"/>
      <c r="N13" s="201"/>
      <c r="O13" s="264"/>
      <c r="P13" s="268"/>
      <c r="Q13" s="266"/>
      <c r="R13" s="324"/>
      <c r="S13" s="331"/>
      <c r="T13" s="335"/>
      <c r="U13" s="270"/>
    </row>
    <row r="14" spans="1:29" ht="15.75" customHeight="1" thickBot="1" x14ac:dyDescent="0.35">
      <c r="A14" s="283"/>
      <c r="B14" s="286"/>
      <c r="C14" s="265"/>
      <c r="D14" s="269"/>
      <c r="E14" s="269"/>
      <c r="F14" s="359"/>
      <c r="G14" s="360"/>
      <c r="H14" s="361"/>
      <c r="I14" s="268"/>
      <c r="J14" s="268"/>
      <c r="K14" s="266"/>
      <c r="L14" s="201"/>
      <c r="M14" s="201"/>
      <c r="N14" s="201"/>
      <c r="O14" s="265"/>
      <c r="P14" s="269"/>
      <c r="Q14" s="267"/>
      <c r="R14" s="325"/>
      <c r="S14" s="332"/>
      <c r="T14" s="336"/>
      <c r="U14" s="271"/>
    </row>
    <row r="15" spans="1:29" ht="15" customHeight="1" x14ac:dyDescent="0.3">
      <c r="A15" s="281">
        <v>3</v>
      </c>
      <c r="B15" s="284" t="str">
        <f>'Nasazení do skupin'!B12</f>
        <v>TJ SLAVOJ Český Brod "A"</v>
      </c>
      <c r="C15" s="287"/>
      <c r="D15" s="258"/>
      <c r="E15" s="260"/>
      <c r="F15" s="352"/>
      <c r="G15" s="326"/>
      <c r="H15" s="326"/>
      <c r="I15" s="341"/>
      <c r="J15" s="342"/>
      <c r="K15" s="343"/>
      <c r="L15" s="287"/>
      <c r="M15" s="258"/>
      <c r="N15" s="260"/>
      <c r="O15" s="350"/>
      <c r="P15" s="350"/>
      <c r="Q15" s="327"/>
      <c r="R15" s="337"/>
      <c r="S15" s="333"/>
      <c r="T15" s="320"/>
      <c r="U15" s="262"/>
    </row>
    <row r="16" spans="1:29" ht="15.75" customHeight="1" thickBot="1" x14ac:dyDescent="0.35">
      <c r="A16" s="282"/>
      <c r="B16" s="285"/>
      <c r="C16" s="288"/>
      <c r="D16" s="259"/>
      <c r="E16" s="261"/>
      <c r="F16" s="288"/>
      <c r="G16" s="259"/>
      <c r="H16" s="259"/>
      <c r="I16" s="344"/>
      <c r="J16" s="345"/>
      <c r="K16" s="346"/>
      <c r="L16" s="288"/>
      <c r="M16" s="259"/>
      <c r="N16" s="261"/>
      <c r="O16" s="351"/>
      <c r="P16" s="351"/>
      <c r="Q16" s="328"/>
      <c r="R16" s="338"/>
      <c r="S16" s="334"/>
      <c r="T16" s="321"/>
      <c r="U16" s="263"/>
    </row>
    <row r="17" spans="1:31" ht="15" customHeight="1" x14ac:dyDescent="0.3">
      <c r="A17" s="282"/>
      <c r="B17" s="285"/>
      <c r="C17" s="264"/>
      <c r="D17" s="268"/>
      <c r="E17" s="266"/>
      <c r="F17" s="264"/>
      <c r="G17" s="268"/>
      <c r="H17" s="268"/>
      <c r="I17" s="344"/>
      <c r="J17" s="345"/>
      <c r="K17" s="346"/>
      <c r="L17" s="264"/>
      <c r="M17" s="268"/>
      <c r="N17" s="266"/>
      <c r="O17" s="339"/>
      <c r="P17" s="339"/>
      <c r="Q17" s="329"/>
      <c r="R17" s="324"/>
      <c r="S17" s="331"/>
      <c r="T17" s="335"/>
      <c r="U17" s="270"/>
    </row>
    <row r="18" spans="1:31" ht="15.75" customHeight="1" thickBot="1" x14ac:dyDescent="0.35">
      <c r="A18" s="283"/>
      <c r="B18" s="286"/>
      <c r="C18" s="265"/>
      <c r="D18" s="269"/>
      <c r="E18" s="267"/>
      <c r="F18" s="265"/>
      <c r="G18" s="269"/>
      <c r="H18" s="269"/>
      <c r="I18" s="347"/>
      <c r="J18" s="348"/>
      <c r="K18" s="349"/>
      <c r="L18" s="265"/>
      <c r="M18" s="269"/>
      <c r="N18" s="267"/>
      <c r="O18" s="340"/>
      <c r="P18" s="340"/>
      <c r="Q18" s="330"/>
      <c r="R18" s="325"/>
      <c r="S18" s="332"/>
      <c r="T18" s="336"/>
      <c r="U18" s="271"/>
    </row>
    <row r="19" spans="1:31" ht="15" customHeight="1" x14ac:dyDescent="0.3">
      <c r="A19" s="281">
        <v>4</v>
      </c>
      <c r="B19" s="284" t="str">
        <f>'Nasazení do skupin'!B13</f>
        <v>TJ Peklo nad Zdobnicí "B"</v>
      </c>
      <c r="C19" s="287"/>
      <c r="D19" s="258"/>
      <c r="E19" s="260"/>
      <c r="F19" s="287"/>
      <c r="G19" s="258"/>
      <c r="H19" s="260"/>
      <c r="I19" s="352"/>
      <c r="J19" s="326"/>
      <c r="K19" s="326"/>
      <c r="L19" s="272">
        <v>2017</v>
      </c>
      <c r="M19" s="273"/>
      <c r="N19" s="274"/>
      <c r="O19" s="287"/>
      <c r="P19" s="258"/>
      <c r="Q19" s="260"/>
      <c r="R19" s="333"/>
      <c r="S19" s="333"/>
      <c r="T19" s="320"/>
      <c r="U19" s="262"/>
    </row>
    <row r="20" spans="1:31" ht="15.75" customHeight="1" thickBot="1" x14ac:dyDescent="0.35">
      <c r="A20" s="282"/>
      <c r="B20" s="285"/>
      <c r="C20" s="288"/>
      <c r="D20" s="259"/>
      <c r="E20" s="261"/>
      <c r="F20" s="288"/>
      <c r="G20" s="259"/>
      <c r="H20" s="261"/>
      <c r="I20" s="288"/>
      <c r="J20" s="259"/>
      <c r="K20" s="259"/>
      <c r="L20" s="275"/>
      <c r="M20" s="276"/>
      <c r="N20" s="277"/>
      <c r="O20" s="288"/>
      <c r="P20" s="259"/>
      <c r="Q20" s="261"/>
      <c r="R20" s="334"/>
      <c r="S20" s="334"/>
      <c r="T20" s="321"/>
      <c r="U20" s="263"/>
    </row>
    <row r="21" spans="1:31" ht="15" customHeight="1" x14ac:dyDescent="0.3">
      <c r="A21" s="282"/>
      <c r="B21" s="285"/>
      <c r="C21" s="264"/>
      <c r="D21" s="268"/>
      <c r="E21" s="266"/>
      <c r="F21" s="264"/>
      <c r="G21" s="268"/>
      <c r="H21" s="266"/>
      <c r="I21" s="264"/>
      <c r="J21" s="268"/>
      <c r="K21" s="268"/>
      <c r="L21" s="275"/>
      <c r="M21" s="276"/>
      <c r="N21" s="277"/>
      <c r="O21" s="264"/>
      <c r="P21" s="268"/>
      <c r="Q21" s="266"/>
      <c r="R21" s="368"/>
      <c r="S21" s="331"/>
      <c r="T21" s="335"/>
      <c r="U21" s="270"/>
    </row>
    <row r="22" spans="1:31" ht="15.75" customHeight="1" thickBot="1" x14ac:dyDescent="0.35">
      <c r="A22" s="283"/>
      <c r="B22" s="286"/>
      <c r="C22" s="265"/>
      <c r="D22" s="269"/>
      <c r="E22" s="267"/>
      <c r="F22" s="265"/>
      <c r="G22" s="269"/>
      <c r="H22" s="267"/>
      <c r="I22" s="265"/>
      <c r="J22" s="269"/>
      <c r="K22" s="269"/>
      <c r="L22" s="278"/>
      <c r="M22" s="279"/>
      <c r="N22" s="280"/>
      <c r="O22" s="265"/>
      <c r="P22" s="269"/>
      <c r="Q22" s="267"/>
      <c r="R22" s="369"/>
      <c r="S22" s="332"/>
      <c r="T22" s="336"/>
      <c r="U22" s="271"/>
    </row>
    <row r="23" spans="1:31" ht="15" customHeight="1" x14ac:dyDescent="0.35">
      <c r="A23" s="281">
        <v>5</v>
      </c>
      <c r="B23" s="284" t="str">
        <f>'Nasazení do skupin'!B14</f>
        <v>TJ Baník Stříbro "B"</v>
      </c>
      <c r="C23" s="287"/>
      <c r="D23" s="258"/>
      <c r="E23" s="260"/>
      <c r="F23" s="287"/>
      <c r="G23" s="258"/>
      <c r="H23" s="260"/>
      <c r="I23" s="287"/>
      <c r="J23" s="258"/>
      <c r="K23" s="260"/>
      <c r="L23" s="196"/>
      <c r="M23" s="196"/>
      <c r="N23" s="196"/>
      <c r="O23" s="272"/>
      <c r="P23" s="273"/>
      <c r="Q23" s="274"/>
      <c r="R23" s="333"/>
      <c r="S23" s="333"/>
      <c r="T23" s="320"/>
      <c r="U23" s="262"/>
    </row>
    <row r="24" spans="1:31" ht="15.75" customHeight="1" thickBot="1" x14ac:dyDescent="0.4">
      <c r="A24" s="282"/>
      <c r="B24" s="285"/>
      <c r="C24" s="288"/>
      <c r="D24" s="259"/>
      <c r="E24" s="261"/>
      <c r="F24" s="288"/>
      <c r="G24" s="259"/>
      <c r="H24" s="261"/>
      <c r="I24" s="288"/>
      <c r="J24" s="259"/>
      <c r="K24" s="261"/>
      <c r="L24" s="200"/>
      <c r="M24" s="200"/>
      <c r="N24" s="200"/>
      <c r="O24" s="275"/>
      <c r="P24" s="276"/>
      <c r="Q24" s="277"/>
      <c r="R24" s="334"/>
      <c r="S24" s="334"/>
      <c r="T24" s="321"/>
      <c r="U24" s="263"/>
    </row>
    <row r="25" spans="1:31" ht="15" customHeight="1" x14ac:dyDescent="0.3">
      <c r="A25" s="282"/>
      <c r="B25" s="285"/>
      <c r="C25" s="264"/>
      <c r="D25" s="268"/>
      <c r="E25" s="266"/>
      <c r="F25" s="264"/>
      <c r="G25" s="268"/>
      <c r="H25" s="266"/>
      <c r="I25" s="264"/>
      <c r="J25" s="268"/>
      <c r="K25" s="266"/>
      <c r="L25" s="201"/>
      <c r="M25" s="201"/>
      <c r="N25" s="201"/>
      <c r="O25" s="275"/>
      <c r="P25" s="276"/>
      <c r="Q25" s="277"/>
      <c r="R25" s="368"/>
      <c r="S25" s="331"/>
      <c r="T25" s="335"/>
      <c r="U25" s="270"/>
    </row>
    <row r="26" spans="1:31" ht="15.75" customHeight="1" thickBot="1" x14ac:dyDescent="0.35">
      <c r="A26" s="283"/>
      <c r="B26" s="286"/>
      <c r="C26" s="265"/>
      <c r="D26" s="269"/>
      <c r="E26" s="267"/>
      <c r="F26" s="265"/>
      <c r="G26" s="269"/>
      <c r="H26" s="267"/>
      <c r="I26" s="265"/>
      <c r="J26" s="269"/>
      <c r="K26" s="267"/>
      <c r="L26" s="202"/>
      <c r="M26" s="202"/>
      <c r="N26" s="202"/>
      <c r="O26" s="278"/>
      <c r="P26" s="279"/>
      <c r="Q26" s="280"/>
      <c r="R26" s="369"/>
      <c r="S26" s="332"/>
      <c r="T26" s="336"/>
      <c r="U26" s="271"/>
    </row>
    <row r="27" spans="1:31" ht="15" customHeight="1" x14ac:dyDescent="0.3">
      <c r="A27" s="362"/>
      <c r="B27" s="364"/>
      <c r="C27" s="364"/>
      <c r="D27" s="363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45"/>
      <c r="S27" s="46"/>
      <c r="T27" s="46"/>
      <c r="U27" s="47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ht="15" customHeight="1" x14ac:dyDescent="0.3">
      <c r="A28" s="362"/>
      <c r="B28" s="364"/>
      <c r="C28" s="364"/>
      <c r="D28" s="363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49"/>
      <c r="S28" s="46"/>
      <c r="T28" s="44"/>
      <c r="U28" s="47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ht="13.2" customHeight="1" x14ac:dyDescent="0.3">
      <c r="A29" s="362"/>
      <c r="B29" s="364"/>
      <c r="C29" s="364"/>
      <c r="D29" s="363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45"/>
      <c r="S29" s="46"/>
      <c r="T29" s="46"/>
      <c r="U29" s="47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ht="13.2" customHeight="1" x14ac:dyDescent="0.3">
      <c r="A30" s="362"/>
      <c r="B30" s="364"/>
      <c r="C30" s="364"/>
      <c r="D30" s="36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49"/>
      <c r="S30" s="46"/>
      <c r="T30" s="44"/>
      <c r="U30" s="47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ht="15" customHeight="1" x14ac:dyDescent="0.3">
      <c r="A31" s="362"/>
      <c r="B31" s="364"/>
      <c r="C31" s="364"/>
      <c r="D31" s="363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45"/>
      <c r="S31" s="46"/>
      <c r="T31" s="46"/>
      <c r="U31" s="47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ht="21.75" customHeight="1" x14ac:dyDescent="0.3">
      <c r="A32" s="362"/>
      <c r="B32" s="364"/>
      <c r="C32" s="364"/>
      <c r="D32" s="36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49"/>
      <c r="S32" s="46"/>
      <c r="T32" s="44"/>
      <c r="U32" s="47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57" ht="15" customHeight="1" x14ac:dyDescent="0.3">
      <c r="A33" s="362"/>
      <c r="B33" s="364"/>
      <c r="C33" s="364"/>
      <c r="D33" s="363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45"/>
      <c r="S33" s="46"/>
      <c r="T33" s="46"/>
      <c r="U33" s="47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57" ht="15" customHeight="1" x14ac:dyDescent="0.3">
      <c r="A34" s="362"/>
      <c r="B34" s="364"/>
      <c r="C34" s="364"/>
      <c r="D34" s="363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49"/>
      <c r="S34" s="46"/>
      <c r="T34" s="44"/>
      <c r="U34" s="47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57" ht="15" customHeight="1" x14ac:dyDescent="0.3">
      <c r="A35" s="362"/>
      <c r="B35" s="364"/>
      <c r="C35" s="364"/>
      <c r="D35" s="363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45"/>
      <c r="S35" s="46"/>
      <c r="T35" s="46"/>
      <c r="U35" s="47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57" ht="15" customHeight="1" x14ac:dyDescent="0.3">
      <c r="A36" s="362"/>
      <c r="B36" s="364"/>
      <c r="C36" s="364"/>
      <c r="D36" s="363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49"/>
      <c r="S36" s="46"/>
      <c r="T36" s="44"/>
      <c r="U36" s="47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57" ht="22.8" x14ac:dyDescent="0.4">
      <c r="S37" s="366"/>
      <c r="T37" s="366"/>
      <c r="U37" s="20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</row>
    <row r="39" spans="1:57" x14ac:dyDescent="0.3"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</row>
    <row r="40" spans="1:57" x14ac:dyDescent="0.3"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</row>
    <row r="41" spans="1:57" ht="21" x14ac:dyDescent="0.4">
      <c r="W41" s="367"/>
      <c r="X41" s="367"/>
      <c r="Y41" s="367"/>
      <c r="Z41" s="367"/>
      <c r="AA41" s="367"/>
      <c r="AB41" s="367"/>
      <c r="AC41" s="367"/>
      <c r="AD41" s="370"/>
      <c r="AE41" s="370"/>
      <c r="AF41" s="370"/>
      <c r="AG41" s="370"/>
      <c r="AH41" s="370"/>
      <c r="AI41" s="370"/>
      <c r="AJ41" s="2"/>
      <c r="AK41" s="2"/>
      <c r="AL41" s="367"/>
      <c r="AM41" s="367"/>
      <c r="AN41" s="367"/>
      <c r="AO41" s="367"/>
      <c r="AP41" s="367"/>
      <c r="AQ41" s="367"/>
      <c r="AR41" s="6"/>
      <c r="AS41" s="5"/>
      <c r="AT41" s="5"/>
      <c r="AU41" s="5"/>
      <c r="AV41" s="5"/>
      <c r="AW41" s="5"/>
      <c r="AX41" s="367"/>
      <c r="AY41" s="367"/>
      <c r="AZ41" s="367"/>
      <c r="BA41" s="367"/>
      <c r="BB41" s="2"/>
      <c r="BC41" s="2"/>
      <c r="BD41" s="2"/>
      <c r="BE41" s="2"/>
    </row>
    <row r="43" spans="1:57" ht="21" x14ac:dyDescent="0.4">
      <c r="W43" s="370"/>
      <c r="X43" s="370"/>
      <c r="Y43" s="370"/>
      <c r="Z43" s="370"/>
      <c r="AA43" s="370"/>
      <c r="AB43" s="370"/>
      <c r="AC43" s="370"/>
      <c r="AD43" s="371"/>
      <c r="AE43" s="371"/>
      <c r="AF43" s="371"/>
      <c r="AG43" s="371"/>
      <c r="AH43" s="371"/>
      <c r="AI43" s="371"/>
      <c r="AJ43" s="371"/>
      <c r="AK43" s="371"/>
      <c r="AL43" s="371"/>
      <c r="AM43" s="371"/>
      <c r="AN43" s="2"/>
      <c r="AO43" s="370"/>
      <c r="AP43" s="370"/>
      <c r="AQ43" s="370"/>
      <c r="AR43" s="370"/>
      <c r="AS43" s="370"/>
      <c r="AT43" s="370"/>
      <c r="AU43" s="370"/>
      <c r="AV43" s="371"/>
      <c r="AW43" s="371"/>
      <c r="AX43" s="371"/>
      <c r="AY43" s="371"/>
      <c r="AZ43" s="371"/>
      <c r="BA43" s="371"/>
      <c r="BB43" s="371"/>
      <c r="BC43" s="371"/>
      <c r="BD43" s="371"/>
      <c r="BE43" s="371"/>
    </row>
    <row r="46" spans="1:57" ht="15.6" x14ac:dyDescent="0.3">
      <c r="W46" s="372"/>
      <c r="X46" s="372"/>
      <c r="Y46" s="372"/>
      <c r="Z46" s="372"/>
      <c r="AA46" s="372"/>
      <c r="AB46" s="372"/>
      <c r="AC46" s="3"/>
      <c r="AD46" s="372"/>
      <c r="AE46" s="372"/>
      <c r="AF46" s="3"/>
      <c r="AG46" s="3"/>
      <c r="AH46" s="3"/>
      <c r="AI46" s="372"/>
      <c r="AJ46" s="372"/>
      <c r="AK46" s="372"/>
      <c r="AL46" s="372"/>
      <c r="AM46" s="372"/>
      <c r="AN46" s="372"/>
      <c r="AO46" s="3"/>
      <c r="AP46" s="3"/>
      <c r="AQ46" s="3"/>
      <c r="AR46" s="3"/>
      <c r="AS46" s="3"/>
      <c r="AT46" s="3"/>
      <c r="AU46" s="372"/>
      <c r="AV46" s="372"/>
      <c r="AW46" s="372"/>
      <c r="AX46" s="372"/>
      <c r="AY46" s="372"/>
      <c r="AZ46" s="372"/>
      <c r="BA46" s="3"/>
      <c r="BB46" s="3"/>
      <c r="BC46" s="3"/>
      <c r="BD46" s="3"/>
      <c r="BE46" s="3"/>
    </row>
    <row r="49" spans="23:57" ht="15" customHeight="1" x14ac:dyDescent="0.3"/>
    <row r="53" spans="23:57" x14ac:dyDescent="0.3"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7"/>
      <c r="BD53" s="367"/>
      <c r="BE53" s="367"/>
    </row>
    <row r="54" spans="23:57" x14ac:dyDescent="0.3"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</row>
    <row r="58" spans="23:57" ht="22.8" x14ac:dyDescent="0.4">
      <c r="W58" s="365"/>
      <c r="X58" s="365"/>
      <c r="Y58" s="365"/>
      <c r="Z58" s="365"/>
      <c r="AA58" s="365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5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5"/>
      <c r="BD58" s="365"/>
      <c r="BE58" s="365"/>
    </row>
    <row r="59" spans="23:57" ht="21" x14ac:dyDescent="0.4">
      <c r="W59" s="367"/>
      <c r="X59" s="367"/>
      <c r="Y59" s="367"/>
      <c r="Z59" s="367"/>
      <c r="AA59" s="367"/>
      <c r="AB59" s="367"/>
      <c r="AC59" s="367"/>
      <c r="AD59" s="370"/>
      <c r="AE59" s="370"/>
      <c r="AF59" s="370"/>
      <c r="AG59" s="370"/>
      <c r="AH59" s="370"/>
      <c r="AI59" s="370"/>
      <c r="AJ59" s="2"/>
      <c r="AK59" s="2"/>
      <c r="AL59" s="367"/>
      <c r="AM59" s="367"/>
      <c r="AN59" s="367"/>
      <c r="AO59" s="367"/>
      <c r="AP59" s="367"/>
      <c r="AQ59" s="367"/>
      <c r="AR59" s="6"/>
      <c r="AS59" s="5"/>
      <c r="AT59" s="5"/>
      <c r="AU59" s="5"/>
      <c r="AV59" s="5"/>
      <c r="AW59" s="5"/>
      <c r="AX59" s="367"/>
      <c r="AY59" s="367"/>
      <c r="AZ59" s="367"/>
      <c r="BA59" s="367"/>
      <c r="BB59" s="2"/>
      <c r="BC59" s="2"/>
      <c r="BD59" s="2"/>
      <c r="BE59" s="2"/>
    </row>
    <row r="61" spans="23:57" ht="21" x14ac:dyDescent="0.4">
      <c r="W61" s="370"/>
      <c r="X61" s="370"/>
      <c r="Y61" s="370"/>
      <c r="Z61" s="370"/>
      <c r="AA61" s="370"/>
      <c r="AB61" s="370"/>
      <c r="AC61" s="370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2"/>
      <c r="AO61" s="370"/>
      <c r="AP61" s="370"/>
      <c r="AQ61" s="370"/>
      <c r="AR61" s="370"/>
      <c r="AS61" s="370"/>
      <c r="AT61" s="370"/>
      <c r="AU61" s="370"/>
      <c r="AV61" s="371"/>
      <c r="AW61" s="371"/>
      <c r="AX61" s="371"/>
      <c r="AY61" s="371"/>
      <c r="AZ61" s="371"/>
      <c r="BA61" s="371"/>
      <c r="BB61" s="371"/>
      <c r="BC61" s="371"/>
      <c r="BD61" s="371"/>
      <c r="BE61" s="371"/>
    </row>
    <row r="64" spans="23:57" ht="15.6" x14ac:dyDescent="0.3">
      <c r="W64" s="372"/>
      <c r="X64" s="372"/>
      <c r="Y64" s="372"/>
      <c r="Z64" s="372"/>
      <c r="AA64" s="372"/>
      <c r="AB64" s="372"/>
      <c r="AC64" s="3"/>
      <c r="AD64" s="372"/>
      <c r="AE64" s="372"/>
      <c r="AF64" s="3"/>
      <c r="AG64" s="3"/>
      <c r="AH64" s="3"/>
      <c r="AI64" s="372"/>
      <c r="AJ64" s="372"/>
      <c r="AK64" s="372"/>
      <c r="AL64" s="372"/>
      <c r="AM64" s="372"/>
      <c r="AN64" s="372"/>
      <c r="AO64" s="3"/>
      <c r="AP64" s="3"/>
      <c r="AQ64" s="3"/>
      <c r="AR64" s="3"/>
      <c r="AS64" s="3"/>
      <c r="AT64" s="3"/>
      <c r="AU64" s="372"/>
      <c r="AV64" s="372"/>
      <c r="AW64" s="372"/>
      <c r="AX64" s="372"/>
      <c r="AY64" s="372"/>
      <c r="AZ64" s="372"/>
      <c r="BA64" s="3"/>
      <c r="BB64" s="3"/>
      <c r="BC64" s="3"/>
      <c r="BD64" s="3"/>
      <c r="BE64" s="3"/>
    </row>
    <row r="67" spans="23:57" ht="15" customHeight="1" x14ac:dyDescent="0.3"/>
    <row r="71" spans="23:57" x14ac:dyDescent="0.3"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7"/>
      <c r="BC71" s="367"/>
      <c r="BD71" s="367"/>
      <c r="BE71" s="367"/>
    </row>
    <row r="72" spans="23:57" x14ac:dyDescent="0.3"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</row>
    <row r="76" spans="23:57" ht="22.8" x14ac:dyDescent="0.4"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365"/>
      <c r="BB76" s="365"/>
      <c r="BC76" s="365"/>
      <c r="BD76" s="365"/>
      <c r="BE76" s="365"/>
    </row>
    <row r="78" spans="23:57" ht="22.8" x14ac:dyDescent="0.4"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365"/>
      <c r="AK78" s="365"/>
      <c r="AL78" s="365"/>
      <c r="AM78" s="365"/>
      <c r="AN78" s="365"/>
      <c r="AO78" s="365"/>
      <c r="AP78" s="365"/>
      <c r="AQ78" s="365"/>
      <c r="AR78" s="365"/>
      <c r="AS78" s="365"/>
      <c r="AT78" s="365"/>
      <c r="AU78" s="365"/>
      <c r="AV78" s="365"/>
      <c r="AW78" s="365"/>
      <c r="AX78" s="365"/>
      <c r="AY78" s="365"/>
      <c r="AZ78" s="365"/>
      <c r="BA78" s="365"/>
      <c r="BB78" s="365"/>
      <c r="BC78" s="365"/>
      <c r="BD78" s="365"/>
      <c r="BE78" s="365"/>
    </row>
    <row r="79" spans="23:57" ht="21" x14ac:dyDescent="0.4">
      <c r="W79" s="367"/>
      <c r="X79" s="367"/>
      <c r="Y79" s="367"/>
      <c r="Z79" s="367"/>
      <c r="AA79" s="367"/>
      <c r="AB79" s="367"/>
      <c r="AC79" s="367"/>
      <c r="AD79" s="370"/>
      <c r="AE79" s="370"/>
      <c r="AF79" s="370"/>
      <c r="AG79" s="370"/>
      <c r="AH79" s="370"/>
      <c r="AI79" s="370"/>
      <c r="AJ79" s="2"/>
      <c r="AK79" s="2"/>
      <c r="AL79" s="367"/>
      <c r="AM79" s="367"/>
      <c r="AN79" s="367"/>
      <c r="AO79" s="367"/>
      <c r="AP79" s="367"/>
      <c r="AQ79" s="367"/>
      <c r="AR79" s="6"/>
      <c r="AS79" s="5"/>
      <c r="AT79" s="5"/>
      <c r="AU79" s="5"/>
      <c r="AV79" s="5"/>
      <c r="AW79" s="5"/>
      <c r="AX79" s="367"/>
      <c r="AY79" s="367"/>
      <c r="AZ79" s="367"/>
      <c r="BA79" s="367"/>
      <c r="BB79" s="2"/>
      <c r="BC79" s="2"/>
      <c r="BD79" s="2"/>
      <c r="BE79" s="2"/>
    </row>
    <row r="81" spans="23:57" ht="21" x14ac:dyDescent="0.4">
      <c r="W81" s="370"/>
      <c r="X81" s="370"/>
      <c r="Y81" s="370"/>
      <c r="Z81" s="370"/>
      <c r="AA81" s="370"/>
      <c r="AB81" s="370"/>
      <c r="AC81" s="370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2"/>
      <c r="AO81" s="370"/>
      <c r="AP81" s="370"/>
      <c r="AQ81" s="370"/>
      <c r="AR81" s="370"/>
      <c r="AS81" s="370"/>
      <c r="AT81" s="370"/>
      <c r="AU81" s="370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</row>
    <row r="84" spans="23:57" ht="15.6" x14ac:dyDescent="0.3">
      <c r="W84" s="372"/>
      <c r="X84" s="372"/>
      <c r="Y84" s="372"/>
      <c r="Z84" s="372"/>
      <c r="AA84" s="372"/>
      <c r="AB84" s="372"/>
      <c r="AC84" s="3"/>
      <c r="AD84" s="372"/>
      <c r="AE84" s="372"/>
      <c r="AF84" s="3"/>
      <c r="AG84" s="3"/>
      <c r="AH84" s="3"/>
      <c r="AI84" s="372"/>
      <c r="AJ84" s="372"/>
      <c r="AK84" s="372"/>
      <c r="AL84" s="372"/>
      <c r="AM84" s="372"/>
      <c r="AN84" s="372"/>
      <c r="AO84" s="3"/>
      <c r="AP84" s="3"/>
      <c r="AQ84" s="3"/>
      <c r="AR84" s="3"/>
      <c r="AS84" s="3"/>
      <c r="AT84" s="3"/>
      <c r="AU84" s="372"/>
      <c r="AV84" s="372"/>
      <c r="AW84" s="372"/>
      <c r="AX84" s="372"/>
      <c r="AY84" s="372"/>
      <c r="AZ84" s="372"/>
      <c r="BA84" s="3"/>
      <c r="BB84" s="3"/>
      <c r="BC84" s="3"/>
      <c r="BD84" s="3"/>
      <c r="BE84" s="3"/>
    </row>
    <row r="91" spans="23:57" x14ac:dyDescent="0.3"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</row>
    <row r="92" spans="23:57" x14ac:dyDescent="0.3"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</row>
  </sheetData>
  <mergeCells count="232">
    <mergeCell ref="R9:R10"/>
    <mergeCell ref="C5:E6"/>
    <mergeCell ref="F5:H6"/>
    <mergeCell ref="I5:K6"/>
    <mergeCell ref="L5:N6"/>
    <mergeCell ref="O9:O10"/>
    <mergeCell ref="P9:P10"/>
    <mergeCell ref="Q9:Q10"/>
    <mergeCell ref="H9:H10"/>
    <mergeCell ref="I9:I10"/>
    <mergeCell ref="J9:J10"/>
    <mergeCell ref="K9:K10"/>
    <mergeCell ref="I7:I8"/>
    <mergeCell ref="J7:J8"/>
    <mergeCell ref="K7:K8"/>
    <mergeCell ref="G7:G8"/>
    <mergeCell ref="H7:H8"/>
    <mergeCell ref="F9:F10"/>
    <mergeCell ref="G9:G10"/>
    <mergeCell ref="F7:F8"/>
    <mergeCell ref="O11:O12"/>
    <mergeCell ref="P11:P12"/>
    <mergeCell ref="A11:A14"/>
    <mergeCell ref="C11:C12"/>
    <mergeCell ref="D11:D12"/>
    <mergeCell ref="E11:E12"/>
    <mergeCell ref="F11:H14"/>
    <mergeCell ref="I11:I12"/>
    <mergeCell ref="J11:J12"/>
    <mergeCell ref="B11:B14"/>
    <mergeCell ref="C13:C14"/>
    <mergeCell ref="D13:D14"/>
    <mergeCell ref="A15:A18"/>
    <mergeCell ref="B15:B18"/>
    <mergeCell ref="C17:C18"/>
    <mergeCell ref="D17:D18"/>
    <mergeCell ref="E17:E18"/>
    <mergeCell ref="F17:F18"/>
    <mergeCell ref="G17:G18"/>
    <mergeCell ref="L15:L16"/>
    <mergeCell ref="M15:M16"/>
    <mergeCell ref="H17:H18"/>
    <mergeCell ref="L17:L18"/>
    <mergeCell ref="M17:M18"/>
    <mergeCell ref="H15:H16"/>
    <mergeCell ref="I15:K18"/>
    <mergeCell ref="E35:Q36"/>
    <mergeCell ref="S37:T37"/>
    <mergeCell ref="Q13:Q14"/>
    <mergeCell ref="R13:R14"/>
    <mergeCell ref="Q11:Q12"/>
    <mergeCell ref="R11:R12"/>
    <mergeCell ref="E13:E14"/>
    <mergeCell ref="I13:I14"/>
    <mergeCell ref="J13:J14"/>
    <mergeCell ref="K13:K14"/>
    <mergeCell ref="K11:K12"/>
    <mergeCell ref="O13:O14"/>
    <mergeCell ref="P13:P14"/>
    <mergeCell ref="N15:N16"/>
    <mergeCell ref="N17:N18"/>
    <mergeCell ref="Q15:Q16"/>
    <mergeCell ref="R15:R16"/>
    <mergeCell ref="R17:R18"/>
    <mergeCell ref="S23:S24"/>
    <mergeCell ref="T23:T24"/>
    <mergeCell ref="R21:R22"/>
    <mergeCell ref="E15:E16"/>
    <mergeCell ref="G15:G16"/>
    <mergeCell ref="O17:O18"/>
    <mergeCell ref="C21:C22"/>
    <mergeCell ref="Q17:Q18"/>
    <mergeCell ref="R19:R20"/>
    <mergeCell ref="F15:F16"/>
    <mergeCell ref="D29:D30"/>
    <mergeCell ref="J23:J24"/>
    <mergeCell ref="K23:K24"/>
    <mergeCell ref="O23:Q26"/>
    <mergeCell ref="R23:R24"/>
    <mergeCell ref="G19:G20"/>
    <mergeCell ref="H19:H20"/>
    <mergeCell ref="O19:O20"/>
    <mergeCell ref="P19:P20"/>
    <mergeCell ref="C15:C16"/>
    <mergeCell ref="D15:D16"/>
    <mergeCell ref="P17:P18"/>
    <mergeCell ref="H21:H22"/>
    <mergeCell ref="O15:O16"/>
    <mergeCell ref="P15:P16"/>
    <mergeCell ref="U23:U24"/>
    <mergeCell ref="J25:J26"/>
    <mergeCell ref="K25:K26"/>
    <mergeCell ref="R25:R26"/>
    <mergeCell ref="S25:S26"/>
    <mergeCell ref="T25:T26"/>
    <mergeCell ref="D25:D26"/>
    <mergeCell ref="G23:G24"/>
    <mergeCell ref="H23:H24"/>
    <mergeCell ref="I23:I24"/>
    <mergeCell ref="G25:G26"/>
    <mergeCell ref="H25:H26"/>
    <mergeCell ref="I25:I26"/>
    <mergeCell ref="U25:U26"/>
    <mergeCell ref="A27:A28"/>
    <mergeCell ref="B27:C28"/>
    <mergeCell ref="D27:D28"/>
    <mergeCell ref="W58:BE58"/>
    <mergeCell ref="W59:AC59"/>
    <mergeCell ref="AD59:AI59"/>
    <mergeCell ref="AL59:AQ59"/>
    <mergeCell ref="AX59:BA59"/>
    <mergeCell ref="Q21:Q22"/>
    <mergeCell ref="I21:I22"/>
    <mergeCell ref="J21:J22"/>
    <mergeCell ref="K21:K22"/>
    <mergeCell ref="O21:O22"/>
    <mergeCell ref="P21:P22"/>
    <mergeCell ref="A19:A22"/>
    <mergeCell ref="I19:I20"/>
    <mergeCell ref="J19:J20"/>
    <mergeCell ref="K19:K20"/>
    <mergeCell ref="L19:N22"/>
    <mergeCell ref="Q19:Q20"/>
    <mergeCell ref="D21:D22"/>
    <mergeCell ref="E21:E22"/>
    <mergeCell ref="F21:F22"/>
    <mergeCell ref="G21:G22"/>
    <mergeCell ref="B19:B22"/>
    <mergeCell ref="C19:C20"/>
    <mergeCell ref="D19:D20"/>
    <mergeCell ref="E19:E20"/>
    <mergeCell ref="F19:F20"/>
    <mergeCell ref="A31:A32"/>
    <mergeCell ref="B31:C32"/>
    <mergeCell ref="D31:D32"/>
    <mergeCell ref="A33:A34"/>
    <mergeCell ref="B33:C34"/>
    <mergeCell ref="D33:D34"/>
    <mergeCell ref="A23:A26"/>
    <mergeCell ref="B23:B26"/>
    <mergeCell ref="C23:C24"/>
    <mergeCell ref="D23:D24"/>
    <mergeCell ref="E23:E24"/>
    <mergeCell ref="F23:F24"/>
    <mergeCell ref="C25:C26"/>
    <mergeCell ref="E25:E26"/>
    <mergeCell ref="F25:F26"/>
    <mergeCell ref="E27:Q28"/>
    <mergeCell ref="E29:Q30"/>
    <mergeCell ref="E31:Q32"/>
    <mergeCell ref="E33:Q34"/>
    <mergeCell ref="A35:A36"/>
    <mergeCell ref="B35:C36"/>
    <mergeCell ref="D35:D36"/>
    <mergeCell ref="A29:A30"/>
    <mergeCell ref="B29:C30"/>
    <mergeCell ref="A2:U3"/>
    <mergeCell ref="C4:U4"/>
    <mergeCell ref="O5:Q6"/>
    <mergeCell ref="R5:T5"/>
    <mergeCell ref="R6:T6"/>
    <mergeCell ref="S7:S8"/>
    <mergeCell ref="T7:T8"/>
    <mergeCell ref="U7:U8"/>
    <mergeCell ref="S9:S10"/>
    <mergeCell ref="T9:T10"/>
    <mergeCell ref="U9:U10"/>
    <mergeCell ref="A4:B6"/>
    <mergeCell ref="A7:A10"/>
    <mergeCell ref="C7:E10"/>
    <mergeCell ref="B7:B10"/>
    <mergeCell ref="O7:O8"/>
    <mergeCell ref="P7:P8"/>
    <mergeCell ref="Q7:Q8"/>
    <mergeCell ref="R7:R8"/>
    <mergeCell ref="S11:S12"/>
    <mergeCell ref="T11:T12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9:S20"/>
    <mergeCell ref="T19:T20"/>
    <mergeCell ref="U19:U20"/>
    <mergeCell ref="S21:S22"/>
    <mergeCell ref="T21:T22"/>
    <mergeCell ref="U21:U22"/>
    <mergeCell ref="W37:BE37"/>
    <mergeCell ref="W39:BE40"/>
    <mergeCell ref="W41:AC41"/>
    <mergeCell ref="AD41:AI41"/>
    <mergeCell ref="AL41:AQ41"/>
    <mergeCell ref="AX41:BA41"/>
    <mergeCell ref="W43:AC43"/>
    <mergeCell ref="AD43:AM43"/>
    <mergeCell ref="AO43:AU43"/>
    <mergeCell ref="AV43:BE43"/>
    <mergeCell ref="W46:AB46"/>
    <mergeCell ref="AD46:AE46"/>
    <mergeCell ref="AI46:AN46"/>
    <mergeCell ref="AU46:AZ46"/>
    <mergeCell ref="W53:BE54"/>
    <mergeCell ref="W84:AB84"/>
    <mergeCell ref="AD84:AE84"/>
    <mergeCell ref="AI84:AN84"/>
    <mergeCell ref="AU84:AZ84"/>
    <mergeCell ref="W76:BE76"/>
    <mergeCell ref="W61:AC61"/>
    <mergeCell ref="AD61:AM61"/>
    <mergeCell ref="W64:AB64"/>
    <mergeCell ref="AD64:AE64"/>
    <mergeCell ref="AI64:AN64"/>
    <mergeCell ref="AU64:AZ64"/>
    <mergeCell ref="W71:BE72"/>
    <mergeCell ref="AO61:AU61"/>
    <mergeCell ref="AV61:BE61"/>
    <mergeCell ref="W91:BE92"/>
    <mergeCell ref="W78:BE78"/>
    <mergeCell ref="W79:AC79"/>
    <mergeCell ref="AD79:AI79"/>
    <mergeCell ref="AL79:AQ79"/>
    <mergeCell ref="AX79:BA79"/>
    <mergeCell ref="W81:AC81"/>
    <mergeCell ref="AD81:AM81"/>
    <mergeCell ref="AO81:AU81"/>
    <mergeCell ref="AV81:BE81"/>
  </mergeCells>
  <pageMargins left="0.59055118110236227" right="0" top="0.78740157480314965" bottom="0.78740157480314965" header="0.31496062992125984" footer="0.31496062992125984"/>
  <pageSetup paperSize="9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96"/>
  <sheetViews>
    <sheetView showGridLines="0" topLeftCell="A4" zoomScaleNormal="100" workbookViewId="0">
      <selection activeCell="X7" sqref="X7"/>
    </sheetView>
  </sheetViews>
  <sheetFormatPr defaultRowHeight="14.4" x14ac:dyDescent="0.3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 x14ac:dyDescent="0.35"/>
    <row r="2" spans="1:21" ht="14.4" customHeight="1" x14ac:dyDescent="0.3">
      <c r="A2" s="298" t="str">
        <f>'Nasazení do skupin'!B2</f>
        <v>10. GALA MČR mladších žáků dvojice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300"/>
      <c r="P2" s="300"/>
      <c r="Q2" s="300"/>
      <c r="R2" s="299"/>
      <c r="S2" s="299"/>
      <c r="T2" s="299"/>
      <c r="U2" s="301"/>
    </row>
    <row r="3" spans="1:21" ht="15" customHeight="1" thickBo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4"/>
    </row>
    <row r="4" spans="1:21" ht="32.25" customHeight="1" thickBot="1" x14ac:dyDescent="0.35">
      <c r="A4" s="289" t="s">
        <v>6</v>
      </c>
      <c r="B4" s="290"/>
      <c r="C4" s="295" t="str">
        <f>'Nasazení do skupin'!B3</f>
        <v>Čakovice 17.6.2017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7"/>
    </row>
    <row r="5" spans="1:21" ht="14.4" customHeight="1" x14ac:dyDescent="0.3">
      <c r="A5" s="291"/>
      <c r="B5" s="292"/>
      <c r="C5" s="299">
        <v>1</v>
      </c>
      <c r="D5" s="299"/>
      <c r="E5" s="301"/>
      <c r="F5" s="298">
        <v>2</v>
      </c>
      <c r="G5" s="299"/>
      <c r="H5" s="301"/>
      <c r="I5" s="298">
        <v>3</v>
      </c>
      <c r="J5" s="299"/>
      <c r="K5" s="301"/>
      <c r="L5" s="298">
        <v>4</v>
      </c>
      <c r="M5" s="299"/>
      <c r="N5" s="301"/>
      <c r="O5" s="298">
        <v>5</v>
      </c>
      <c r="P5" s="299"/>
      <c r="Q5" s="301"/>
      <c r="R5" s="305" t="s">
        <v>1</v>
      </c>
      <c r="S5" s="306"/>
      <c r="T5" s="307"/>
      <c r="U5" s="203" t="s">
        <v>2</v>
      </c>
    </row>
    <row r="6" spans="1:21" ht="15" customHeight="1" thickBot="1" x14ac:dyDescent="0.35">
      <c r="A6" s="293"/>
      <c r="B6" s="294"/>
      <c r="C6" s="322"/>
      <c r="D6" s="322"/>
      <c r="E6" s="323"/>
      <c r="F6" s="302"/>
      <c r="G6" s="303"/>
      <c r="H6" s="304"/>
      <c r="I6" s="302"/>
      <c r="J6" s="303"/>
      <c r="K6" s="304"/>
      <c r="L6" s="302"/>
      <c r="M6" s="303"/>
      <c r="N6" s="304"/>
      <c r="O6" s="302"/>
      <c r="P6" s="303"/>
      <c r="Q6" s="304"/>
      <c r="R6" s="308" t="s">
        <v>3</v>
      </c>
      <c r="S6" s="309"/>
      <c r="T6" s="310"/>
      <c r="U6" s="204" t="s">
        <v>4</v>
      </c>
    </row>
    <row r="7" spans="1:21" ht="15" customHeight="1" x14ac:dyDescent="0.3">
      <c r="A7" s="281">
        <v>1</v>
      </c>
      <c r="B7" s="284" t="str">
        <f>'Nasazení do skupin'!B10</f>
        <v>Městský nohejbalový klub Modřice, z.s. "B"</v>
      </c>
      <c r="C7" s="311"/>
      <c r="D7" s="312"/>
      <c r="E7" s="313"/>
      <c r="F7" s="375">
        <f>O33</f>
        <v>1</v>
      </c>
      <c r="G7" s="377" t="s">
        <v>5</v>
      </c>
      <c r="H7" s="379">
        <f>Q33</f>
        <v>2</v>
      </c>
      <c r="I7" s="375">
        <f>O43</f>
        <v>2</v>
      </c>
      <c r="J7" s="377" t="s">
        <v>5</v>
      </c>
      <c r="K7" s="379">
        <f>Q43</f>
        <v>0</v>
      </c>
      <c r="L7" s="375">
        <f>E19</f>
        <v>2</v>
      </c>
      <c r="M7" s="377" t="s">
        <v>5</v>
      </c>
      <c r="N7" s="379">
        <f>C19</f>
        <v>0</v>
      </c>
      <c r="O7" s="375">
        <f>E23</f>
        <v>2</v>
      </c>
      <c r="P7" s="377" t="s">
        <v>5</v>
      </c>
      <c r="Q7" s="379">
        <f>C23</f>
        <v>0</v>
      </c>
      <c r="R7" s="397">
        <f>F7+I7+L7+O7</f>
        <v>7</v>
      </c>
      <c r="S7" s="399" t="s">
        <v>5</v>
      </c>
      <c r="T7" s="393">
        <f>H7+K7+N7+Q7</f>
        <v>2</v>
      </c>
      <c r="U7" s="406">
        <v>6</v>
      </c>
    </row>
    <row r="8" spans="1:21" ht="15.75" customHeight="1" thickBot="1" x14ac:dyDescent="0.35">
      <c r="A8" s="282"/>
      <c r="B8" s="285"/>
      <c r="C8" s="314"/>
      <c r="D8" s="315"/>
      <c r="E8" s="316"/>
      <c r="F8" s="376"/>
      <c r="G8" s="378"/>
      <c r="H8" s="380"/>
      <c r="I8" s="376"/>
      <c r="J8" s="378"/>
      <c r="K8" s="380"/>
      <c r="L8" s="376"/>
      <c r="M8" s="378"/>
      <c r="N8" s="380"/>
      <c r="O8" s="376"/>
      <c r="P8" s="378"/>
      <c r="Q8" s="380"/>
      <c r="R8" s="398"/>
      <c r="S8" s="400"/>
      <c r="T8" s="394"/>
      <c r="U8" s="407"/>
    </row>
    <row r="9" spans="1:21" ht="15" customHeight="1" x14ac:dyDescent="0.3">
      <c r="A9" s="282"/>
      <c r="B9" s="285"/>
      <c r="C9" s="314"/>
      <c r="D9" s="315"/>
      <c r="E9" s="316"/>
      <c r="F9" s="381">
        <f>O34</f>
        <v>27</v>
      </c>
      <c r="G9" s="383" t="s">
        <v>5</v>
      </c>
      <c r="H9" s="385">
        <f>Q34</f>
        <v>28</v>
      </c>
      <c r="I9" s="381">
        <f>O44</f>
        <v>20</v>
      </c>
      <c r="J9" s="383" t="s">
        <v>5</v>
      </c>
      <c r="K9" s="385">
        <f>Q44</f>
        <v>7</v>
      </c>
      <c r="L9" s="381">
        <f>E21</f>
        <v>20</v>
      </c>
      <c r="M9" s="383" t="s">
        <v>5</v>
      </c>
      <c r="N9" s="385">
        <f>C21</f>
        <v>4</v>
      </c>
      <c r="O9" s="381">
        <f>E25</f>
        <v>20</v>
      </c>
      <c r="P9" s="383" t="s">
        <v>5</v>
      </c>
      <c r="Q9" s="385">
        <f>C25</f>
        <v>7</v>
      </c>
      <c r="R9" s="401">
        <f>F9+I9+L9+O9</f>
        <v>87</v>
      </c>
      <c r="S9" s="403" t="s">
        <v>5</v>
      </c>
      <c r="T9" s="395">
        <f>H9+K9+N9+Q9</f>
        <v>46</v>
      </c>
      <c r="U9" s="391">
        <v>2</v>
      </c>
    </row>
    <row r="10" spans="1:21" ht="15.75" customHeight="1" thickBot="1" x14ac:dyDescent="0.35">
      <c r="A10" s="283"/>
      <c r="B10" s="286"/>
      <c r="C10" s="317"/>
      <c r="D10" s="318"/>
      <c r="E10" s="319"/>
      <c r="F10" s="381"/>
      <c r="G10" s="383"/>
      <c r="H10" s="385"/>
      <c r="I10" s="382"/>
      <c r="J10" s="384"/>
      <c r="K10" s="386"/>
      <c r="L10" s="382"/>
      <c r="M10" s="384"/>
      <c r="N10" s="386"/>
      <c r="O10" s="382"/>
      <c r="P10" s="384"/>
      <c r="Q10" s="386"/>
      <c r="R10" s="402"/>
      <c r="S10" s="404"/>
      <c r="T10" s="396"/>
      <c r="U10" s="392"/>
    </row>
    <row r="11" spans="1:21" ht="15" customHeight="1" x14ac:dyDescent="0.3">
      <c r="A11" s="281">
        <v>2</v>
      </c>
      <c r="B11" s="284" t="str">
        <f>'Nasazení do skupin'!B11</f>
        <v xml:space="preserve">NK CLIMAX Vsetín </v>
      </c>
      <c r="C11" s="375">
        <f>H7</f>
        <v>2</v>
      </c>
      <c r="D11" s="377" t="s">
        <v>5</v>
      </c>
      <c r="E11" s="377">
        <f>F7</f>
        <v>1</v>
      </c>
      <c r="F11" s="353" t="s">
        <v>42</v>
      </c>
      <c r="G11" s="354"/>
      <c r="H11" s="355"/>
      <c r="I11" s="377">
        <f>O39</f>
        <v>2</v>
      </c>
      <c r="J11" s="377" t="s">
        <v>5</v>
      </c>
      <c r="K11" s="379">
        <f>Q39</f>
        <v>1</v>
      </c>
      <c r="L11" s="375">
        <f>H19</f>
        <v>0</v>
      </c>
      <c r="M11" s="377" t="s">
        <v>5</v>
      </c>
      <c r="N11" s="379">
        <f>F19</f>
        <v>2</v>
      </c>
      <c r="O11" s="375">
        <f>O29</f>
        <v>2</v>
      </c>
      <c r="P11" s="377" t="s">
        <v>5</v>
      </c>
      <c r="Q11" s="379">
        <f>Q29</f>
        <v>0</v>
      </c>
      <c r="R11" s="397">
        <f>C11+I11+L11+O11</f>
        <v>6</v>
      </c>
      <c r="S11" s="399" t="s">
        <v>5</v>
      </c>
      <c r="T11" s="393">
        <f>E11+K11+N11+Q11</f>
        <v>4</v>
      </c>
      <c r="U11" s="406">
        <v>6</v>
      </c>
    </row>
    <row r="12" spans="1:21" ht="15.75" customHeight="1" thickBot="1" x14ac:dyDescent="0.35">
      <c r="A12" s="282"/>
      <c r="B12" s="285"/>
      <c r="C12" s="376"/>
      <c r="D12" s="378"/>
      <c r="E12" s="378"/>
      <c r="F12" s="356"/>
      <c r="G12" s="357"/>
      <c r="H12" s="358"/>
      <c r="I12" s="378"/>
      <c r="J12" s="378"/>
      <c r="K12" s="380"/>
      <c r="L12" s="376"/>
      <c r="M12" s="378"/>
      <c r="N12" s="380"/>
      <c r="O12" s="376"/>
      <c r="P12" s="378"/>
      <c r="Q12" s="380"/>
      <c r="R12" s="398"/>
      <c r="S12" s="400"/>
      <c r="T12" s="394"/>
      <c r="U12" s="407"/>
    </row>
    <row r="13" spans="1:21" ht="15" customHeight="1" x14ac:dyDescent="0.3">
      <c r="A13" s="282"/>
      <c r="B13" s="285"/>
      <c r="C13" s="381">
        <f>H9</f>
        <v>28</v>
      </c>
      <c r="D13" s="383" t="s">
        <v>5</v>
      </c>
      <c r="E13" s="383">
        <f>F9</f>
        <v>27</v>
      </c>
      <c r="F13" s="356"/>
      <c r="G13" s="357"/>
      <c r="H13" s="358"/>
      <c r="I13" s="383">
        <f>O40</f>
        <v>26</v>
      </c>
      <c r="J13" s="383" t="s">
        <v>5</v>
      </c>
      <c r="K13" s="385">
        <f>Q40</f>
        <v>19</v>
      </c>
      <c r="L13" s="381">
        <f>H21</f>
        <v>10</v>
      </c>
      <c r="M13" s="383" t="s">
        <v>5</v>
      </c>
      <c r="N13" s="385">
        <f>F21</f>
        <v>20</v>
      </c>
      <c r="O13" s="381">
        <f>O30</f>
        <v>20</v>
      </c>
      <c r="P13" s="383" t="s">
        <v>5</v>
      </c>
      <c r="Q13" s="385">
        <f>Q30</f>
        <v>8</v>
      </c>
      <c r="R13" s="401">
        <f>C13+I13+L13+O13</f>
        <v>84</v>
      </c>
      <c r="S13" s="403" t="s">
        <v>5</v>
      </c>
      <c r="T13" s="395">
        <f>E13+K13+N13+Q13</f>
        <v>74</v>
      </c>
      <c r="U13" s="391">
        <v>1</v>
      </c>
    </row>
    <row r="14" spans="1:21" ht="15.75" customHeight="1" thickBot="1" x14ac:dyDescent="0.35">
      <c r="A14" s="283"/>
      <c r="B14" s="286"/>
      <c r="C14" s="382"/>
      <c r="D14" s="384"/>
      <c r="E14" s="384"/>
      <c r="F14" s="359"/>
      <c r="G14" s="360"/>
      <c r="H14" s="361"/>
      <c r="I14" s="383"/>
      <c r="J14" s="383"/>
      <c r="K14" s="385"/>
      <c r="L14" s="382"/>
      <c r="M14" s="384"/>
      <c r="N14" s="386"/>
      <c r="O14" s="382"/>
      <c r="P14" s="384"/>
      <c r="Q14" s="386"/>
      <c r="R14" s="402"/>
      <c r="S14" s="404"/>
      <c r="T14" s="396"/>
      <c r="U14" s="392"/>
    </row>
    <row r="15" spans="1:21" ht="15" customHeight="1" x14ac:dyDescent="0.3">
      <c r="A15" s="281">
        <v>3</v>
      </c>
      <c r="B15" s="284" t="str">
        <f>'Nasazení do skupin'!B12</f>
        <v>TJ SLAVOJ Český Brod "A"</v>
      </c>
      <c r="C15" s="375">
        <f>K7</f>
        <v>0</v>
      </c>
      <c r="D15" s="377" t="s">
        <v>5</v>
      </c>
      <c r="E15" s="379">
        <f>I7</f>
        <v>2</v>
      </c>
      <c r="F15" s="417">
        <f>K11</f>
        <v>1</v>
      </c>
      <c r="G15" s="405" t="s">
        <v>5</v>
      </c>
      <c r="H15" s="405">
        <f>I11</f>
        <v>2</v>
      </c>
      <c r="I15" s="341"/>
      <c r="J15" s="342"/>
      <c r="K15" s="343"/>
      <c r="L15" s="387">
        <f>O31</f>
        <v>0</v>
      </c>
      <c r="M15" s="387" t="s">
        <v>5</v>
      </c>
      <c r="N15" s="389">
        <f>Q31</f>
        <v>2</v>
      </c>
      <c r="O15" s="387">
        <f>K23</f>
        <v>2</v>
      </c>
      <c r="P15" s="387" t="s">
        <v>5</v>
      </c>
      <c r="Q15" s="389">
        <f>I23</f>
        <v>1</v>
      </c>
      <c r="R15" s="397">
        <f>C15+F15+L15+O15</f>
        <v>3</v>
      </c>
      <c r="S15" s="399" t="s">
        <v>5</v>
      </c>
      <c r="T15" s="393">
        <f>H15+E15+N15+Q15</f>
        <v>7</v>
      </c>
      <c r="U15" s="406">
        <v>2</v>
      </c>
    </row>
    <row r="16" spans="1:21" ht="15.75" customHeight="1" thickBot="1" x14ac:dyDescent="0.35">
      <c r="A16" s="282"/>
      <c r="B16" s="285"/>
      <c r="C16" s="376"/>
      <c r="D16" s="378"/>
      <c r="E16" s="380"/>
      <c r="F16" s="376"/>
      <c r="G16" s="378"/>
      <c r="H16" s="378"/>
      <c r="I16" s="344"/>
      <c r="J16" s="345"/>
      <c r="K16" s="346"/>
      <c r="L16" s="388"/>
      <c r="M16" s="388"/>
      <c r="N16" s="390"/>
      <c r="O16" s="388"/>
      <c r="P16" s="388"/>
      <c r="Q16" s="390"/>
      <c r="R16" s="398"/>
      <c r="S16" s="400"/>
      <c r="T16" s="394"/>
      <c r="U16" s="407"/>
    </row>
    <row r="17" spans="1:22" ht="15" customHeight="1" x14ac:dyDescent="0.3">
      <c r="A17" s="282"/>
      <c r="B17" s="285"/>
      <c r="C17" s="381">
        <f>K9</f>
        <v>7</v>
      </c>
      <c r="D17" s="383" t="s">
        <v>5</v>
      </c>
      <c r="E17" s="385">
        <f>I9</f>
        <v>20</v>
      </c>
      <c r="F17" s="381">
        <f>K13</f>
        <v>19</v>
      </c>
      <c r="G17" s="383" t="s">
        <v>5</v>
      </c>
      <c r="H17" s="383">
        <f>I13</f>
        <v>26</v>
      </c>
      <c r="I17" s="344"/>
      <c r="J17" s="345"/>
      <c r="K17" s="346"/>
      <c r="L17" s="408">
        <f>O32</f>
        <v>10</v>
      </c>
      <c r="M17" s="408" t="s">
        <v>5</v>
      </c>
      <c r="N17" s="410">
        <f>Q32</f>
        <v>20</v>
      </c>
      <c r="O17" s="408">
        <f>K25</f>
        <v>24</v>
      </c>
      <c r="P17" s="408" t="s">
        <v>5</v>
      </c>
      <c r="Q17" s="410">
        <f>I25</f>
        <v>25</v>
      </c>
      <c r="R17" s="401">
        <f>F17+C17+L17+O17</f>
        <v>60</v>
      </c>
      <c r="S17" s="403" t="s">
        <v>5</v>
      </c>
      <c r="T17" s="395">
        <f>H17+E17+N17+Q17</f>
        <v>91</v>
      </c>
      <c r="U17" s="391">
        <v>4</v>
      </c>
    </row>
    <row r="18" spans="1:22" ht="15.75" customHeight="1" thickBot="1" x14ac:dyDescent="0.35">
      <c r="A18" s="283"/>
      <c r="B18" s="286"/>
      <c r="C18" s="382"/>
      <c r="D18" s="384"/>
      <c r="E18" s="386"/>
      <c r="F18" s="382"/>
      <c r="G18" s="384"/>
      <c r="H18" s="384"/>
      <c r="I18" s="347"/>
      <c r="J18" s="348"/>
      <c r="K18" s="349"/>
      <c r="L18" s="409"/>
      <c r="M18" s="409"/>
      <c r="N18" s="411"/>
      <c r="O18" s="409"/>
      <c r="P18" s="409"/>
      <c r="Q18" s="411"/>
      <c r="R18" s="402"/>
      <c r="S18" s="404"/>
      <c r="T18" s="396"/>
      <c r="U18" s="392"/>
    </row>
    <row r="19" spans="1:22" ht="15" customHeight="1" x14ac:dyDescent="0.3">
      <c r="A19" s="281">
        <v>4</v>
      </c>
      <c r="B19" s="284" t="str">
        <f>'Nasazení do skupin'!B13</f>
        <v>TJ Peklo nad Zdobnicí "B"</v>
      </c>
      <c r="C19" s="375">
        <f>O37</f>
        <v>0</v>
      </c>
      <c r="D19" s="377" t="s">
        <v>5</v>
      </c>
      <c r="E19" s="379">
        <f>Q37</f>
        <v>2</v>
      </c>
      <c r="F19" s="375">
        <f>O45</f>
        <v>2</v>
      </c>
      <c r="G19" s="377" t="s">
        <v>5</v>
      </c>
      <c r="H19" s="379">
        <f>Q45</f>
        <v>0</v>
      </c>
      <c r="I19" s="417">
        <f>N15</f>
        <v>2</v>
      </c>
      <c r="J19" s="405" t="s">
        <v>5</v>
      </c>
      <c r="K19" s="405">
        <f>L15</f>
        <v>0</v>
      </c>
      <c r="L19" s="272">
        <v>2017</v>
      </c>
      <c r="M19" s="273"/>
      <c r="N19" s="274"/>
      <c r="O19" s="387">
        <f>N23</f>
        <v>0</v>
      </c>
      <c r="P19" s="387" t="s">
        <v>5</v>
      </c>
      <c r="Q19" s="389">
        <f>L23</f>
        <v>2</v>
      </c>
      <c r="R19" s="397">
        <f>F19+I19+C19+O19</f>
        <v>4</v>
      </c>
      <c r="S19" s="399" t="s">
        <v>5</v>
      </c>
      <c r="T19" s="393">
        <f>H19+K19+E19+Q19</f>
        <v>4</v>
      </c>
      <c r="U19" s="406">
        <v>4</v>
      </c>
    </row>
    <row r="20" spans="1:22" ht="15.75" customHeight="1" thickBot="1" x14ac:dyDescent="0.35">
      <c r="A20" s="282"/>
      <c r="B20" s="285"/>
      <c r="C20" s="376"/>
      <c r="D20" s="378"/>
      <c r="E20" s="380"/>
      <c r="F20" s="376"/>
      <c r="G20" s="378"/>
      <c r="H20" s="380"/>
      <c r="I20" s="376"/>
      <c r="J20" s="378"/>
      <c r="K20" s="378"/>
      <c r="L20" s="275"/>
      <c r="M20" s="276"/>
      <c r="N20" s="277"/>
      <c r="O20" s="388"/>
      <c r="P20" s="388"/>
      <c r="Q20" s="390"/>
      <c r="R20" s="398"/>
      <c r="S20" s="400"/>
      <c r="T20" s="394"/>
      <c r="U20" s="407"/>
    </row>
    <row r="21" spans="1:22" ht="15" customHeight="1" x14ac:dyDescent="0.3">
      <c r="A21" s="282"/>
      <c r="B21" s="285"/>
      <c r="C21" s="381">
        <f>O38</f>
        <v>4</v>
      </c>
      <c r="D21" s="383" t="s">
        <v>5</v>
      </c>
      <c r="E21" s="385">
        <f>Q38</f>
        <v>20</v>
      </c>
      <c r="F21" s="381">
        <f>O46</f>
        <v>20</v>
      </c>
      <c r="G21" s="383" t="s">
        <v>5</v>
      </c>
      <c r="H21" s="385">
        <f>Q46</f>
        <v>10</v>
      </c>
      <c r="I21" s="381">
        <f>N17</f>
        <v>20</v>
      </c>
      <c r="J21" s="383" t="s">
        <v>5</v>
      </c>
      <c r="K21" s="383">
        <f>L17</f>
        <v>10</v>
      </c>
      <c r="L21" s="275"/>
      <c r="M21" s="276"/>
      <c r="N21" s="277"/>
      <c r="O21" s="408">
        <f>N25</f>
        <v>8</v>
      </c>
      <c r="P21" s="408" t="s">
        <v>5</v>
      </c>
      <c r="Q21" s="410">
        <f>L25</f>
        <v>20</v>
      </c>
      <c r="R21" s="401">
        <f>F21+I21+C21+O21</f>
        <v>52</v>
      </c>
      <c r="S21" s="403" t="s">
        <v>5</v>
      </c>
      <c r="T21" s="395">
        <f>H21+K21+E21+Q21</f>
        <v>60</v>
      </c>
      <c r="U21" s="391">
        <v>3</v>
      </c>
    </row>
    <row r="22" spans="1:22" ht="15.75" customHeight="1" thickBot="1" x14ac:dyDescent="0.35">
      <c r="A22" s="283"/>
      <c r="B22" s="286"/>
      <c r="C22" s="382"/>
      <c r="D22" s="384"/>
      <c r="E22" s="386"/>
      <c r="F22" s="382"/>
      <c r="G22" s="384"/>
      <c r="H22" s="386"/>
      <c r="I22" s="382"/>
      <c r="J22" s="384"/>
      <c r="K22" s="384"/>
      <c r="L22" s="278"/>
      <c r="M22" s="279"/>
      <c r="N22" s="280"/>
      <c r="O22" s="409"/>
      <c r="P22" s="409"/>
      <c r="Q22" s="411"/>
      <c r="R22" s="402"/>
      <c r="S22" s="404"/>
      <c r="T22" s="396"/>
      <c r="U22" s="392"/>
    </row>
    <row r="23" spans="1:22" ht="15.75" customHeight="1" x14ac:dyDescent="0.3">
      <c r="A23" s="281">
        <v>5</v>
      </c>
      <c r="B23" s="284" t="str">
        <f>'Nasazení do skupin'!B14</f>
        <v>TJ Baník Stříbro "B"</v>
      </c>
      <c r="C23" s="375">
        <f>O47</f>
        <v>0</v>
      </c>
      <c r="D23" s="377" t="s">
        <v>5</v>
      </c>
      <c r="E23" s="379">
        <f>Q47</f>
        <v>2</v>
      </c>
      <c r="F23" s="375">
        <f>Q11</f>
        <v>0</v>
      </c>
      <c r="G23" s="377" t="s">
        <v>5</v>
      </c>
      <c r="H23" s="379">
        <f>O11</f>
        <v>2</v>
      </c>
      <c r="I23" s="375">
        <f>O35</f>
        <v>1</v>
      </c>
      <c r="J23" s="377" t="s">
        <v>5</v>
      </c>
      <c r="K23" s="379">
        <f>Q35</f>
        <v>2</v>
      </c>
      <c r="L23" s="375">
        <f>O41</f>
        <v>2</v>
      </c>
      <c r="M23" s="377" t="s">
        <v>5</v>
      </c>
      <c r="N23" s="379">
        <f>Q41</f>
        <v>0</v>
      </c>
      <c r="O23" s="272"/>
      <c r="P23" s="273"/>
      <c r="Q23" s="274"/>
      <c r="R23" s="397">
        <f>F23+I23+L23+C23</f>
        <v>3</v>
      </c>
      <c r="S23" s="399" t="s">
        <v>5</v>
      </c>
      <c r="T23" s="393">
        <f>H23+K23+N23+E23</f>
        <v>6</v>
      </c>
      <c r="U23" s="406">
        <v>2</v>
      </c>
    </row>
    <row r="24" spans="1:22" ht="15.75" customHeight="1" thickBot="1" x14ac:dyDescent="0.35">
      <c r="A24" s="282"/>
      <c r="B24" s="285"/>
      <c r="C24" s="376"/>
      <c r="D24" s="378"/>
      <c r="E24" s="380"/>
      <c r="F24" s="376"/>
      <c r="G24" s="378"/>
      <c r="H24" s="380"/>
      <c r="I24" s="376"/>
      <c r="J24" s="378"/>
      <c r="K24" s="380"/>
      <c r="L24" s="376"/>
      <c r="M24" s="378"/>
      <c r="N24" s="380"/>
      <c r="O24" s="275"/>
      <c r="P24" s="276"/>
      <c r="Q24" s="277"/>
      <c r="R24" s="398"/>
      <c r="S24" s="400"/>
      <c r="T24" s="394"/>
      <c r="U24" s="407"/>
    </row>
    <row r="25" spans="1:22" ht="15.75" customHeight="1" x14ac:dyDescent="0.3">
      <c r="A25" s="282"/>
      <c r="B25" s="285"/>
      <c r="C25" s="381">
        <f>O48</f>
        <v>7</v>
      </c>
      <c r="D25" s="383" t="s">
        <v>5</v>
      </c>
      <c r="E25" s="385">
        <f>Q48</f>
        <v>20</v>
      </c>
      <c r="F25" s="381">
        <f>Q13</f>
        <v>8</v>
      </c>
      <c r="G25" s="383" t="s">
        <v>5</v>
      </c>
      <c r="H25" s="385">
        <f>O13</f>
        <v>20</v>
      </c>
      <c r="I25" s="381">
        <f>O36</f>
        <v>25</v>
      </c>
      <c r="J25" s="383" t="s">
        <v>5</v>
      </c>
      <c r="K25" s="385">
        <f>Q36</f>
        <v>24</v>
      </c>
      <c r="L25" s="381">
        <f>O42</f>
        <v>20</v>
      </c>
      <c r="M25" s="383" t="s">
        <v>5</v>
      </c>
      <c r="N25" s="385">
        <f>Q42</f>
        <v>8</v>
      </c>
      <c r="O25" s="275"/>
      <c r="P25" s="276"/>
      <c r="Q25" s="277"/>
      <c r="R25" s="401">
        <f>F25+I25+L25+C25</f>
        <v>60</v>
      </c>
      <c r="S25" s="403" t="s">
        <v>5</v>
      </c>
      <c r="T25" s="395">
        <f>H25+K25+N25+E25</f>
        <v>72</v>
      </c>
      <c r="U25" s="391">
        <v>5</v>
      </c>
    </row>
    <row r="26" spans="1:22" ht="15.75" customHeight="1" thickBot="1" x14ac:dyDescent="0.35">
      <c r="A26" s="283"/>
      <c r="B26" s="286"/>
      <c r="C26" s="382"/>
      <c r="D26" s="384"/>
      <c r="E26" s="386"/>
      <c r="F26" s="382"/>
      <c r="G26" s="384"/>
      <c r="H26" s="386"/>
      <c r="I26" s="382"/>
      <c r="J26" s="384"/>
      <c r="K26" s="386"/>
      <c r="L26" s="382"/>
      <c r="M26" s="384"/>
      <c r="N26" s="386"/>
      <c r="O26" s="278"/>
      <c r="P26" s="279"/>
      <c r="Q26" s="280"/>
      <c r="R26" s="402"/>
      <c r="S26" s="404"/>
      <c r="T26" s="396"/>
      <c r="U26" s="392"/>
    </row>
    <row r="28" spans="1:22" ht="24.9" customHeight="1" x14ac:dyDescent="0.4">
      <c r="A28" s="414" t="s">
        <v>12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6"/>
      <c r="S28" s="199"/>
      <c r="T28" s="206"/>
      <c r="U28" s="206"/>
    </row>
    <row r="29" spans="1:22" ht="15" customHeight="1" x14ac:dyDescent="0.3">
      <c r="A29" s="412">
        <v>1</v>
      </c>
      <c r="B29" s="413" t="str">
        <f>B11</f>
        <v xml:space="preserve">NK CLIMAX Vsetín </v>
      </c>
      <c r="C29" s="413"/>
      <c r="D29" s="413" t="s">
        <v>5</v>
      </c>
      <c r="E29" s="413" t="str">
        <f>B23</f>
        <v>TJ Baník Stříbro "B"</v>
      </c>
      <c r="F29" s="413"/>
      <c r="G29" s="413"/>
      <c r="H29" s="413"/>
      <c r="I29" s="413"/>
      <c r="J29" s="413"/>
      <c r="K29" s="413"/>
      <c r="L29" s="413"/>
      <c r="M29" s="413"/>
      <c r="N29" s="413"/>
      <c r="O29" s="209">
        <v>2</v>
      </c>
      <c r="P29" s="210" t="s">
        <v>5</v>
      </c>
      <c r="Q29" s="210">
        <v>0</v>
      </c>
      <c r="R29" s="198" t="s">
        <v>11</v>
      </c>
      <c r="S29" s="197"/>
      <c r="T29" s="46"/>
      <c r="U29" s="47"/>
      <c r="V29" s="4"/>
    </row>
    <row r="30" spans="1:22" ht="15" customHeight="1" x14ac:dyDescent="0.3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211">
        <v>20</v>
      </c>
      <c r="P30" s="212" t="s">
        <v>5</v>
      </c>
      <c r="Q30" s="195">
        <v>8</v>
      </c>
      <c r="R30" s="7" t="s">
        <v>10</v>
      </c>
      <c r="S30" s="197"/>
      <c r="T30" s="44"/>
      <c r="U30" s="47"/>
      <c r="V30" s="4"/>
    </row>
    <row r="31" spans="1:22" ht="15" customHeight="1" x14ac:dyDescent="0.3">
      <c r="A31" s="373">
        <v>2</v>
      </c>
      <c r="B31" s="374" t="str">
        <f>B15</f>
        <v>TJ SLAVOJ Český Brod "A"</v>
      </c>
      <c r="C31" s="374"/>
      <c r="D31" s="374" t="s">
        <v>5</v>
      </c>
      <c r="E31" s="374" t="str">
        <f>B19</f>
        <v>TJ Peklo nad Zdobnicí "B"</v>
      </c>
      <c r="F31" s="374"/>
      <c r="G31" s="374"/>
      <c r="H31" s="374"/>
      <c r="I31" s="374"/>
      <c r="J31" s="374"/>
      <c r="K31" s="374"/>
      <c r="L31" s="374"/>
      <c r="M31" s="374"/>
      <c r="N31" s="374"/>
      <c r="O31" s="213">
        <v>0</v>
      </c>
      <c r="P31" s="212" t="s">
        <v>5</v>
      </c>
      <c r="Q31" s="212">
        <v>2</v>
      </c>
      <c r="R31" s="7" t="s">
        <v>11</v>
      </c>
      <c r="S31" s="197"/>
      <c r="T31" s="46"/>
      <c r="U31" s="47"/>
    </row>
    <row r="32" spans="1:22" ht="15" customHeight="1" x14ac:dyDescent="0.3">
      <c r="A32" s="373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211">
        <v>10</v>
      </c>
      <c r="P32" s="212" t="s">
        <v>5</v>
      </c>
      <c r="Q32" s="195">
        <v>20</v>
      </c>
      <c r="R32" s="7" t="s">
        <v>10</v>
      </c>
      <c r="S32" s="197"/>
      <c r="T32" s="44"/>
      <c r="U32" s="47"/>
    </row>
    <row r="33" spans="1:21" ht="15" customHeight="1" x14ac:dyDescent="0.3">
      <c r="A33" s="373">
        <v>3</v>
      </c>
      <c r="B33" s="374" t="str">
        <f>B7</f>
        <v>Městský nohejbalový klub Modřice, z.s. "B"</v>
      </c>
      <c r="C33" s="374"/>
      <c r="D33" s="374" t="s">
        <v>5</v>
      </c>
      <c r="E33" s="374" t="str">
        <f>B11</f>
        <v xml:space="preserve">NK CLIMAX Vsetín </v>
      </c>
      <c r="F33" s="374"/>
      <c r="G33" s="374"/>
      <c r="H33" s="374"/>
      <c r="I33" s="374"/>
      <c r="J33" s="374"/>
      <c r="K33" s="374"/>
      <c r="L33" s="374"/>
      <c r="M33" s="374"/>
      <c r="N33" s="374"/>
      <c r="O33" s="213">
        <v>1</v>
      </c>
      <c r="P33" s="212" t="s">
        <v>5</v>
      </c>
      <c r="Q33" s="212">
        <v>2</v>
      </c>
      <c r="R33" s="7" t="s">
        <v>11</v>
      </c>
      <c r="S33" s="197"/>
      <c r="T33" s="46"/>
      <c r="U33" s="47"/>
    </row>
    <row r="34" spans="1:21" ht="15" customHeight="1" x14ac:dyDescent="0.3">
      <c r="A34" s="373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211">
        <v>27</v>
      </c>
      <c r="P34" s="212" t="s">
        <v>5</v>
      </c>
      <c r="Q34" s="195">
        <v>28</v>
      </c>
      <c r="R34" s="7" t="s">
        <v>10</v>
      </c>
      <c r="S34" s="197"/>
      <c r="T34" s="44"/>
      <c r="U34" s="47"/>
    </row>
    <row r="35" spans="1:21" ht="15" customHeight="1" x14ac:dyDescent="0.3">
      <c r="A35" s="373">
        <v>4</v>
      </c>
      <c r="B35" s="374" t="str">
        <f>B23</f>
        <v>TJ Baník Stříbro "B"</v>
      </c>
      <c r="C35" s="374"/>
      <c r="D35" s="374" t="s">
        <v>5</v>
      </c>
      <c r="E35" s="374" t="str">
        <f>B15</f>
        <v>TJ SLAVOJ Český Brod "A"</v>
      </c>
      <c r="F35" s="374"/>
      <c r="G35" s="374"/>
      <c r="H35" s="374"/>
      <c r="I35" s="374"/>
      <c r="J35" s="374"/>
      <c r="K35" s="374"/>
      <c r="L35" s="374"/>
      <c r="M35" s="374"/>
      <c r="N35" s="374"/>
      <c r="O35" s="213">
        <v>1</v>
      </c>
      <c r="P35" s="212" t="s">
        <v>5</v>
      </c>
      <c r="Q35" s="212">
        <v>2</v>
      </c>
      <c r="R35" s="7" t="s">
        <v>11</v>
      </c>
      <c r="S35" s="197"/>
      <c r="T35" s="46"/>
      <c r="U35" s="47"/>
    </row>
    <row r="36" spans="1:21" ht="15" customHeight="1" x14ac:dyDescent="0.3">
      <c r="A36" s="373"/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211">
        <v>25</v>
      </c>
      <c r="P36" s="212" t="s">
        <v>5</v>
      </c>
      <c r="Q36" s="195">
        <v>24</v>
      </c>
      <c r="R36" s="7" t="s">
        <v>10</v>
      </c>
      <c r="S36" s="197"/>
      <c r="T36" s="44"/>
      <c r="U36" s="47"/>
    </row>
    <row r="37" spans="1:21" ht="15" customHeight="1" x14ac:dyDescent="0.3">
      <c r="A37" s="373">
        <v>5</v>
      </c>
      <c r="B37" s="374" t="str">
        <f>B19</f>
        <v>TJ Peklo nad Zdobnicí "B"</v>
      </c>
      <c r="C37" s="374"/>
      <c r="D37" s="374" t="s">
        <v>5</v>
      </c>
      <c r="E37" s="374" t="str">
        <f>B7</f>
        <v>Městský nohejbalový klub Modřice, z.s. "B"</v>
      </c>
      <c r="F37" s="374"/>
      <c r="G37" s="374"/>
      <c r="H37" s="374"/>
      <c r="I37" s="374"/>
      <c r="J37" s="374"/>
      <c r="K37" s="374"/>
      <c r="L37" s="374"/>
      <c r="M37" s="374"/>
      <c r="N37" s="374"/>
      <c r="O37" s="213">
        <v>0</v>
      </c>
      <c r="P37" s="212" t="s">
        <v>5</v>
      </c>
      <c r="Q37" s="212">
        <v>2</v>
      </c>
      <c r="R37" s="7" t="s">
        <v>11</v>
      </c>
      <c r="S37" s="197"/>
      <c r="T37" s="46"/>
      <c r="U37" s="47"/>
    </row>
    <row r="38" spans="1:21" ht="15" customHeight="1" x14ac:dyDescent="0.3">
      <c r="A38" s="373"/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211">
        <v>4</v>
      </c>
      <c r="P38" s="212" t="s">
        <v>5</v>
      </c>
      <c r="Q38" s="195">
        <v>20</v>
      </c>
      <c r="R38" s="7" t="s">
        <v>10</v>
      </c>
      <c r="S38" s="197"/>
      <c r="T38" s="44"/>
      <c r="U38" s="47"/>
    </row>
    <row r="39" spans="1:21" ht="15" customHeight="1" x14ac:dyDescent="0.3">
      <c r="A39" s="373">
        <v>6</v>
      </c>
      <c r="B39" s="374" t="str">
        <f>B11</f>
        <v xml:space="preserve">NK CLIMAX Vsetín </v>
      </c>
      <c r="C39" s="374"/>
      <c r="D39" s="374" t="s">
        <v>5</v>
      </c>
      <c r="E39" s="374" t="str">
        <f>B15</f>
        <v>TJ SLAVOJ Český Brod "A"</v>
      </c>
      <c r="F39" s="374"/>
      <c r="G39" s="374"/>
      <c r="H39" s="374"/>
      <c r="I39" s="374"/>
      <c r="J39" s="374"/>
      <c r="K39" s="374"/>
      <c r="L39" s="374"/>
      <c r="M39" s="374"/>
      <c r="N39" s="374"/>
      <c r="O39" s="213">
        <v>2</v>
      </c>
      <c r="P39" s="212" t="s">
        <v>5</v>
      </c>
      <c r="Q39" s="212">
        <v>1</v>
      </c>
      <c r="R39" s="7" t="s">
        <v>11</v>
      </c>
      <c r="S39" s="197"/>
      <c r="T39" s="46"/>
      <c r="U39" s="47"/>
    </row>
    <row r="40" spans="1:21" ht="15" customHeight="1" x14ac:dyDescent="0.3">
      <c r="A40" s="373"/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211">
        <v>26</v>
      </c>
      <c r="P40" s="212" t="s">
        <v>5</v>
      </c>
      <c r="Q40" s="195">
        <v>19</v>
      </c>
      <c r="R40" s="7" t="s">
        <v>10</v>
      </c>
      <c r="S40" s="197"/>
      <c r="T40" s="44"/>
      <c r="U40" s="47"/>
    </row>
    <row r="41" spans="1:21" ht="15.6" x14ac:dyDescent="0.3">
      <c r="A41" s="373">
        <v>7</v>
      </c>
      <c r="B41" s="374" t="str">
        <f>B23</f>
        <v>TJ Baník Stříbro "B"</v>
      </c>
      <c r="C41" s="374"/>
      <c r="D41" s="374" t="s">
        <v>5</v>
      </c>
      <c r="E41" s="374" t="str">
        <f>B19</f>
        <v>TJ Peklo nad Zdobnicí "B"</v>
      </c>
      <c r="F41" s="374"/>
      <c r="G41" s="374"/>
      <c r="H41" s="374"/>
      <c r="I41" s="374"/>
      <c r="J41" s="374"/>
      <c r="K41" s="374"/>
      <c r="L41" s="374"/>
      <c r="M41" s="374"/>
      <c r="N41" s="374"/>
      <c r="O41" s="213">
        <v>2</v>
      </c>
      <c r="P41" s="212" t="s">
        <v>5</v>
      </c>
      <c r="Q41" s="212">
        <v>0</v>
      </c>
      <c r="R41" s="7" t="s">
        <v>11</v>
      </c>
      <c r="S41" s="197"/>
      <c r="T41" s="46"/>
      <c r="U41" s="47"/>
    </row>
    <row r="42" spans="1:21" ht="15.6" x14ac:dyDescent="0.3">
      <c r="A42" s="373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211">
        <v>20</v>
      </c>
      <c r="P42" s="212" t="s">
        <v>5</v>
      </c>
      <c r="Q42" s="195">
        <v>8</v>
      </c>
      <c r="R42" s="7" t="s">
        <v>10</v>
      </c>
      <c r="S42" s="197"/>
      <c r="T42" s="44"/>
      <c r="U42" s="47"/>
    </row>
    <row r="43" spans="1:21" ht="14.4" customHeight="1" x14ac:dyDescent="0.3">
      <c r="A43" s="373">
        <v>8</v>
      </c>
      <c r="B43" s="374" t="str">
        <f>B7</f>
        <v>Městský nohejbalový klub Modřice, z.s. "B"</v>
      </c>
      <c r="C43" s="374"/>
      <c r="D43" s="374" t="s">
        <v>5</v>
      </c>
      <c r="E43" s="374" t="str">
        <f>B15</f>
        <v>TJ SLAVOJ Český Brod "A"</v>
      </c>
      <c r="F43" s="374"/>
      <c r="G43" s="374"/>
      <c r="H43" s="374"/>
      <c r="I43" s="374"/>
      <c r="J43" s="374"/>
      <c r="K43" s="374"/>
      <c r="L43" s="374"/>
      <c r="M43" s="374"/>
      <c r="N43" s="374"/>
      <c r="O43" s="213">
        <v>2</v>
      </c>
      <c r="P43" s="212" t="s">
        <v>5</v>
      </c>
      <c r="Q43" s="212">
        <v>0</v>
      </c>
      <c r="R43" s="7" t="s">
        <v>11</v>
      </c>
      <c r="S43" s="197"/>
      <c r="T43" s="46"/>
      <c r="U43" s="47"/>
    </row>
    <row r="44" spans="1:21" ht="14.4" customHeight="1" x14ac:dyDescent="0.3">
      <c r="A44" s="373"/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211">
        <v>20</v>
      </c>
      <c r="P44" s="212" t="s">
        <v>5</v>
      </c>
      <c r="Q44" s="195">
        <v>7</v>
      </c>
      <c r="R44" s="7" t="s">
        <v>10</v>
      </c>
      <c r="S44" s="197"/>
      <c r="T44" s="44"/>
      <c r="U44" s="47"/>
    </row>
    <row r="45" spans="1:21" ht="15.6" x14ac:dyDescent="0.3">
      <c r="A45" s="373">
        <v>9</v>
      </c>
      <c r="B45" s="374" t="str">
        <f>B19</f>
        <v>TJ Peklo nad Zdobnicí "B"</v>
      </c>
      <c r="C45" s="374"/>
      <c r="D45" s="374" t="s">
        <v>5</v>
      </c>
      <c r="E45" s="374" t="str">
        <f>B11</f>
        <v xml:space="preserve">NK CLIMAX Vsetín </v>
      </c>
      <c r="F45" s="374"/>
      <c r="G45" s="374"/>
      <c r="H45" s="374"/>
      <c r="I45" s="374"/>
      <c r="J45" s="374"/>
      <c r="K45" s="374"/>
      <c r="L45" s="374"/>
      <c r="M45" s="374"/>
      <c r="N45" s="374"/>
      <c r="O45" s="213">
        <v>2</v>
      </c>
      <c r="P45" s="212" t="s">
        <v>5</v>
      </c>
      <c r="Q45" s="212">
        <v>0</v>
      </c>
      <c r="R45" s="7" t="s">
        <v>11</v>
      </c>
      <c r="S45" s="197"/>
      <c r="T45" s="46"/>
      <c r="U45" s="47"/>
    </row>
    <row r="46" spans="1:21" ht="15.6" x14ac:dyDescent="0.3">
      <c r="A46" s="373"/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211">
        <v>20</v>
      </c>
      <c r="P46" s="212" t="s">
        <v>5</v>
      </c>
      <c r="Q46" s="195">
        <v>10</v>
      </c>
      <c r="R46" s="7" t="s">
        <v>10</v>
      </c>
      <c r="S46" s="197"/>
      <c r="T46" s="44"/>
      <c r="U46" s="47"/>
    </row>
    <row r="47" spans="1:21" ht="15.6" x14ac:dyDescent="0.3">
      <c r="A47" s="373">
        <v>10</v>
      </c>
      <c r="B47" s="374" t="str">
        <f>B23</f>
        <v>TJ Baník Stříbro "B"</v>
      </c>
      <c r="C47" s="374"/>
      <c r="D47" s="374" t="s">
        <v>5</v>
      </c>
      <c r="E47" s="374" t="str">
        <f>B7</f>
        <v>Městský nohejbalový klub Modřice, z.s. "B"</v>
      </c>
      <c r="F47" s="374"/>
      <c r="G47" s="374"/>
      <c r="H47" s="374"/>
      <c r="I47" s="374"/>
      <c r="J47" s="374"/>
      <c r="K47" s="374"/>
      <c r="L47" s="374"/>
      <c r="M47" s="374"/>
      <c r="N47" s="374"/>
      <c r="O47" s="51">
        <v>0</v>
      </c>
      <c r="P47" s="52" t="s">
        <v>5</v>
      </c>
      <c r="Q47" s="52">
        <v>2</v>
      </c>
      <c r="R47" s="7" t="s">
        <v>11</v>
      </c>
      <c r="S47" s="197"/>
      <c r="T47" s="46"/>
      <c r="U47" s="47"/>
    </row>
    <row r="48" spans="1:21" ht="15.6" x14ac:dyDescent="0.3">
      <c r="A48" s="373"/>
      <c r="B48" s="374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50">
        <v>7</v>
      </c>
      <c r="P48" s="52" t="s">
        <v>5</v>
      </c>
      <c r="Q48" s="39">
        <v>20</v>
      </c>
      <c r="R48" s="7" t="s">
        <v>10</v>
      </c>
      <c r="S48" s="197"/>
      <c r="T48" s="44"/>
      <c r="U48" s="47"/>
    </row>
    <row r="53" ht="15" customHeight="1" x14ac:dyDescent="0.3"/>
    <row r="57" ht="14.4" customHeight="1" x14ac:dyDescent="0.3"/>
    <row r="58" ht="14.4" customHeight="1" x14ac:dyDescent="0.3"/>
    <row r="71" ht="15" customHeight="1" x14ac:dyDescent="0.3"/>
    <row r="75" ht="14.4" customHeight="1" x14ac:dyDescent="0.3"/>
    <row r="76" ht="14.4" customHeight="1" x14ac:dyDescent="0.3"/>
    <row r="95" ht="14.4" customHeight="1" x14ac:dyDescent="0.3"/>
    <row r="96" ht="14.4" customHeight="1" x14ac:dyDescent="0.3"/>
  </sheetData>
  <mergeCells count="226">
    <mergeCell ref="B11:B14"/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J9:J10"/>
    <mergeCell ref="K9:K10"/>
    <mergeCell ref="L9:L10"/>
    <mergeCell ref="M9:M10"/>
    <mergeCell ref="N9:N10"/>
    <mergeCell ref="Q13:Q14"/>
    <mergeCell ref="J11:J12"/>
    <mergeCell ref="K11:K12"/>
    <mergeCell ref="L11:L12"/>
    <mergeCell ref="M11:M12"/>
    <mergeCell ref="N11:N12"/>
    <mergeCell ref="O11:O12"/>
    <mergeCell ref="P11:P12"/>
    <mergeCell ref="Q11:Q12"/>
    <mergeCell ref="A7:A10"/>
    <mergeCell ref="B7:B10"/>
    <mergeCell ref="R9:R10"/>
    <mergeCell ref="P9:P10"/>
    <mergeCell ref="Q9:Q10"/>
    <mergeCell ref="C7:E10"/>
    <mergeCell ref="A4:B6"/>
    <mergeCell ref="A2:U3"/>
    <mergeCell ref="C4:U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U7:U8"/>
    <mergeCell ref="U9:U10"/>
    <mergeCell ref="F9:F10"/>
    <mergeCell ref="G9:G10"/>
    <mergeCell ref="H9:H10"/>
    <mergeCell ref="I9:I10"/>
    <mergeCell ref="A11:A14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R11:R12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Q21:Q22"/>
    <mergeCell ref="O21:O22"/>
    <mergeCell ref="P21:P22"/>
    <mergeCell ref="R21:R22"/>
    <mergeCell ref="L19:N22"/>
    <mergeCell ref="R17:R18"/>
    <mergeCell ref="I15:K18"/>
    <mergeCell ref="P13:P14"/>
    <mergeCell ref="F11:H14"/>
    <mergeCell ref="I11:I12"/>
    <mergeCell ref="N13:N14"/>
    <mergeCell ref="O13:O14"/>
    <mergeCell ref="D25:D26"/>
    <mergeCell ref="M23:M24"/>
    <mergeCell ref="N23:N24"/>
    <mergeCell ref="A19:A22"/>
    <mergeCell ref="C19:C20"/>
    <mergeCell ref="D19:D20"/>
    <mergeCell ref="E19:E20"/>
    <mergeCell ref="F19:F20"/>
    <mergeCell ref="O19:O20"/>
    <mergeCell ref="A23:A26"/>
    <mergeCell ref="B23:B26"/>
    <mergeCell ref="C23:C24"/>
    <mergeCell ref="D23:D24"/>
    <mergeCell ref="E23:E24"/>
    <mergeCell ref="F23:F24"/>
    <mergeCell ref="G23:G24"/>
    <mergeCell ref="H23:H24"/>
    <mergeCell ref="I23:I24"/>
    <mergeCell ref="I19:I20"/>
    <mergeCell ref="J19:J20"/>
    <mergeCell ref="K19:K20"/>
    <mergeCell ref="I21:I22"/>
    <mergeCell ref="J21:J22"/>
    <mergeCell ref="K21:K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O5:Q6"/>
    <mergeCell ref="R5:T5"/>
    <mergeCell ref="R6:T6"/>
    <mergeCell ref="S7:S8"/>
    <mergeCell ref="T7:T8"/>
    <mergeCell ref="S9:S10"/>
    <mergeCell ref="T9:T10"/>
    <mergeCell ref="O7:O8"/>
    <mergeCell ref="P7:P8"/>
    <mergeCell ref="Q7:Q8"/>
    <mergeCell ref="R7:R8"/>
    <mergeCell ref="O9:O10"/>
    <mergeCell ref="U11:U12"/>
    <mergeCell ref="S13:S14"/>
    <mergeCell ref="T13:T14"/>
    <mergeCell ref="U13:U14"/>
    <mergeCell ref="S15:S16"/>
    <mergeCell ref="T15:T16"/>
    <mergeCell ref="U15:U16"/>
    <mergeCell ref="S17:S18"/>
    <mergeCell ref="T17:T18"/>
    <mergeCell ref="U17:U18"/>
    <mergeCell ref="S11:S12"/>
    <mergeCell ref="T11:T12"/>
    <mergeCell ref="S25:S26"/>
    <mergeCell ref="T25:T26"/>
    <mergeCell ref="U19:U20"/>
    <mergeCell ref="S21:S22"/>
    <mergeCell ref="T21:T22"/>
    <mergeCell ref="U21:U22"/>
    <mergeCell ref="O23:Q26"/>
    <mergeCell ref="R23:R24"/>
    <mergeCell ref="S23:S24"/>
    <mergeCell ref="T23:T24"/>
    <mergeCell ref="U23:U24"/>
    <mergeCell ref="U25:U26"/>
    <mergeCell ref="S19:S20"/>
    <mergeCell ref="T19:T20"/>
    <mergeCell ref="P19:P20"/>
    <mergeCell ref="J23:J24"/>
    <mergeCell ref="K23:K24"/>
    <mergeCell ref="L23:L24"/>
    <mergeCell ref="A28:R28"/>
    <mergeCell ref="A37:A38"/>
    <mergeCell ref="B37:C38"/>
    <mergeCell ref="D37:D38"/>
    <mergeCell ref="E37:N38"/>
    <mergeCell ref="I25:I26"/>
    <mergeCell ref="J25:J26"/>
    <mergeCell ref="K25:K26"/>
    <mergeCell ref="L25:L26"/>
    <mergeCell ref="M25:M26"/>
    <mergeCell ref="N25:N26"/>
    <mergeCell ref="R25:R26"/>
    <mergeCell ref="A29:A30"/>
    <mergeCell ref="B29:C30"/>
    <mergeCell ref="D29:D30"/>
    <mergeCell ref="E29:N30"/>
    <mergeCell ref="C25:C26"/>
    <mergeCell ref="E25:E26"/>
    <mergeCell ref="F25:F26"/>
    <mergeCell ref="G25:G26"/>
    <mergeCell ref="H25:H26"/>
    <mergeCell ref="A39:A40"/>
    <mergeCell ref="B39:C40"/>
    <mergeCell ref="D39:D40"/>
    <mergeCell ref="E39:N40"/>
    <mergeCell ref="A47:A48"/>
    <mergeCell ref="B47:C48"/>
    <mergeCell ref="D47:D48"/>
    <mergeCell ref="E47:N48"/>
    <mergeCell ref="A41:A42"/>
    <mergeCell ref="B41:C42"/>
    <mergeCell ref="D41:D42"/>
    <mergeCell ref="E41:N42"/>
    <mergeCell ref="A43:A44"/>
    <mergeCell ref="B43:C44"/>
    <mergeCell ref="D43:D44"/>
    <mergeCell ref="E43:N44"/>
    <mergeCell ref="A45:A46"/>
    <mergeCell ref="B45:C46"/>
    <mergeCell ref="D45:D46"/>
    <mergeCell ref="E45:N46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90"/>
  <sheetViews>
    <sheetView showGridLines="0" zoomScaleNormal="100" workbookViewId="0">
      <selection activeCell="A2" sqref="A2:R22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0" max="28" width="2.6640625" customWidth="1"/>
    <col min="29" max="29" width="3" bestFit="1" customWidth="1"/>
    <col min="30" max="40" width="2.6640625" customWidth="1"/>
    <col min="41" max="41" width="3" bestFit="1" customWidth="1"/>
    <col min="42" max="52" width="2.6640625" customWidth="1"/>
    <col min="53" max="53" width="3" bestFit="1" customWidth="1"/>
    <col min="54" max="54" width="2.6640625" customWidth="1"/>
    <col min="257" max="257" width="4" customWidth="1"/>
    <col min="258" max="258" width="35.33203125" bestFit="1" customWidth="1"/>
    <col min="259" max="259" width="4.33203125" customWidth="1"/>
    <col min="260" max="260" width="1.44140625" customWidth="1"/>
    <col min="261" max="262" width="4.33203125" customWidth="1"/>
    <col min="263" max="263" width="1.44140625" customWidth="1"/>
    <col min="264" max="265" width="4.33203125" customWidth="1"/>
    <col min="266" max="266" width="1.44140625" customWidth="1"/>
    <col min="267" max="268" width="4.33203125" customWidth="1"/>
    <col min="269" max="269" width="1.44140625" customWidth="1"/>
    <col min="270" max="270" width="4.33203125" customWidth="1"/>
    <col min="271" max="271" width="4.6640625" customWidth="1"/>
    <col min="272" max="272" width="1.44140625" customWidth="1"/>
    <col min="273" max="273" width="4.6640625" customWidth="1"/>
    <col min="274" max="274" width="6.6640625" bestFit="1" customWidth="1"/>
    <col min="513" max="513" width="4" customWidth="1"/>
    <col min="514" max="514" width="35.33203125" bestFit="1" customWidth="1"/>
    <col min="515" max="515" width="4.33203125" customWidth="1"/>
    <col min="516" max="516" width="1.44140625" customWidth="1"/>
    <col min="517" max="518" width="4.33203125" customWidth="1"/>
    <col min="519" max="519" width="1.44140625" customWidth="1"/>
    <col min="520" max="521" width="4.33203125" customWidth="1"/>
    <col min="522" max="522" width="1.44140625" customWidth="1"/>
    <col min="523" max="524" width="4.33203125" customWidth="1"/>
    <col min="525" max="525" width="1.44140625" customWidth="1"/>
    <col min="526" max="526" width="4.33203125" customWidth="1"/>
    <col min="527" max="527" width="4.6640625" customWidth="1"/>
    <col min="528" max="528" width="1.44140625" customWidth="1"/>
    <col min="529" max="529" width="4.6640625" customWidth="1"/>
    <col min="530" max="530" width="6.6640625" bestFit="1" customWidth="1"/>
    <col min="769" max="769" width="4" customWidth="1"/>
    <col min="770" max="770" width="35.33203125" bestFit="1" customWidth="1"/>
    <col min="771" max="771" width="4.33203125" customWidth="1"/>
    <col min="772" max="772" width="1.44140625" customWidth="1"/>
    <col min="773" max="774" width="4.33203125" customWidth="1"/>
    <col min="775" max="775" width="1.44140625" customWidth="1"/>
    <col min="776" max="777" width="4.33203125" customWidth="1"/>
    <col min="778" max="778" width="1.44140625" customWidth="1"/>
    <col min="779" max="780" width="4.33203125" customWidth="1"/>
    <col min="781" max="781" width="1.44140625" customWidth="1"/>
    <col min="782" max="782" width="4.33203125" customWidth="1"/>
    <col min="783" max="783" width="4.6640625" customWidth="1"/>
    <col min="784" max="784" width="1.44140625" customWidth="1"/>
    <col min="785" max="785" width="4.6640625" customWidth="1"/>
    <col min="786" max="786" width="6.6640625" bestFit="1" customWidth="1"/>
    <col min="1025" max="1025" width="4" customWidth="1"/>
    <col min="1026" max="1026" width="35.33203125" bestFit="1" customWidth="1"/>
    <col min="1027" max="1027" width="4.33203125" customWidth="1"/>
    <col min="1028" max="1028" width="1.44140625" customWidth="1"/>
    <col min="1029" max="1030" width="4.33203125" customWidth="1"/>
    <col min="1031" max="1031" width="1.44140625" customWidth="1"/>
    <col min="1032" max="1033" width="4.33203125" customWidth="1"/>
    <col min="1034" max="1034" width="1.44140625" customWidth="1"/>
    <col min="1035" max="1036" width="4.33203125" customWidth="1"/>
    <col min="1037" max="1037" width="1.44140625" customWidth="1"/>
    <col min="1038" max="1038" width="4.33203125" customWidth="1"/>
    <col min="1039" max="1039" width="4.6640625" customWidth="1"/>
    <col min="1040" max="1040" width="1.44140625" customWidth="1"/>
    <col min="1041" max="1041" width="4.6640625" customWidth="1"/>
    <col min="1042" max="1042" width="6.6640625" bestFit="1" customWidth="1"/>
    <col min="1281" max="1281" width="4" customWidth="1"/>
    <col min="1282" max="1282" width="35.33203125" bestFit="1" customWidth="1"/>
    <col min="1283" max="1283" width="4.33203125" customWidth="1"/>
    <col min="1284" max="1284" width="1.44140625" customWidth="1"/>
    <col min="1285" max="1286" width="4.33203125" customWidth="1"/>
    <col min="1287" max="1287" width="1.44140625" customWidth="1"/>
    <col min="1288" max="1289" width="4.33203125" customWidth="1"/>
    <col min="1290" max="1290" width="1.44140625" customWidth="1"/>
    <col min="1291" max="1292" width="4.33203125" customWidth="1"/>
    <col min="1293" max="1293" width="1.44140625" customWidth="1"/>
    <col min="1294" max="1294" width="4.33203125" customWidth="1"/>
    <col min="1295" max="1295" width="4.6640625" customWidth="1"/>
    <col min="1296" max="1296" width="1.44140625" customWidth="1"/>
    <col min="1297" max="1297" width="4.6640625" customWidth="1"/>
    <col min="1298" max="1298" width="6.6640625" bestFit="1" customWidth="1"/>
    <col min="1537" max="1537" width="4" customWidth="1"/>
    <col min="1538" max="1538" width="35.33203125" bestFit="1" customWidth="1"/>
    <col min="1539" max="1539" width="4.33203125" customWidth="1"/>
    <col min="1540" max="1540" width="1.44140625" customWidth="1"/>
    <col min="1541" max="1542" width="4.33203125" customWidth="1"/>
    <col min="1543" max="1543" width="1.44140625" customWidth="1"/>
    <col min="1544" max="1545" width="4.33203125" customWidth="1"/>
    <col min="1546" max="1546" width="1.44140625" customWidth="1"/>
    <col min="1547" max="1548" width="4.33203125" customWidth="1"/>
    <col min="1549" max="1549" width="1.44140625" customWidth="1"/>
    <col min="1550" max="1550" width="4.33203125" customWidth="1"/>
    <col min="1551" max="1551" width="4.6640625" customWidth="1"/>
    <col min="1552" max="1552" width="1.44140625" customWidth="1"/>
    <col min="1553" max="1553" width="4.6640625" customWidth="1"/>
    <col min="1554" max="1554" width="6.6640625" bestFit="1" customWidth="1"/>
    <col min="1793" max="1793" width="4" customWidth="1"/>
    <col min="1794" max="1794" width="35.33203125" bestFit="1" customWidth="1"/>
    <col min="1795" max="1795" width="4.33203125" customWidth="1"/>
    <col min="1796" max="1796" width="1.44140625" customWidth="1"/>
    <col min="1797" max="1798" width="4.33203125" customWidth="1"/>
    <col min="1799" max="1799" width="1.44140625" customWidth="1"/>
    <col min="1800" max="1801" width="4.33203125" customWidth="1"/>
    <col min="1802" max="1802" width="1.44140625" customWidth="1"/>
    <col min="1803" max="1804" width="4.33203125" customWidth="1"/>
    <col min="1805" max="1805" width="1.44140625" customWidth="1"/>
    <col min="1806" max="1806" width="4.33203125" customWidth="1"/>
    <col min="1807" max="1807" width="4.6640625" customWidth="1"/>
    <col min="1808" max="1808" width="1.44140625" customWidth="1"/>
    <col min="1809" max="1809" width="4.6640625" customWidth="1"/>
    <col min="1810" max="1810" width="6.6640625" bestFit="1" customWidth="1"/>
    <col min="2049" max="2049" width="4" customWidth="1"/>
    <col min="2050" max="2050" width="35.33203125" bestFit="1" customWidth="1"/>
    <col min="2051" max="2051" width="4.33203125" customWidth="1"/>
    <col min="2052" max="2052" width="1.44140625" customWidth="1"/>
    <col min="2053" max="2054" width="4.33203125" customWidth="1"/>
    <col min="2055" max="2055" width="1.44140625" customWidth="1"/>
    <col min="2056" max="2057" width="4.33203125" customWidth="1"/>
    <col min="2058" max="2058" width="1.44140625" customWidth="1"/>
    <col min="2059" max="2060" width="4.33203125" customWidth="1"/>
    <col min="2061" max="2061" width="1.44140625" customWidth="1"/>
    <col min="2062" max="2062" width="4.33203125" customWidth="1"/>
    <col min="2063" max="2063" width="4.6640625" customWidth="1"/>
    <col min="2064" max="2064" width="1.44140625" customWidth="1"/>
    <col min="2065" max="2065" width="4.6640625" customWidth="1"/>
    <col min="2066" max="2066" width="6.6640625" bestFit="1" customWidth="1"/>
    <col min="2305" max="2305" width="4" customWidth="1"/>
    <col min="2306" max="2306" width="35.33203125" bestFit="1" customWidth="1"/>
    <col min="2307" max="2307" width="4.33203125" customWidth="1"/>
    <col min="2308" max="2308" width="1.44140625" customWidth="1"/>
    <col min="2309" max="2310" width="4.33203125" customWidth="1"/>
    <col min="2311" max="2311" width="1.44140625" customWidth="1"/>
    <col min="2312" max="2313" width="4.33203125" customWidth="1"/>
    <col min="2314" max="2314" width="1.44140625" customWidth="1"/>
    <col min="2315" max="2316" width="4.33203125" customWidth="1"/>
    <col min="2317" max="2317" width="1.44140625" customWidth="1"/>
    <col min="2318" max="2318" width="4.33203125" customWidth="1"/>
    <col min="2319" max="2319" width="4.6640625" customWidth="1"/>
    <col min="2320" max="2320" width="1.44140625" customWidth="1"/>
    <col min="2321" max="2321" width="4.6640625" customWidth="1"/>
    <col min="2322" max="2322" width="6.6640625" bestFit="1" customWidth="1"/>
    <col min="2561" max="2561" width="4" customWidth="1"/>
    <col min="2562" max="2562" width="35.33203125" bestFit="1" customWidth="1"/>
    <col min="2563" max="2563" width="4.33203125" customWidth="1"/>
    <col min="2564" max="2564" width="1.44140625" customWidth="1"/>
    <col min="2565" max="2566" width="4.33203125" customWidth="1"/>
    <col min="2567" max="2567" width="1.44140625" customWidth="1"/>
    <col min="2568" max="2569" width="4.33203125" customWidth="1"/>
    <col min="2570" max="2570" width="1.44140625" customWidth="1"/>
    <col min="2571" max="2572" width="4.33203125" customWidth="1"/>
    <col min="2573" max="2573" width="1.44140625" customWidth="1"/>
    <col min="2574" max="2574" width="4.33203125" customWidth="1"/>
    <col min="2575" max="2575" width="4.6640625" customWidth="1"/>
    <col min="2576" max="2576" width="1.44140625" customWidth="1"/>
    <col min="2577" max="2577" width="4.6640625" customWidth="1"/>
    <col min="2578" max="2578" width="6.6640625" bestFit="1" customWidth="1"/>
    <col min="2817" max="2817" width="4" customWidth="1"/>
    <col min="2818" max="2818" width="35.33203125" bestFit="1" customWidth="1"/>
    <col min="2819" max="2819" width="4.33203125" customWidth="1"/>
    <col min="2820" max="2820" width="1.44140625" customWidth="1"/>
    <col min="2821" max="2822" width="4.33203125" customWidth="1"/>
    <col min="2823" max="2823" width="1.44140625" customWidth="1"/>
    <col min="2824" max="2825" width="4.33203125" customWidth="1"/>
    <col min="2826" max="2826" width="1.44140625" customWidth="1"/>
    <col min="2827" max="2828" width="4.33203125" customWidth="1"/>
    <col min="2829" max="2829" width="1.44140625" customWidth="1"/>
    <col min="2830" max="2830" width="4.33203125" customWidth="1"/>
    <col min="2831" max="2831" width="4.6640625" customWidth="1"/>
    <col min="2832" max="2832" width="1.44140625" customWidth="1"/>
    <col min="2833" max="2833" width="4.6640625" customWidth="1"/>
    <col min="2834" max="2834" width="6.6640625" bestFit="1" customWidth="1"/>
    <col min="3073" max="3073" width="4" customWidth="1"/>
    <col min="3074" max="3074" width="35.33203125" bestFit="1" customWidth="1"/>
    <col min="3075" max="3075" width="4.33203125" customWidth="1"/>
    <col min="3076" max="3076" width="1.44140625" customWidth="1"/>
    <col min="3077" max="3078" width="4.33203125" customWidth="1"/>
    <col min="3079" max="3079" width="1.44140625" customWidth="1"/>
    <col min="3080" max="3081" width="4.33203125" customWidth="1"/>
    <col min="3082" max="3082" width="1.44140625" customWidth="1"/>
    <col min="3083" max="3084" width="4.33203125" customWidth="1"/>
    <col min="3085" max="3085" width="1.44140625" customWidth="1"/>
    <col min="3086" max="3086" width="4.33203125" customWidth="1"/>
    <col min="3087" max="3087" width="4.6640625" customWidth="1"/>
    <col min="3088" max="3088" width="1.44140625" customWidth="1"/>
    <col min="3089" max="3089" width="4.6640625" customWidth="1"/>
    <col min="3090" max="3090" width="6.6640625" bestFit="1" customWidth="1"/>
    <col min="3329" max="3329" width="4" customWidth="1"/>
    <col min="3330" max="3330" width="35.33203125" bestFit="1" customWidth="1"/>
    <col min="3331" max="3331" width="4.33203125" customWidth="1"/>
    <col min="3332" max="3332" width="1.44140625" customWidth="1"/>
    <col min="3333" max="3334" width="4.33203125" customWidth="1"/>
    <col min="3335" max="3335" width="1.44140625" customWidth="1"/>
    <col min="3336" max="3337" width="4.33203125" customWidth="1"/>
    <col min="3338" max="3338" width="1.44140625" customWidth="1"/>
    <col min="3339" max="3340" width="4.33203125" customWidth="1"/>
    <col min="3341" max="3341" width="1.44140625" customWidth="1"/>
    <col min="3342" max="3342" width="4.33203125" customWidth="1"/>
    <col min="3343" max="3343" width="4.6640625" customWidth="1"/>
    <col min="3344" max="3344" width="1.44140625" customWidth="1"/>
    <col min="3345" max="3345" width="4.6640625" customWidth="1"/>
    <col min="3346" max="3346" width="6.6640625" bestFit="1" customWidth="1"/>
    <col min="3585" max="3585" width="4" customWidth="1"/>
    <col min="3586" max="3586" width="35.33203125" bestFit="1" customWidth="1"/>
    <col min="3587" max="3587" width="4.33203125" customWidth="1"/>
    <col min="3588" max="3588" width="1.44140625" customWidth="1"/>
    <col min="3589" max="3590" width="4.33203125" customWidth="1"/>
    <col min="3591" max="3591" width="1.44140625" customWidth="1"/>
    <col min="3592" max="3593" width="4.33203125" customWidth="1"/>
    <col min="3594" max="3594" width="1.44140625" customWidth="1"/>
    <col min="3595" max="3596" width="4.33203125" customWidth="1"/>
    <col min="3597" max="3597" width="1.44140625" customWidth="1"/>
    <col min="3598" max="3598" width="4.33203125" customWidth="1"/>
    <col min="3599" max="3599" width="4.6640625" customWidth="1"/>
    <col min="3600" max="3600" width="1.44140625" customWidth="1"/>
    <col min="3601" max="3601" width="4.6640625" customWidth="1"/>
    <col min="3602" max="3602" width="6.6640625" bestFit="1" customWidth="1"/>
    <col min="3841" max="3841" width="4" customWidth="1"/>
    <col min="3842" max="3842" width="35.33203125" bestFit="1" customWidth="1"/>
    <col min="3843" max="3843" width="4.33203125" customWidth="1"/>
    <col min="3844" max="3844" width="1.44140625" customWidth="1"/>
    <col min="3845" max="3846" width="4.33203125" customWidth="1"/>
    <col min="3847" max="3847" width="1.44140625" customWidth="1"/>
    <col min="3848" max="3849" width="4.33203125" customWidth="1"/>
    <col min="3850" max="3850" width="1.44140625" customWidth="1"/>
    <col min="3851" max="3852" width="4.33203125" customWidth="1"/>
    <col min="3853" max="3853" width="1.44140625" customWidth="1"/>
    <col min="3854" max="3854" width="4.33203125" customWidth="1"/>
    <col min="3855" max="3855" width="4.6640625" customWidth="1"/>
    <col min="3856" max="3856" width="1.44140625" customWidth="1"/>
    <col min="3857" max="3857" width="4.6640625" customWidth="1"/>
    <col min="3858" max="3858" width="6.6640625" bestFit="1" customWidth="1"/>
    <col min="4097" max="4097" width="4" customWidth="1"/>
    <col min="4098" max="4098" width="35.33203125" bestFit="1" customWidth="1"/>
    <col min="4099" max="4099" width="4.33203125" customWidth="1"/>
    <col min="4100" max="4100" width="1.44140625" customWidth="1"/>
    <col min="4101" max="4102" width="4.33203125" customWidth="1"/>
    <col min="4103" max="4103" width="1.44140625" customWidth="1"/>
    <col min="4104" max="4105" width="4.33203125" customWidth="1"/>
    <col min="4106" max="4106" width="1.44140625" customWidth="1"/>
    <col min="4107" max="4108" width="4.33203125" customWidth="1"/>
    <col min="4109" max="4109" width="1.44140625" customWidth="1"/>
    <col min="4110" max="4110" width="4.33203125" customWidth="1"/>
    <col min="4111" max="4111" width="4.6640625" customWidth="1"/>
    <col min="4112" max="4112" width="1.44140625" customWidth="1"/>
    <col min="4113" max="4113" width="4.6640625" customWidth="1"/>
    <col min="4114" max="4114" width="6.6640625" bestFit="1" customWidth="1"/>
    <col min="4353" max="4353" width="4" customWidth="1"/>
    <col min="4354" max="4354" width="35.33203125" bestFit="1" customWidth="1"/>
    <col min="4355" max="4355" width="4.33203125" customWidth="1"/>
    <col min="4356" max="4356" width="1.44140625" customWidth="1"/>
    <col min="4357" max="4358" width="4.33203125" customWidth="1"/>
    <col min="4359" max="4359" width="1.44140625" customWidth="1"/>
    <col min="4360" max="4361" width="4.33203125" customWidth="1"/>
    <col min="4362" max="4362" width="1.44140625" customWidth="1"/>
    <col min="4363" max="4364" width="4.33203125" customWidth="1"/>
    <col min="4365" max="4365" width="1.44140625" customWidth="1"/>
    <col min="4366" max="4366" width="4.33203125" customWidth="1"/>
    <col min="4367" max="4367" width="4.6640625" customWidth="1"/>
    <col min="4368" max="4368" width="1.44140625" customWidth="1"/>
    <col min="4369" max="4369" width="4.6640625" customWidth="1"/>
    <col min="4370" max="4370" width="6.6640625" bestFit="1" customWidth="1"/>
    <col min="4609" max="4609" width="4" customWidth="1"/>
    <col min="4610" max="4610" width="35.33203125" bestFit="1" customWidth="1"/>
    <col min="4611" max="4611" width="4.33203125" customWidth="1"/>
    <col min="4612" max="4612" width="1.44140625" customWidth="1"/>
    <col min="4613" max="4614" width="4.33203125" customWidth="1"/>
    <col min="4615" max="4615" width="1.44140625" customWidth="1"/>
    <col min="4616" max="4617" width="4.33203125" customWidth="1"/>
    <col min="4618" max="4618" width="1.44140625" customWidth="1"/>
    <col min="4619" max="4620" width="4.33203125" customWidth="1"/>
    <col min="4621" max="4621" width="1.44140625" customWidth="1"/>
    <col min="4622" max="4622" width="4.33203125" customWidth="1"/>
    <col min="4623" max="4623" width="4.6640625" customWidth="1"/>
    <col min="4624" max="4624" width="1.44140625" customWidth="1"/>
    <col min="4625" max="4625" width="4.6640625" customWidth="1"/>
    <col min="4626" max="4626" width="6.6640625" bestFit="1" customWidth="1"/>
    <col min="4865" max="4865" width="4" customWidth="1"/>
    <col min="4866" max="4866" width="35.33203125" bestFit="1" customWidth="1"/>
    <col min="4867" max="4867" width="4.33203125" customWidth="1"/>
    <col min="4868" max="4868" width="1.44140625" customWidth="1"/>
    <col min="4869" max="4870" width="4.33203125" customWidth="1"/>
    <col min="4871" max="4871" width="1.44140625" customWidth="1"/>
    <col min="4872" max="4873" width="4.33203125" customWidth="1"/>
    <col min="4874" max="4874" width="1.44140625" customWidth="1"/>
    <col min="4875" max="4876" width="4.33203125" customWidth="1"/>
    <col min="4877" max="4877" width="1.44140625" customWidth="1"/>
    <col min="4878" max="4878" width="4.33203125" customWidth="1"/>
    <col min="4879" max="4879" width="4.6640625" customWidth="1"/>
    <col min="4880" max="4880" width="1.44140625" customWidth="1"/>
    <col min="4881" max="4881" width="4.6640625" customWidth="1"/>
    <col min="4882" max="4882" width="6.6640625" bestFit="1" customWidth="1"/>
    <col min="5121" max="5121" width="4" customWidth="1"/>
    <col min="5122" max="5122" width="35.33203125" bestFit="1" customWidth="1"/>
    <col min="5123" max="5123" width="4.33203125" customWidth="1"/>
    <col min="5124" max="5124" width="1.44140625" customWidth="1"/>
    <col min="5125" max="5126" width="4.33203125" customWidth="1"/>
    <col min="5127" max="5127" width="1.44140625" customWidth="1"/>
    <col min="5128" max="5129" width="4.33203125" customWidth="1"/>
    <col min="5130" max="5130" width="1.44140625" customWidth="1"/>
    <col min="5131" max="5132" width="4.33203125" customWidth="1"/>
    <col min="5133" max="5133" width="1.44140625" customWidth="1"/>
    <col min="5134" max="5134" width="4.33203125" customWidth="1"/>
    <col min="5135" max="5135" width="4.6640625" customWidth="1"/>
    <col min="5136" max="5136" width="1.44140625" customWidth="1"/>
    <col min="5137" max="5137" width="4.6640625" customWidth="1"/>
    <col min="5138" max="5138" width="6.6640625" bestFit="1" customWidth="1"/>
    <col min="5377" max="5377" width="4" customWidth="1"/>
    <col min="5378" max="5378" width="35.33203125" bestFit="1" customWidth="1"/>
    <col min="5379" max="5379" width="4.33203125" customWidth="1"/>
    <col min="5380" max="5380" width="1.44140625" customWidth="1"/>
    <col min="5381" max="5382" width="4.33203125" customWidth="1"/>
    <col min="5383" max="5383" width="1.44140625" customWidth="1"/>
    <col min="5384" max="5385" width="4.33203125" customWidth="1"/>
    <col min="5386" max="5386" width="1.44140625" customWidth="1"/>
    <col min="5387" max="5388" width="4.33203125" customWidth="1"/>
    <col min="5389" max="5389" width="1.44140625" customWidth="1"/>
    <col min="5390" max="5390" width="4.33203125" customWidth="1"/>
    <col min="5391" max="5391" width="4.6640625" customWidth="1"/>
    <col min="5392" max="5392" width="1.44140625" customWidth="1"/>
    <col min="5393" max="5393" width="4.6640625" customWidth="1"/>
    <col min="5394" max="5394" width="6.6640625" bestFit="1" customWidth="1"/>
    <col min="5633" max="5633" width="4" customWidth="1"/>
    <col min="5634" max="5634" width="35.33203125" bestFit="1" customWidth="1"/>
    <col min="5635" max="5635" width="4.33203125" customWidth="1"/>
    <col min="5636" max="5636" width="1.44140625" customWidth="1"/>
    <col min="5637" max="5638" width="4.33203125" customWidth="1"/>
    <col min="5639" max="5639" width="1.44140625" customWidth="1"/>
    <col min="5640" max="5641" width="4.33203125" customWidth="1"/>
    <col min="5642" max="5642" width="1.44140625" customWidth="1"/>
    <col min="5643" max="5644" width="4.33203125" customWidth="1"/>
    <col min="5645" max="5645" width="1.44140625" customWidth="1"/>
    <col min="5646" max="5646" width="4.33203125" customWidth="1"/>
    <col min="5647" max="5647" width="4.6640625" customWidth="1"/>
    <col min="5648" max="5648" width="1.44140625" customWidth="1"/>
    <col min="5649" max="5649" width="4.6640625" customWidth="1"/>
    <col min="5650" max="5650" width="6.6640625" bestFit="1" customWidth="1"/>
    <col min="5889" max="5889" width="4" customWidth="1"/>
    <col min="5890" max="5890" width="35.33203125" bestFit="1" customWidth="1"/>
    <col min="5891" max="5891" width="4.33203125" customWidth="1"/>
    <col min="5892" max="5892" width="1.44140625" customWidth="1"/>
    <col min="5893" max="5894" width="4.33203125" customWidth="1"/>
    <col min="5895" max="5895" width="1.44140625" customWidth="1"/>
    <col min="5896" max="5897" width="4.33203125" customWidth="1"/>
    <col min="5898" max="5898" width="1.44140625" customWidth="1"/>
    <col min="5899" max="5900" width="4.33203125" customWidth="1"/>
    <col min="5901" max="5901" width="1.44140625" customWidth="1"/>
    <col min="5902" max="5902" width="4.33203125" customWidth="1"/>
    <col min="5903" max="5903" width="4.6640625" customWidth="1"/>
    <col min="5904" max="5904" width="1.44140625" customWidth="1"/>
    <col min="5905" max="5905" width="4.6640625" customWidth="1"/>
    <col min="5906" max="5906" width="6.6640625" bestFit="1" customWidth="1"/>
    <col min="6145" max="6145" width="4" customWidth="1"/>
    <col min="6146" max="6146" width="35.33203125" bestFit="1" customWidth="1"/>
    <col min="6147" max="6147" width="4.33203125" customWidth="1"/>
    <col min="6148" max="6148" width="1.44140625" customWidth="1"/>
    <col min="6149" max="6150" width="4.33203125" customWidth="1"/>
    <col min="6151" max="6151" width="1.44140625" customWidth="1"/>
    <col min="6152" max="6153" width="4.33203125" customWidth="1"/>
    <col min="6154" max="6154" width="1.44140625" customWidth="1"/>
    <col min="6155" max="6156" width="4.33203125" customWidth="1"/>
    <col min="6157" max="6157" width="1.44140625" customWidth="1"/>
    <col min="6158" max="6158" width="4.33203125" customWidth="1"/>
    <col min="6159" max="6159" width="4.6640625" customWidth="1"/>
    <col min="6160" max="6160" width="1.44140625" customWidth="1"/>
    <col min="6161" max="6161" width="4.6640625" customWidth="1"/>
    <col min="6162" max="6162" width="6.6640625" bestFit="1" customWidth="1"/>
    <col min="6401" max="6401" width="4" customWidth="1"/>
    <col min="6402" max="6402" width="35.33203125" bestFit="1" customWidth="1"/>
    <col min="6403" max="6403" width="4.33203125" customWidth="1"/>
    <col min="6404" max="6404" width="1.44140625" customWidth="1"/>
    <col min="6405" max="6406" width="4.33203125" customWidth="1"/>
    <col min="6407" max="6407" width="1.44140625" customWidth="1"/>
    <col min="6408" max="6409" width="4.33203125" customWidth="1"/>
    <col min="6410" max="6410" width="1.44140625" customWidth="1"/>
    <col min="6411" max="6412" width="4.33203125" customWidth="1"/>
    <col min="6413" max="6413" width="1.44140625" customWidth="1"/>
    <col min="6414" max="6414" width="4.33203125" customWidth="1"/>
    <col min="6415" max="6415" width="4.6640625" customWidth="1"/>
    <col min="6416" max="6416" width="1.44140625" customWidth="1"/>
    <col min="6417" max="6417" width="4.6640625" customWidth="1"/>
    <col min="6418" max="6418" width="6.6640625" bestFit="1" customWidth="1"/>
    <col min="6657" max="6657" width="4" customWidth="1"/>
    <col min="6658" max="6658" width="35.33203125" bestFit="1" customWidth="1"/>
    <col min="6659" max="6659" width="4.33203125" customWidth="1"/>
    <col min="6660" max="6660" width="1.44140625" customWidth="1"/>
    <col min="6661" max="6662" width="4.33203125" customWidth="1"/>
    <col min="6663" max="6663" width="1.44140625" customWidth="1"/>
    <col min="6664" max="6665" width="4.33203125" customWidth="1"/>
    <col min="6666" max="6666" width="1.44140625" customWidth="1"/>
    <col min="6667" max="6668" width="4.33203125" customWidth="1"/>
    <col min="6669" max="6669" width="1.44140625" customWidth="1"/>
    <col min="6670" max="6670" width="4.33203125" customWidth="1"/>
    <col min="6671" max="6671" width="4.6640625" customWidth="1"/>
    <col min="6672" max="6672" width="1.44140625" customWidth="1"/>
    <col min="6673" max="6673" width="4.6640625" customWidth="1"/>
    <col min="6674" max="6674" width="6.6640625" bestFit="1" customWidth="1"/>
    <col min="6913" max="6913" width="4" customWidth="1"/>
    <col min="6914" max="6914" width="35.33203125" bestFit="1" customWidth="1"/>
    <col min="6915" max="6915" width="4.33203125" customWidth="1"/>
    <col min="6916" max="6916" width="1.44140625" customWidth="1"/>
    <col min="6917" max="6918" width="4.33203125" customWidth="1"/>
    <col min="6919" max="6919" width="1.44140625" customWidth="1"/>
    <col min="6920" max="6921" width="4.33203125" customWidth="1"/>
    <col min="6922" max="6922" width="1.44140625" customWidth="1"/>
    <col min="6923" max="6924" width="4.33203125" customWidth="1"/>
    <col min="6925" max="6925" width="1.44140625" customWidth="1"/>
    <col min="6926" max="6926" width="4.33203125" customWidth="1"/>
    <col min="6927" max="6927" width="4.6640625" customWidth="1"/>
    <col min="6928" max="6928" width="1.44140625" customWidth="1"/>
    <col min="6929" max="6929" width="4.6640625" customWidth="1"/>
    <col min="6930" max="6930" width="6.6640625" bestFit="1" customWidth="1"/>
    <col min="7169" max="7169" width="4" customWidth="1"/>
    <col min="7170" max="7170" width="35.33203125" bestFit="1" customWidth="1"/>
    <col min="7171" max="7171" width="4.33203125" customWidth="1"/>
    <col min="7172" max="7172" width="1.44140625" customWidth="1"/>
    <col min="7173" max="7174" width="4.33203125" customWidth="1"/>
    <col min="7175" max="7175" width="1.44140625" customWidth="1"/>
    <col min="7176" max="7177" width="4.33203125" customWidth="1"/>
    <col min="7178" max="7178" width="1.44140625" customWidth="1"/>
    <col min="7179" max="7180" width="4.33203125" customWidth="1"/>
    <col min="7181" max="7181" width="1.44140625" customWidth="1"/>
    <col min="7182" max="7182" width="4.33203125" customWidth="1"/>
    <col min="7183" max="7183" width="4.6640625" customWidth="1"/>
    <col min="7184" max="7184" width="1.44140625" customWidth="1"/>
    <col min="7185" max="7185" width="4.6640625" customWidth="1"/>
    <col min="7186" max="7186" width="6.6640625" bestFit="1" customWidth="1"/>
    <col min="7425" max="7425" width="4" customWidth="1"/>
    <col min="7426" max="7426" width="35.33203125" bestFit="1" customWidth="1"/>
    <col min="7427" max="7427" width="4.33203125" customWidth="1"/>
    <col min="7428" max="7428" width="1.44140625" customWidth="1"/>
    <col min="7429" max="7430" width="4.33203125" customWidth="1"/>
    <col min="7431" max="7431" width="1.44140625" customWidth="1"/>
    <col min="7432" max="7433" width="4.33203125" customWidth="1"/>
    <col min="7434" max="7434" width="1.44140625" customWidth="1"/>
    <col min="7435" max="7436" width="4.33203125" customWidth="1"/>
    <col min="7437" max="7437" width="1.44140625" customWidth="1"/>
    <col min="7438" max="7438" width="4.33203125" customWidth="1"/>
    <col min="7439" max="7439" width="4.6640625" customWidth="1"/>
    <col min="7440" max="7440" width="1.44140625" customWidth="1"/>
    <col min="7441" max="7441" width="4.6640625" customWidth="1"/>
    <col min="7442" max="7442" width="6.6640625" bestFit="1" customWidth="1"/>
    <col min="7681" max="7681" width="4" customWidth="1"/>
    <col min="7682" max="7682" width="35.33203125" bestFit="1" customWidth="1"/>
    <col min="7683" max="7683" width="4.33203125" customWidth="1"/>
    <col min="7684" max="7684" width="1.44140625" customWidth="1"/>
    <col min="7685" max="7686" width="4.33203125" customWidth="1"/>
    <col min="7687" max="7687" width="1.44140625" customWidth="1"/>
    <col min="7688" max="7689" width="4.33203125" customWidth="1"/>
    <col min="7690" max="7690" width="1.44140625" customWidth="1"/>
    <col min="7691" max="7692" width="4.33203125" customWidth="1"/>
    <col min="7693" max="7693" width="1.44140625" customWidth="1"/>
    <col min="7694" max="7694" width="4.33203125" customWidth="1"/>
    <col min="7695" max="7695" width="4.6640625" customWidth="1"/>
    <col min="7696" max="7696" width="1.44140625" customWidth="1"/>
    <col min="7697" max="7697" width="4.6640625" customWidth="1"/>
    <col min="7698" max="7698" width="6.6640625" bestFit="1" customWidth="1"/>
    <col min="7937" max="7937" width="4" customWidth="1"/>
    <col min="7938" max="7938" width="35.33203125" bestFit="1" customWidth="1"/>
    <col min="7939" max="7939" width="4.33203125" customWidth="1"/>
    <col min="7940" max="7940" width="1.44140625" customWidth="1"/>
    <col min="7941" max="7942" width="4.33203125" customWidth="1"/>
    <col min="7943" max="7943" width="1.44140625" customWidth="1"/>
    <col min="7944" max="7945" width="4.33203125" customWidth="1"/>
    <col min="7946" max="7946" width="1.44140625" customWidth="1"/>
    <col min="7947" max="7948" width="4.33203125" customWidth="1"/>
    <col min="7949" max="7949" width="1.44140625" customWidth="1"/>
    <col min="7950" max="7950" width="4.33203125" customWidth="1"/>
    <col min="7951" max="7951" width="4.6640625" customWidth="1"/>
    <col min="7952" max="7952" width="1.44140625" customWidth="1"/>
    <col min="7953" max="7953" width="4.6640625" customWidth="1"/>
    <col min="7954" max="7954" width="6.6640625" bestFit="1" customWidth="1"/>
    <col min="8193" max="8193" width="4" customWidth="1"/>
    <col min="8194" max="8194" width="35.33203125" bestFit="1" customWidth="1"/>
    <col min="8195" max="8195" width="4.33203125" customWidth="1"/>
    <col min="8196" max="8196" width="1.44140625" customWidth="1"/>
    <col min="8197" max="8198" width="4.33203125" customWidth="1"/>
    <col min="8199" max="8199" width="1.44140625" customWidth="1"/>
    <col min="8200" max="8201" width="4.33203125" customWidth="1"/>
    <col min="8202" max="8202" width="1.44140625" customWidth="1"/>
    <col min="8203" max="8204" width="4.33203125" customWidth="1"/>
    <col min="8205" max="8205" width="1.44140625" customWidth="1"/>
    <col min="8206" max="8206" width="4.33203125" customWidth="1"/>
    <col min="8207" max="8207" width="4.6640625" customWidth="1"/>
    <col min="8208" max="8208" width="1.44140625" customWidth="1"/>
    <col min="8209" max="8209" width="4.6640625" customWidth="1"/>
    <col min="8210" max="8210" width="6.6640625" bestFit="1" customWidth="1"/>
    <col min="8449" max="8449" width="4" customWidth="1"/>
    <col min="8450" max="8450" width="35.33203125" bestFit="1" customWidth="1"/>
    <col min="8451" max="8451" width="4.33203125" customWidth="1"/>
    <col min="8452" max="8452" width="1.44140625" customWidth="1"/>
    <col min="8453" max="8454" width="4.33203125" customWidth="1"/>
    <col min="8455" max="8455" width="1.44140625" customWidth="1"/>
    <col min="8456" max="8457" width="4.33203125" customWidth="1"/>
    <col min="8458" max="8458" width="1.44140625" customWidth="1"/>
    <col min="8459" max="8460" width="4.33203125" customWidth="1"/>
    <col min="8461" max="8461" width="1.44140625" customWidth="1"/>
    <col min="8462" max="8462" width="4.33203125" customWidth="1"/>
    <col min="8463" max="8463" width="4.6640625" customWidth="1"/>
    <col min="8464" max="8464" width="1.44140625" customWidth="1"/>
    <col min="8465" max="8465" width="4.6640625" customWidth="1"/>
    <col min="8466" max="8466" width="6.6640625" bestFit="1" customWidth="1"/>
    <col min="8705" max="8705" width="4" customWidth="1"/>
    <col min="8706" max="8706" width="35.33203125" bestFit="1" customWidth="1"/>
    <col min="8707" max="8707" width="4.33203125" customWidth="1"/>
    <col min="8708" max="8708" width="1.44140625" customWidth="1"/>
    <col min="8709" max="8710" width="4.33203125" customWidth="1"/>
    <col min="8711" max="8711" width="1.44140625" customWidth="1"/>
    <col min="8712" max="8713" width="4.33203125" customWidth="1"/>
    <col min="8714" max="8714" width="1.44140625" customWidth="1"/>
    <col min="8715" max="8716" width="4.33203125" customWidth="1"/>
    <col min="8717" max="8717" width="1.44140625" customWidth="1"/>
    <col min="8718" max="8718" width="4.33203125" customWidth="1"/>
    <col min="8719" max="8719" width="4.6640625" customWidth="1"/>
    <col min="8720" max="8720" width="1.44140625" customWidth="1"/>
    <col min="8721" max="8721" width="4.6640625" customWidth="1"/>
    <col min="8722" max="8722" width="6.6640625" bestFit="1" customWidth="1"/>
    <col min="8961" max="8961" width="4" customWidth="1"/>
    <col min="8962" max="8962" width="35.33203125" bestFit="1" customWidth="1"/>
    <col min="8963" max="8963" width="4.33203125" customWidth="1"/>
    <col min="8964" max="8964" width="1.44140625" customWidth="1"/>
    <col min="8965" max="8966" width="4.33203125" customWidth="1"/>
    <col min="8967" max="8967" width="1.44140625" customWidth="1"/>
    <col min="8968" max="8969" width="4.33203125" customWidth="1"/>
    <col min="8970" max="8970" width="1.44140625" customWidth="1"/>
    <col min="8971" max="8972" width="4.33203125" customWidth="1"/>
    <col min="8973" max="8973" width="1.44140625" customWidth="1"/>
    <col min="8974" max="8974" width="4.33203125" customWidth="1"/>
    <col min="8975" max="8975" width="4.6640625" customWidth="1"/>
    <col min="8976" max="8976" width="1.44140625" customWidth="1"/>
    <col min="8977" max="8977" width="4.6640625" customWidth="1"/>
    <col min="8978" max="8978" width="6.6640625" bestFit="1" customWidth="1"/>
    <col min="9217" max="9217" width="4" customWidth="1"/>
    <col min="9218" max="9218" width="35.33203125" bestFit="1" customWidth="1"/>
    <col min="9219" max="9219" width="4.33203125" customWidth="1"/>
    <col min="9220" max="9220" width="1.44140625" customWidth="1"/>
    <col min="9221" max="9222" width="4.33203125" customWidth="1"/>
    <col min="9223" max="9223" width="1.44140625" customWidth="1"/>
    <col min="9224" max="9225" width="4.33203125" customWidth="1"/>
    <col min="9226" max="9226" width="1.44140625" customWidth="1"/>
    <col min="9227" max="9228" width="4.33203125" customWidth="1"/>
    <col min="9229" max="9229" width="1.44140625" customWidth="1"/>
    <col min="9230" max="9230" width="4.33203125" customWidth="1"/>
    <col min="9231" max="9231" width="4.6640625" customWidth="1"/>
    <col min="9232" max="9232" width="1.44140625" customWidth="1"/>
    <col min="9233" max="9233" width="4.6640625" customWidth="1"/>
    <col min="9234" max="9234" width="6.6640625" bestFit="1" customWidth="1"/>
    <col min="9473" max="9473" width="4" customWidth="1"/>
    <col min="9474" max="9474" width="35.33203125" bestFit="1" customWidth="1"/>
    <col min="9475" max="9475" width="4.33203125" customWidth="1"/>
    <col min="9476" max="9476" width="1.44140625" customWidth="1"/>
    <col min="9477" max="9478" width="4.33203125" customWidth="1"/>
    <col min="9479" max="9479" width="1.44140625" customWidth="1"/>
    <col min="9480" max="9481" width="4.33203125" customWidth="1"/>
    <col min="9482" max="9482" width="1.44140625" customWidth="1"/>
    <col min="9483" max="9484" width="4.33203125" customWidth="1"/>
    <col min="9485" max="9485" width="1.44140625" customWidth="1"/>
    <col min="9486" max="9486" width="4.33203125" customWidth="1"/>
    <col min="9487" max="9487" width="4.6640625" customWidth="1"/>
    <col min="9488" max="9488" width="1.44140625" customWidth="1"/>
    <col min="9489" max="9489" width="4.6640625" customWidth="1"/>
    <col min="9490" max="9490" width="6.6640625" bestFit="1" customWidth="1"/>
    <col min="9729" max="9729" width="4" customWidth="1"/>
    <col min="9730" max="9730" width="35.33203125" bestFit="1" customWidth="1"/>
    <col min="9731" max="9731" width="4.33203125" customWidth="1"/>
    <col min="9732" max="9732" width="1.44140625" customWidth="1"/>
    <col min="9733" max="9734" width="4.33203125" customWidth="1"/>
    <col min="9735" max="9735" width="1.44140625" customWidth="1"/>
    <col min="9736" max="9737" width="4.33203125" customWidth="1"/>
    <col min="9738" max="9738" width="1.44140625" customWidth="1"/>
    <col min="9739" max="9740" width="4.33203125" customWidth="1"/>
    <col min="9741" max="9741" width="1.44140625" customWidth="1"/>
    <col min="9742" max="9742" width="4.33203125" customWidth="1"/>
    <col min="9743" max="9743" width="4.6640625" customWidth="1"/>
    <col min="9744" max="9744" width="1.44140625" customWidth="1"/>
    <col min="9745" max="9745" width="4.6640625" customWidth="1"/>
    <col min="9746" max="9746" width="6.6640625" bestFit="1" customWidth="1"/>
    <col min="9985" max="9985" width="4" customWidth="1"/>
    <col min="9986" max="9986" width="35.33203125" bestFit="1" customWidth="1"/>
    <col min="9987" max="9987" width="4.33203125" customWidth="1"/>
    <col min="9988" max="9988" width="1.44140625" customWidth="1"/>
    <col min="9989" max="9990" width="4.33203125" customWidth="1"/>
    <col min="9991" max="9991" width="1.44140625" customWidth="1"/>
    <col min="9992" max="9993" width="4.33203125" customWidth="1"/>
    <col min="9994" max="9994" width="1.44140625" customWidth="1"/>
    <col min="9995" max="9996" width="4.33203125" customWidth="1"/>
    <col min="9997" max="9997" width="1.44140625" customWidth="1"/>
    <col min="9998" max="9998" width="4.33203125" customWidth="1"/>
    <col min="9999" max="9999" width="4.6640625" customWidth="1"/>
    <col min="10000" max="10000" width="1.44140625" customWidth="1"/>
    <col min="10001" max="10001" width="4.6640625" customWidth="1"/>
    <col min="10002" max="10002" width="6.6640625" bestFit="1" customWidth="1"/>
    <col min="10241" max="10241" width="4" customWidth="1"/>
    <col min="10242" max="10242" width="35.33203125" bestFit="1" customWidth="1"/>
    <col min="10243" max="10243" width="4.33203125" customWidth="1"/>
    <col min="10244" max="10244" width="1.44140625" customWidth="1"/>
    <col min="10245" max="10246" width="4.33203125" customWidth="1"/>
    <col min="10247" max="10247" width="1.44140625" customWidth="1"/>
    <col min="10248" max="10249" width="4.33203125" customWidth="1"/>
    <col min="10250" max="10250" width="1.44140625" customWidth="1"/>
    <col min="10251" max="10252" width="4.33203125" customWidth="1"/>
    <col min="10253" max="10253" width="1.44140625" customWidth="1"/>
    <col min="10254" max="10254" width="4.33203125" customWidth="1"/>
    <col min="10255" max="10255" width="4.6640625" customWidth="1"/>
    <col min="10256" max="10256" width="1.44140625" customWidth="1"/>
    <col min="10257" max="10257" width="4.6640625" customWidth="1"/>
    <col min="10258" max="10258" width="6.6640625" bestFit="1" customWidth="1"/>
    <col min="10497" max="10497" width="4" customWidth="1"/>
    <col min="10498" max="10498" width="35.33203125" bestFit="1" customWidth="1"/>
    <col min="10499" max="10499" width="4.33203125" customWidth="1"/>
    <col min="10500" max="10500" width="1.44140625" customWidth="1"/>
    <col min="10501" max="10502" width="4.33203125" customWidth="1"/>
    <col min="10503" max="10503" width="1.44140625" customWidth="1"/>
    <col min="10504" max="10505" width="4.33203125" customWidth="1"/>
    <col min="10506" max="10506" width="1.44140625" customWidth="1"/>
    <col min="10507" max="10508" width="4.33203125" customWidth="1"/>
    <col min="10509" max="10509" width="1.44140625" customWidth="1"/>
    <col min="10510" max="10510" width="4.33203125" customWidth="1"/>
    <col min="10511" max="10511" width="4.6640625" customWidth="1"/>
    <col min="10512" max="10512" width="1.44140625" customWidth="1"/>
    <col min="10513" max="10513" width="4.6640625" customWidth="1"/>
    <col min="10514" max="10514" width="6.6640625" bestFit="1" customWidth="1"/>
    <col min="10753" max="10753" width="4" customWidth="1"/>
    <col min="10754" max="10754" width="35.33203125" bestFit="1" customWidth="1"/>
    <col min="10755" max="10755" width="4.33203125" customWidth="1"/>
    <col min="10756" max="10756" width="1.44140625" customWidth="1"/>
    <col min="10757" max="10758" width="4.33203125" customWidth="1"/>
    <col min="10759" max="10759" width="1.44140625" customWidth="1"/>
    <col min="10760" max="10761" width="4.33203125" customWidth="1"/>
    <col min="10762" max="10762" width="1.44140625" customWidth="1"/>
    <col min="10763" max="10764" width="4.33203125" customWidth="1"/>
    <col min="10765" max="10765" width="1.44140625" customWidth="1"/>
    <col min="10766" max="10766" width="4.33203125" customWidth="1"/>
    <col min="10767" max="10767" width="4.6640625" customWidth="1"/>
    <col min="10768" max="10768" width="1.44140625" customWidth="1"/>
    <col min="10769" max="10769" width="4.6640625" customWidth="1"/>
    <col min="10770" max="10770" width="6.6640625" bestFit="1" customWidth="1"/>
    <col min="11009" max="11009" width="4" customWidth="1"/>
    <col min="11010" max="11010" width="35.33203125" bestFit="1" customWidth="1"/>
    <col min="11011" max="11011" width="4.33203125" customWidth="1"/>
    <col min="11012" max="11012" width="1.44140625" customWidth="1"/>
    <col min="11013" max="11014" width="4.33203125" customWidth="1"/>
    <col min="11015" max="11015" width="1.44140625" customWidth="1"/>
    <col min="11016" max="11017" width="4.33203125" customWidth="1"/>
    <col min="11018" max="11018" width="1.44140625" customWidth="1"/>
    <col min="11019" max="11020" width="4.33203125" customWidth="1"/>
    <col min="11021" max="11021" width="1.44140625" customWidth="1"/>
    <col min="11022" max="11022" width="4.33203125" customWidth="1"/>
    <col min="11023" max="11023" width="4.6640625" customWidth="1"/>
    <col min="11024" max="11024" width="1.44140625" customWidth="1"/>
    <col min="11025" max="11025" width="4.6640625" customWidth="1"/>
    <col min="11026" max="11026" width="6.6640625" bestFit="1" customWidth="1"/>
    <col min="11265" max="11265" width="4" customWidth="1"/>
    <col min="11266" max="11266" width="35.33203125" bestFit="1" customWidth="1"/>
    <col min="11267" max="11267" width="4.33203125" customWidth="1"/>
    <col min="11268" max="11268" width="1.44140625" customWidth="1"/>
    <col min="11269" max="11270" width="4.33203125" customWidth="1"/>
    <col min="11271" max="11271" width="1.44140625" customWidth="1"/>
    <col min="11272" max="11273" width="4.33203125" customWidth="1"/>
    <col min="11274" max="11274" width="1.44140625" customWidth="1"/>
    <col min="11275" max="11276" width="4.33203125" customWidth="1"/>
    <col min="11277" max="11277" width="1.44140625" customWidth="1"/>
    <col min="11278" max="11278" width="4.33203125" customWidth="1"/>
    <col min="11279" max="11279" width="4.6640625" customWidth="1"/>
    <col min="11280" max="11280" width="1.44140625" customWidth="1"/>
    <col min="11281" max="11281" width="4.6640625" customWidth="1"/>
    <col min="11282" max="11282" width="6.6640625" bestFit="1" customWidth="1"/>
    <col min="11521" max="11521" width="4" customWidth="1"/>
    <col min="11522" max="11522" width="35.33203125" bestFit="1" customWidth="1"/>
    <col min="11523" max="11523" width="4.33203125" customWidth="1"/>
    <col min="11524" max="11524" width="1.44140625" customWidth="1"/>
    <col min="11525" max="11526" width="4.33203125" customWidth="1"/>
    <col min="11527" max="11527" width="1.44140625" customWidth="1"/>
    <col min="11528" max="11529" width="4.33203125" customWidth="1"/>
    <col min="11530" max="11530" width="1.44140625" customWidth="1"/>
    <col min="11531" max="11532" width="4.33203125" customWidth="1"/>
    <col min="11533" max="11533" width="1.44140625" customWidth="1"/>
    <col min="11534" max="11534" width="4.33203125" customWidth="1"/>
    <col min="11535" max="11535" width="4.6640625" customWidth="1"/>
    <col min="11536" max="11536" width="1.44140625" customWidth="1"/>
    <col min="11537" max="11537" width="4.6640625" customWidth="1"/>
    <col min="11538" max="11538" width="6.6640625" bestFit="1" customWidth="1"/>
    <col min="11777" max="11777" width="4" customWidth="1"/>
    <col min="11778" max="11778" width="35.33203125" bestFit="1" customWidth="1"/>
    <col min="11779" max="11779" width="4.33203125" customWidth="1"/>
    <col min="11780" max="11780" width="1.44140625" customWidth="1"/>
    <col min="11781" max="11782" width="4.33203125" customWidth="1"/>
    <col min="11783" max="11783" width="1.44140625" customWidth="1"/>
    <col min="11784" max="11785" width="4.33203125" customWidth="1"/>
    <col min="11786" max="11786" width="1.44140625" customWidth="1"/>
    <col min="11787" max="11788" width="4.33203125" customWidth="1"/>
    <col min="11789" max="11789" width="1.44140625" customWidth="1"/>
    <col min="11790" max="11790" width="4.33203125" customWidth="1"/>
    <col min="11791" max="11791" width="4.6640625" customWidth="1"/>
    <col min="11792" max="11792" width="1.44140625" customWidth="1"/>
    <col min="11793" max="11793" width="4.6640625" customWidth="1"/>
    <col min="11794" max="11794" width="6.6640625" bestFit="1" customWidth="1"/>
    <col min="12033" max="12033" width="4" customWidth="1"/>
    <col min="12034" max="12034" width="35.33203125" bestFit="1" customWidth="1"/>
    <col min="12035" max="12035" width="4.33203125" customWidth="1"/>
    <col min="12036" max="12036" width="1.44140625" customWidth="1"/>
    <col min="12037" max="12038" width="4.33203125" customWidth="1"/>
    <col min="12039" max="12039" width="1.44140625" customWidth="1"/>
    <col min="12040" max="12041" width="4.33203125" customWidth="1"/>
    <col min="12042" max="12042" width="1.44140625" customWidth="1"/>
    <col min="12043" max="12044" width="4.33203125" customWidth="1"/>
    <col min="12045" max="12045" width="1.44140625" customWidth="1"/>
    <col min="12046" max="12046" width="4.33203125" customWidth="1"/>
    <col min="12047" max="12047" width="4.6640625" customWidth="1"/>
    <col min="12048" max="12048" width="1.44140625" customWidth="1"/>
    <col min="12049" max="12049" width="4.6640625" customWidth="1"/>
    <col min="12050" max="12050" width="6.6640625" bestFit="1" customWidth="1"/>
    <col min="12289" max="12289" width="4" customWidth="1"/>
    <col min="12290" max="12290" width="35.33203125" bestFit="1" customWidth="1"/>
    <col min="12291" max="12291" width="4.33203125" customWidth="1"/>
    <col min="12292" max="12292" width="1.44140625" customWidth="1"/>
    <col min="12293" max="12294" width="4.33203125" customWidth="1"/>
    <col min="12295" max="12295" width="1.44140625" customWidth="1"/>
    <col min="12296" max="12297" width="4.33203125" customWidth="1"/>
    <col min="12298" max="12298" width="1.44140625" customWidth="1"/>
    <col min="12299" max="12300" width="4.33203125" customWidth="1"/>
    <col min="12301" max="12301" width="1.44140625" customWidth="1"/>
    <col min="12302" max="12302" width="4.33203125" customWidth="1"/>
    <col min="12303" max="12303" width="4.6640625" customWidth="1"/>
    <col min="12304" max="12304" width="1.44140625" customWidth="1"/>
    <col min="12305" max="12305" width="4.6640625" customWidth="1"/>
    <col min="12306" max="12306" width="6.6640625" bestFit="1" customWidth="1"/>
    <col min="12545" max="12545" width="4" customWidth="1"/>
    <col min="12546" max="12546" width="35.33203125" bestFit="1" customWidth="1"/>
    <col min="12547" max="12547" width="4.33203125" customWidth="1"/>
    <col min="12548" max="12548" width="1.44140625" customWidth="1"/>
    <col min="12549" max="12550" width="4.33203125" customWidth="1"/>
    <col min="12551" max="12551" width="1.44140625" customWidth="1"/>
    <col min="12552" max="12553" width="4.33203125" customWidth="1"/>
    <col min="12554" max="12554" width="1.44140625" customWidth="1"/>
    <col min="12555" max="12556" width="4.33203125" customWidth="1"/>
    <col min="12557" max="12557" width="1.44140625" customWidth="1"/>
    <col min="12558" max="12558" width="4.33203125" customWidth="1"/>
    <col min="12559" max="12559" width="4.6640625" customWidth="1"/>
    <col min="12560" max="12560" width="1.44140625" customWidth="1"/>
    <col min="12561" max="12561" width="4.6640625" customWidth="1"/>
    <col min="12562" max="12562" width="6.6640625" bestFit="1" customWidth="1"/>
    <col min="12801" max="12801" width="4" customWidth="1"/>
    <col min="12802" max="12802" width="35.33203125" bestFit="1" customWidth="1"/>
    <col min="12803" max="12803" width="4.33203125" customWidth="1"/>
    <col min="12804" max="12804" width="1.44140625" customWidth="1"/>
    <col min="12805" max="12806" width="4.33203125" customWidth="1"/>
    <col min="12807" max="12807" width="1.44140625" customWidth="1"/>
    <col min="12808" max="12809" width="4.33203125" customWidth="1"/>
    <col min="12810" max="12810" width="1.44140625" customWidth="1"/>
    <col min="12811" max="12812" width="4.33203125" customWidth="1"/>
    <col min="12813" max="12813" width="1.44140625" customWidth="1"/>
    <col min="12814" max="12814" width="4.33203125" customWidth="1"/>
    <col min="12815" max="12815" width="4.6640625" customWidth="1"/>
    <col min="12816" max="12816" width="1.44140625" customWidth="1"/>
    <col min="12817" max="12817" width="4.6640625" customWidth="1"/>
    <col min="12818" max="12818" width="6.6640625" bestFit="1" customWidth="1"/>
    <col min="13057" max="13057" width="4" customWidth="1"/>
    <col min="13058" max="13058" width="35.33203125" bestFit="1" customWidth="1"/>
    <col min="13059" max="13059" width="4.33203125" customWidth="1"/>
    <col min="13060" max="13060" width="1.44140625" customWidth="1"/>
    <col min="13061" max="13062" width="4.33203125" customWidth="1"/>
    <col min="13063" max="13063" width="1.44140625" customWidth="1"/>
    <col min="13064" max="13065" width="4.33203125" customWidth="1"/>
    <col min="13066" max="13066" width="1.44140625" customWidth="1"/>
    <col min="13067" max="13068" width="4.33203125" customWidth="1"/>
    <col min="13069" max="13069" width="1.44140625" customWidth="1"/>
    <col min="13070" max="13070" width="4.33203125" customWidth="1"/>
    <col min="13071" max="13071" width="4.6640625" customWidth="1"/>
    <col min="13072" max="13072" width="1.44140625" customWidth="1"/>
    <col min="13073" max="13073" width="4.6640625" customWidth="1"/>
    <col min="13074" max="13074" width="6.6640625" bestFit="1" customWidth="1"/>
    <col min="13313" max="13313" width="4" customWidth="1"/>
    <col min="13314" max="13314" width="35.33203125" bestFit="1" customWidth="1"/>
    <col min="13315" max="13315" width="4.33203125" customWidth="1"/>
    <col min="13316" max="13316" width="1.44140625" customWidth="1"/>
    <col min="13317" max="13318" width="4.33203125" customWidth="1"/>
    <col min="13319" max="13319" width="1.44140625" customWidth="1"/>
    <col min="13320" max="13321" width="4.33203125" customWidth="1"/>
    <col min="13322" max="13322" width="1.44140625" customWidth="1"/>
    <col min="13323" max="13324" width="4.33203125" customWidth="1"/>
    <col min="13325" max="13325" width="1.44140625" customWidth="1"/>
    <col min="13326" max="13326" width="4.33203125" customWidth="1"/>
    <col min="13327" max="13327" width="4.6640625" customWidth="1"/>
    <col min="13328" max="13328" width="1.44140625" customWidth="1"/>
    <col min="13329" max="13329" width="4.6640625" customWidth="1"/>
    <col min="13330" max="13330" width="6.6640625" bestFit="1" customWidth="1"/>
    <col min="13569" max="13569" width="4" customWidth="1"/>
    <col min="13570" max="13570" width="35.33203125" bestFit="1" customWidth="1"/>
    <col min="13571" max="13571" width="4.33203125" customWidth="1"/>
    <col min="13572" max="13572" width="1.44140625" customWidth="1"/>
    <col min="13573" max="13574" width="4.33203125" customWidth="1"/>
    <col min="13575" max="13575" width="1.44140625" customWidth="1"/>
    <col min="13576" max="13577" width="4.33203125" customWidth="1"/>
    <col min="13578" max="13578" width="1.44140625" customWidth="1"/>
    <col min="13579" max="13580" width="4.33203125" customWidth="1"/>
    <col min="13581" max="13581" width="1.44140625" customWidth="1"/>
    <col min="13582" max="13582" width="4.33203125" customWidth="1"/>
    <col min="13583" max="13583" width="4.6640625" customWidth="1"/>
    <col min="13584" max="13584" width="1.44140625" customWidth="1"/>
    <col min="13585" max="13585" width="4.6640625" customWidth="1"/>
    <col min="13586" max="13586" width="6.6640625" bestFit="1" customWidth="1"/>
    <col min="13825" max="13825" width="4" customWidth="1"/>
    <col min="13826" max="13826" width="35.33203125" bestFit="1" customWidth="1"/>
    <col min="13827" max="13827" width="4.33203125" customWidth="1"/>
    <col min="13828" max="13828" width="1.44140625" customWidth="1"/>
    <col min="13829" max="13830" width="4.33203125" customWidth="1"/>
    <col min="13831" max="13831" width="1.44140625" customWidth="1"/>
    <col min="13832" max="13833" width="4.33203125" customWidth="1"/>
    <col min="13834" max="13834" width="1.44140625" customWidth="1"/>
    <col min="13835" max="13836" width="4.33203125" customWidth="1"/>
    <col min="13837" max="13837" width="1.44140625" customWidth="1"/>
    <col min="13838" max="13838" width="4.33203125" customWidth="1"/>
    <col min="13839" max="13839" width="4.6640625" customWidth="1"/>
    <col min="13840" max="13840" width="1.44140625" customWidth="1"/>
    <col min="13841" max="13841" width="4.6640625" customWidth="1"/>
    <col min="13842" max="13842" width="6.6640625" bestFit="1" customWidth="1"/>
    <col min="14081" max="14081" width="4" customWidth="1"/>
    <col min="14082" max="14082" width="35.33203125" bestFit="1" customWidth="1"/>
    <col min="14083" max="14083" width="4.33203125" customWidth="1"/>
    <col min="14084" max="14084" width="1.44140625" customWidth="1"/>
    <col min="14085" max="14086" width="4.33203125" customWidth="1"/>
    <col min="14087" max="14087" width="1.44140625" customWidth="1"/>
    <col min="14088" max="14089" width="4.33203125" customWidth="1"/>
    <col min="14090" max="14090" width="1.44140625" customWidth="1"/>
    <col min="14091" max="14092" width="4.33203125" customWidth="1"/>
    <col min="14093" max="14093" width="1.44140625" customWidth="1"/>
    <col min="14094" max="14094" width="4.33203125" customWidth="1"/>
    <col min="14095" max="14095" width="4.6640625" customWidth="1"/>
    <col min="14096" max="14096" width="1.44140625" customWidth="1"/>
    <col min="14097" max="14097" width="4.6640625" customWidth="1"/>
    <col min="14098" max="14098" width="6.6640625" bestFit="1" customWidth="1"/>
    <col min="14337" max="14337" width="4" customWidth="1"/>
    <col min="14338" max="14338" width="35.33203125" bestFit="1" customWidth="1"/>
    <col min="14339" max="14339" width="4.33203125" customWidth="1"/>
    <col min="14340" max="14340" width="1.44140625" customWidth="1"/>
    <col min="14341" max="14342" width="4.33203125" customWidth="1"/>
    <col min="14343" max="14343" width="1.44140625" customWidth="1"/>
    <col min="14344" max="14345" width="4.33203125" customWidth="1"/>
    <col min="14346" max="14346" width="1.44140625" customWidth="1"/>
    <col min="14347" max="14348" width="4.33203125" customWidth="1"/>
    <col min="14349" max="14349" width="1.44140625" customWidth="1"/>
    <col min="14350" max="14350" width="4.33203125" customWidth="1"/>
    <col min="14351" max="14351" width="4.6640625" customWidth="1"/>
    <col min="14352" max="14352" width="1.44140625" customWidth="1"/>
    <col min="14353" max="14353" width="4.6640625" customWidth="1"/>
    <col min="14354" max="14354" width="6.6640625" bestFit="1" customWidth="1"/>
    <col min="14593" max="14593" width="4" customWidth="1"/>
    <col min="14594" max="14594" width="35.33203125" bestFit="1" customWidth="1"/>
    <col min="14595" max="14595" width="4.33203125" customWidth="1"/>
    <col min="14596" max="14596" width="1.44140625" customWidth="1"/>
    <col min="14597" max="14598" width="4.33203125" customWidth="1"/>
    <col min="14599" max="14599" width="1.44140625" customWidth="1"/>
    <col min="14600" max="14601" width="4.33203125" customWidth="1"/>
    <col min="14602" max="14602" width="1.44140625" customWidth="1"/>
    <col min="14603" max="14604" width="4.33203125" customWidth="1"/>
    <col min="14605" max="14605" width="1.44140625" customWidth="1"/>
    <col min="14606" max="14606" width="4.33203125" customWidth="1"/>
    <col min="14607" max="14607" width="4.6640625" customWidth="1"/>
    <col min="14608" max="14608" width="1.44140625" customWidth="1"/>
    <col min="14609" max="14609" width="4.6640625" customWidth="1"/>
    <col min="14610" max="14610" width="6.6640625" bestFit="1" customWidth="1"/>
    <col min="14849" max="14849" width="4" customWidth="1"/>
    <col min="14850" max="14850" width="35.33203125" bestFit="1" customWidth="1"/>
    <col min="14851" max="14851" width="4.33203125" customWidth="1"/>
    <col min="14852" max="14852" width="1.44140625" customWidth="1"/>
    <col min="14853" max="14854" width="4.33203125" customWidth="1"/>
    <col min="14855" max="14855" width="1.44140625" customWidth="1"/>
    <col min="14856" max="14857" width="4.33203125" customWidth="1"/>
    <col min="14858" max="14858" width="1.44140625" customWidth="1"/>
    <col min="14859" max="14860" width="4.33203125" customWidth="1"/>
    <col min="14861" max="14861" width="1.44140625" customWidth="1"/>
    <col min="14862" max="14862" width="4.33203125" customWidth="1"/>
    <col min="14863" max="14863" width="4.6640625" customWidth="1"/>
    <col min="14864" max="14864" width="1.44140625" customWidth="1"/>
    <col min="14865" max="14865" width="4.6640625" customWidth="1"/>
    <col min="14866" max="14866" width="6.6640625" bestFit="1" customWidth="1"/>
    <col min="15105" max="15105" width="4" customWidth="1"/>
    <col min="15106" max="15106" width="35.33203125" bestFit="1" customWidth="1"/>
    <col min="15107" max="15107" width="4.33203125" customWidth="1"/>
    <col min="15108" max="15108" width="1.44140625" customWidth="1"/>
    <col min="15109" max="15110" width="4.33203125" customWidth="1"/>
    <col min="15111" max="15111" width="1.44140625" customWidth="1"/>
    <col min="15112" max="15113" width="4.33203125" customWidth="1"/>
    <col min="15114" max="15114" width="1.44140625" customWidth="1"/>
    <col min="15115" max="15116" width="4.33203125" customWidth="1"/>
    <col min="15117" max="15117" width="1.44140625" customWidth="1"/>
    <col min="15118" max="15118" width="4.33203125" customWidth="1"/>
    <col min="15119" max="15119" width="4.6640625" customWidth="1"/>
    <col min="15120" max="15120" width="1.44140625" customWidth="1"/>
    <col min="15121" max="15121" width="4.6640625" customWidth="1"/>
    <col min="15122" max="15122" width="6.6640625" bestFit="1" customWidth="1"/>
    <col min="15361" max="15361" width="4" customWidth="1"/>
    <col min="15362" max="15362" width="35.33203125" bestFit="1" customWidth="1"/>
    <col min="15363" max="15363" width="4.33203125" customWidth="1"/>
    <col min="15364" max="15364" width="1.44140625" customWidth="1"/>
    <col min="15365" max="15366" width="4.33203125" customWidth="1"/>
    <col min="15367" max="15367" width="1.44140625" customWidth="1"/>
    <col min="15368" max="15369" width="4.33203125" customWidth="1"/>
    <col min="15370" max="15370" width="1.44140625" customWidth="1"/>
    <col min="15371" max="15372" width="4.33203125" customWidth="1"/>
    <col min="15373" max="15373" width="1.44140625" customWidth="1"/>
    <col min="15374" max="15374" width="4.33203125" customWidth="1"/>
    <col min="15375" max="15375" width="4.6640625" customWidth="1"/>
    <col min="15376" max="15376" width="1.44140625" customWidth="1"/>
    <col min="15377" max="15377" width="4.6640625" customWidth="1"/>
    <col min="15378" max="15378" width="6.6640625" bestFit="1" customWidth="1"/>
    <col min="15617" max="15617" width="4" customWidth="1"/>
    <col min="15618" max="15618" width="35.33203125" bestFit="1" customWidth="1"/>
    <col min="15619" max="15619" width="4.33203125" customWidth="1"/>
    <col min="15620" max="15620" width="1.44140625" customWidth="1"/>
    <col min="15621" max="15622" width="4.33203125" customWidth="1"/>
    <col min="15623" max="15623" width="1.44140625" customWidth="1"/>
    <col min="15624" max="15625" width="4.33203125" customWidth="1"/>
    <col min="15626" max="15626" width="1.44140625" customWidth="1"/>
    <col min="15627" max="15628" width="4.33203125" customWidth="1"/>
    <col min="15629" max="15629" width="1.44140625" customWidth="1"/>
    <col min="15630" max="15630" width="4.33203125" customWidth="1"/>
    <col min="15631" max="15631" width="4.6640625" customWidth="1"/>
    <col min="15632" max="15632" width="1.44140625" customWidth="1"/>
    <col min="15633" max="15633" width="4.6640625" customWidth="1"/>
    <col min="15634" max="15634" width="6.6640625" bestFit="1" customWidth="1"/>
    <col min="15873" max="15873" width="4" customWidth="1"/>
    <col min="15874" max="15874" width="35.33203125" bestFit="1" customWidth="1"/>
    <col min="15875" max="15875" width="4.33203125" customWidth="1"/>
    <col min="15876" max="15876" width="1.44140625" customWidth="1"/>
    <col min="15877" max="15878" width="4.33203125" customWidth="1"/>
    <col min="15879" max="15879" width="1.44140625" customWidth="1"/>
    <col min="15880" max="15881" width="4.33203125" customWidth="1"/>
    <col min="15882" max="15882" width="1.44140625" customWidth="1"/>
    <col min="15883" max="15884" width="4.33203125" customWidth="1"/>
    <col min="15885" max="15885" width="1.44140625" customWidth="1"/>
    <col min="15886" max="15886" width="4.33203125" customWidth="1"/>
    <col min="15887" max="15887" width="4.6640625" customWidth="1"/>
    <col min="15888" max="15888" width="1.44140625" customWidth="1"/>
    <col min="15889" max="15889" width="4.6640625" customWidth="1"/>
    <col min="15890" max="15890" width="6.6640625" bestFit="1" customWidth="1"/>
    <col min="16129" max="16129" width="4" customWidth="1"/>
    <col min="16130" max="16130" width="35.33203125" bestFit="1" customWidth="1"/>
    <col min="16131" max="16131" width="4.33203125" customWidth="1"/>
    <col min="16132" max="16132" width="1.44140625" customWidth="1"/>
    <col min="16133" max="16134" width="4.33203125" customWidth="1"/>
    <col min="16135" max="16135" width="1.44140625" customWidth="1"/>
    <col min="16136" max="16137" width="4.33203125" customWidth="1"/>
    <col min="16138" max="16138" width="1.44140625" customWidth="1"/>
    <col min="16139" max="16140" width="4.33203125" customWidth="1"/>
    <col min="16141" max="16141" width="1.44140625" customWidth="1"/>
    <col min="16142" max="16142" width="4.33203125" customWidth="1"/>
    <col min="16143" max="16143" width="4.6640625" customWidth="1"/>
    <col min="16144" max="16144" width="1.44140625" customWidth="1"/>
    <col min="16145" max="16145" width="4.6640625" customWidth="1"/>
    <col min="16146" max="16146" width="6.6640625" bestFit="1" customWidth="1"/>
  </cols>
  <sheetData>
    <row r="1" spans="1:26" ht="15" thickBot="1" x14ac:dyDescent="0.35"/>
    <row r="2" spans="1:26" x14ac:dyDescent="0.3">
      <c r="A2" s="298" t="str">
        <f>'Nasazení do skupin'!B2</f>
        <v>10. GALA MČR mladších žáků dvojice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1"/>
    </row>
    <row r="3" spans="1:26" ht="15" thickBo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26" ht="32.25" customHeight="1" thickBot="1" x14ac:dyDescent="0.35">
      <c r="A4" s="289" t="s">
        <v>9</v>
      </c>
      <c r="B4" s="290"/>
      <c r="C4" s="295" t="str">
        <f>'Nasazení do skupin'!B3</f>
        <v>Čakovice 17.6.2017</v>
      </c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7"/>
    </row>
    <row r="5" spans="1:26" x14ac:dyDescent="0.3">
      <c r="A5" s="291"/>
      <c r="B5" s="292"/>
      <c r="C5" s="298">
        <v>1</v>
      </c>
      <c r="D5" s="299"/>
      <c r="E5" s="301"/>
      <c r="F5" s="298">
        <v>2</v>
      </c>
      <c r="G5" s="299"/>
      <c r="H5" s="301"/>
      <c r="I5" s="298">
        <v>3</v>
      </c>
      <c r="J5" s="299"/>
      <c r="K5" s="301"/>
      <c r="L5" s="298">
        <v>4</v>
      </c>
      <c r="M5" s="299"/>
      <c r="N5" s="301"/>
      <c r="O5" s="305" t="s">
        <v>1</v>
      </c>
      <c r="P5" s="306"/>
      <c r="Q5" s="307"/>
      <c r="R5" s="207" t="s">
        <v>2</v>
      </c>
    </row>
    <row r="6" spans="1:26" ht="15" thickBot="1" x14ac:dyDescent="0.35">
      <c r="A6" s="293"/>
      <c r="B6" s="294"/>
      <c r="C6" s="429"/>
      <c r="D6" s="322"/>
      <c r="E6" s="323"/>
      <c r="F6" s="302"/>
      <c r="G6" s="303"/>
      <c r="H6" s="304"/>
      <c r="I6" s="302"/>
      <c r="J6" s="303"/>
      <c r="K6" s="304"/>
      <c r="L6" s="302"/>
      <c r="M6" s="303"/>
      <c r="N6" s="304"/>
      <c r="O6" s="308" t="s">
        <v>3</v>
      </c>
      <c r="P6" s="309"/>
      <c r="Q6" s="310"/>
      <c r="R6" s="208" t="s">
        <v>4</v>
      </c>
    </row>
    <row r="7" spans="1:26" ht="15" customHeight="1" x14ac:dyDescent="0.3">
      <c r="A7" s="281">
        <v>1</v>
      </c>
      <c r="B7" s="284" t="str">
        <f>'Nasazení do skupin'!B15</f>
        <v>Městský nohejbalový klub Modřice, z.s. "A"</v>
      </c>
      <c r="C7" s="341"/>
      <c r="D7" s="342"/>
      <c r="E7" s="343"/>
      <c r="F7" s="258"/>
      <c r="G7" s="258"/>
      <c r="H7" s="260"/>
      <c r="I7" s="287"/>
      <c r="J7" s="258"/>
      <c r="K7" s="260"/>
      <c r="L7" s="287"/>
      <c r="M7" s="258"/>
      <c r="N7" s="260"/>
      <c r="O7" s="337"/>
      <c r="P7" s="333"/>
      <c r="Q7" s="320"/>
      <c r="R7" s="262"/>
      <c r="Y7" s="44"/>
    </row>
    <row r="8" spans="1:26" ht="15.75" customHeight="1" thickBot="1" x14ac:dyDescent="0.35">
      <c r="A8" s="282"/>
      <c r="B8" s="285"/>
      <c r="C8" s="344"/>
      <c r="D8" s="345"/>
      <c r="E8" s="346"/>
      <c r="F8" s="259"/>
      <c r="G8" s="259"/>
      <c r="H8" s="261"/>
      <c r="I8" s="288"/>
      <c r="J8" s="259"/>
      <c r="K8" s="261"/>
      <c r="L8" s="288"/>
      <c r="M8" s="259"/>
      <c r="N8" s="261"/>
      <c r="O8" s="338"/>
      <c r="P8" s="334"/>
      <c r="Q8" s="321"/>
      <c r="R8" s="263"/>
    </row>
    <row r="9" spans="1:26" ht="15" customHeight="1" x14ac:dyDescent="0.3">
      <c r="A9" s="282"/>
      <c r="B9" s="285"/>
      <c r="C9" s="344"/>
      <c r="D9" s="345"/>
      <c r="E9" s="346"/>
      <c r="F9" s="268"/>
      <c r="G9" s="268"/>
      <c r="H9" s="266"/>
      <c r="I9" s="264"/>
      <c r="J9" s="268"/>
      <c r="K9" s="266"/>
      <c r="L9" s="264"/>
      <c r="M9" s="268"/>
      <c r="N9" s="266"/>
      <c r="O9" s="324"/>
      <c r="P9" s="331"/>
      <c r="Q9" s="335"/>
      <c r="R9" s="270"/>
      <c r="X9" s="44"/>
      <c r="Y9" s="44"/>
      <c r="Z9" s="44"/>
    </row>
    <row r="10" spans="1:26" ht="15.75" customHeight="1" thickBot="1" x14ac:dyDescent="0.35">
      <c r="A10" s="283"/>
      <c r="B10" s="286"/>
      <c r="C10" s="347"/>
      <c r="D10" s="348"/>
      <c r="E10" s="349"/>
      <c r="F10" s="268"/>
      <c r="G10" s="268"/>
      <c r="H10" s="266"/>
      <c r="I10" s="265"/>
      <c r="J10" s="269"/>
      <c r="K10" s="267"/>
      <c r="L10" s="265"/>
      <c r="M10" s="269"/>
      <c r="N10" s="267"/>
      <c r="O10" s="325"/>
      <c r="P10" s="332"/>
      <c r="Q10" s="336"/>
      <c r="R10" s="271"/>
      <c r="X10" s="44"/>
      <c r="Y10" s="44"/>
      <c r="Z10" s="44"/>
    </row>
    <row r="11" spans="1:26" ht="15" customHeight="1" x14ac:dyDescent="0.3">
      <c r="A11" s="281">
        <v>2</v>
      </c>
      <c r="B11" s="284" t="str">
        <f>'Nasazení do skupin'!B16</f>
        <v>UNITOP SKP Žďár nad Sázavou</v>
      </c>
      <c r="C11" s="352"/>
      <c r="D11" s="326"/>
      <c r="E11" s="326"/>
      <c r="F11" s="419" t="s">
        <v>42</v>
      </c>
      <c r="G11" s="342"/>
      <c r="H11" s="343"/>
      <c r="I11" s="258"/>
      <c r="J11" s="258"/>
      <c r="K11" s="260"/>
      <c r="L11" s="287"/>
      <c r="M11" s="258"/>
      <c r="N11" s="260"/>
      <c r="O11" s="337"/>
      <c r="P11" s="333"/>
      <c r="Q11" s="320"/>
      <c r="R11" s="262"/>
    </row>
    <row r="12" spans="1:26" ht="15.75" customHeight="1" thickBot="1" x14ac:dyDescent="0.35">
      <c r="A12" s="282"/>
      <c r="B12" s="285"/>
      <c r="C12" s="288"/>
      <c r="D12" s="259"/>
      <c r="E12" s="259"/>
      <c r="F12" s="344"/>
      <c r="G12" s="345"/>
      <c r="H12" s="346"/>
      <c r="I12" s="259"/>
      <c r="J12" s="259"/>
      <c r="K12" s="261"/>
      <c r="L12" s="288"/>
      <c r="M12" s="259"/>
      <c r="N12" s="261"/>
      <c r="O12" s="338"/>
      <c r="P12" s="334"/>
      <c r="Q12" s="321"/>
      <c r="R12" s="263"/>
    </row>
    <row r="13" spans="1:26" ht="15" customHeight="1" x14ac:dyDescent="0.3">
      <c r="A13" s="282"/>
      <c r="B13" s="285"/>
      <c r="C13" s="264"/>
      <c r="D13" s="268"/>
      <c r="E13" s="268"/>
      <c r="F13" s="344"/>
      <c r="G13" s="345"/>
      <c r="H13" s="346"/>
      <c r="I13" s="268"/>
      <c r="J13" s="268"/>
      <c r="K13" s="266"/>
      <c r="L13" s="264"/>
      <c r="M13" s="268"/>
      <c r="N13" s="266"/>
      <c r="O13" s="324"/>
      <c r="P13" s="331"/>
      <c r="Q13" s="335"/>
      <c r="R13" s="270"/>
    </row>
    <row r="14" spans="1:26" ht="15.75" customHeight="1" thickBot="1" x14ac:dyDescent="0.35">
      <c r="A14" s="283"/>
      <c r="B14" s="286"/>
      <c r="C14" s="265"/>
      <c r="D14" s="269"/>
      <c r="E14" s="269"/>
      <c r="F14" s="347"/>
      <c r="G14" s="348"/>
      <c r="H14" s="349"/>
      <c r="I14" s="268"/>
      <c r="J14" s="268"/>
      <c r="K14" s="266"/>
      <c r="L14" s="265"/>
      <c r="M14" s="269"/>
      <c r="N14" s="267"/>
      <c r="O14" s="325"/>
      <c r="P14" s="332"/>
      <c r="Q14" s="336"/>
      <c r="R14" s="271"/>
    </row>
    <row r="15" spans="1:26" ht="15" customHeight="1" x14ac:dyDescent="0.3">
      <c r="A15" s="281">
        <v>3</v>
      </c>
      <c r="B15" s="284" t="str">
        <f>'Nasazení do skupin'!B17</f>
        <v>TJ Peklo nad Zdobnicí "A"</v>
      </c>
      <c r="C15" s="287"/>
      <c r="D15" s="258"/>
      <c r="E15" s="260"/>
      <c r="F15" s="352"/>
      <c r="G15" s="326"/>
      <c r="H15" s="326"/>
      <c r="I15" s="420"/>
      <c r="J15" s="421"/>
      <c r="K15" s="422"/>
      <c r="L15" s="350"/>
      <c r="M15" s="350"/>
      <c r="N15" s="327"/>
      <c r="O15" s="337"/>
      <c r="P15" s="333"/>
      <c r="Q15" s="320"/>
      <c r="R15" s="262"/>
    </row>
    <row r="16" spans="1:26" ht="15.75" customHeight="1" thickBot="1" x14ac:dyDescent="0.35">
      <c r="A16" s="282"/>
      <c r="B16" s="285"/>
      <c r="C16" s="288"/>
      <c r="D16" s="259"/>
      <c r="E16" s="261"/>
      <c r="F16" s="288"/>
      <c r="G16" s="259"/>
      <c r="H16" s="259"/>
      <c r="I16" s="423"/>
      <c r="J16" s="424"/>
      <c r="K16" s="425"/>
      <c r="L16" s="351"/>
      <c r="M16" s="351"/>
      <c r="N16" s="328"/>
      <c r="O16" s="338"/>
      <c r="P16" s="334"/>
      <c r="Q16" s="321"/>
      <c r="R16" s="263"/>
    </row>
    <row r="17" spans="1:28" ht="15" customHeight="1" x14ac:dyDescent="0.3">
      <c r="A17" s="282"/>
      <c r="B17" s="285"/>
      <c r="C17" s="264"/>
      <c r="D17" s="268"/>
      <c r="E17" s="266"/>
      <c r="F17" s="264"/>
      <c r="G17" s="268"/>
      <c r="H17" s="268"/>
      <c r="I17" s="423"/>
      <c r="J17" s="424"/>
      <c r="K17" s="425"/>
      <c r="L17" s="339"/>
      <c r="M17" s="339"/>
      <c r="N17" s="329"/>
      <c r="O17" s="324"/>
      <c r="P17" s="331"/>
      <c r="Q17" s="335"/>
      <c r="R17" s="270"/>
    </row>
    <row r="18" spans="1:28" ht="15.75" customHeight="1" thickBot="1" x14ac:dyDescent="0.35">
      <c r="A18" s="283"/>
      <c r="B18" s="286"/>
      <c r="C18" s="265"/>
      <c r="D18" s="269"/>
      <c r="E18" s="267"/>
      <c r="F18" s="265"/>
      <c r="G18" s="269"/>
      <c r="H18" s="269"/>
      <c r="I18" s="426"/>
      <c r="J18" s="427"/>
      <c r="K18" s="428"/>
      <c r="L18" s="340"/>
      <c r="M18" s="340"/>
      <c r="N18" s="330"/>
      <c r="O18" s="325"/>
      <c r="P18" s="332"/>
      <c r="Q18" s="336"/>
      <c r="R18" s="271"/>
    </row>
    <row r="19" spans="1:28" ht="15" customHeight="1" x14ac:dyDescent="0.3">
      <c r="A19" s="281">
        <v>4</v>
      </c>
      <c r="B19" s="284" t="str">
        <f>'Nasazení do skupin'!B18</f>
        <v>TJ SLAVOJ Český Brod "B"</v>
      </c>
      <c r="C19" s="287"/>
      <c r="D19" s="258"/>
      <c r="E19" s="260"/>
      <c r="F19" s="287"/>
      <c r="G19" s="258"/>
      <c r="H19" s="260"/>
      <c r="I19" s="352"/>
      <c r="J19" s="326"/>
      <c r="K19" s="326"/>
      <c r="L19" s="420">
        <v>2017</v>
      </c>
      <c r="M19" s="421"/>
      <c r="N19" s="422"/>
      <c r="O19" s="333"/>
      <c r="P19" s="333"/>
      <c r="Q19" s="320"/>
      <c r="R19" s="262"/>
    </row>
    <row r="20" spans="1:28" ht="15.75" customHeight="1" thickBot="1" x14ac:dyDescent="0.35">
      <c r="A20" s="282"/>
      <c r="B20" s="285"/>
      <c r="C20" s="288"/>
      <c r="D20" s="259"/>
      <c r="E20" s="261"/>
      <c r="F20" s="288"/>
      <c r="G20" s="259"/>
      <c r="H20" s="261"/>
      <c r="I20" s="288"/>
      <c r="J20" s="259"/>
      <c r="K20" s="259"/>
      <c r="L20" s="423"/>
      <c r="M20" s="424"/>
      <c r="N20" s="425"/>
      <c r="O20" s="334"/>
      <c r="P20" s="334"/>
      <c r="Q20" s="321"/>
      <c r="R20" s="263"/>
    </row>
    <row r="21" spans="1:28" ht="15" customHeight="1" x14ac:dyDescent="0.3">
      <c r="A21" s="282"/>
      <c r="B21" s="285"/>
      <c r="C21" s="264"/>
      <c r="D21" s="268"/>
      <c r="E21" s="266"/>
      <c r="F21" s="264"/>
      <c r="G21" s="268"/>
      <c r="H21" s="266"/>
      <c r="I21" s="264"/>
      <c r="J21" s="268"/>
      <c r="K21" s="268"/>
      <c r="L21" s="423"/>
      <c r="M21" s="424"/>
      <c r="N21" s="425"/>
      <c r="O21" s="368"/>
      <c r="P21" s="331"/>
      <c r="Q21" s="335"/>
      <c r="R21" s="270"/>
    </row>
    <row r="22" spans="1:28" ht="15.75" customHeight="1" thickBot="1" x14ac:dyDescent="0.35">
      <c r="A22" s="283"/>
      <c r="B22" s="286"/>
      <c r="C22" s="265"/>
      <c r="D22" s="269"/>
      <c r="E22" s="267"/>
      <c r="F22" s="265"/>
      <c r="G22" s="269"/>
      <c r="H22" s="267"/>
      <c r="I22" s="265"/>
      <c r="J22" s="269"/>
      <c r="K22" s="269"/>
      <c r="L22" s="426"/>
      <c r="M22" s="427"/>
      <c r="N22" s="428"/>
      <c r="O22" s="369"/>
      <c r="P22" s="332"/>
      <c r="Q22" s="336"/>
      <c r="R22" s="271"/>
    </row>
    <row r="24" spans="1:28" ht="24.9" customHeight="1" x14ac:dyDescent="0.4">
      <c r="A24" s="418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28" ht="15" customHeight="1" x14ac:dyDescent="0.3">
      <c r="A25" s="362"/>
      <c r="B25" s="364"/>
      <c r="C25" s="364"/>
      <c r="D25" s="363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45"/>
      <c r="P25" s="46"/>
      <c r="Q25" s="46"/>
      <c r="R25" s="47"/>
      <c r="S25" s="48"/>
      <c r="T25" s="44"/>
      <c r="U25" s="44"/>
      <c r="V25" s="44"/>
      <c r="W25" s="44"/>
      <c r="X25" s="44"/>
      <c r="Y25" s="44"/>
      <c r="Z25" s="44"/>
      <c r="AA25" s="44"/>
      <c r="AB25" s="44"/>
    </row>
    <row r="26" spans="1:28" ht="15" customHeight="1" x14ac:dyDescent="0.3">
      <c r="A26" s="362"/>
      <c r="B26" s="364"/>
      <c r="C26" s="364"/>
      <c r="D26" s="363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49"/>
      <c r="P26" s="46"/>
      <c r="Q26" s="44"/>
      <c r="R26" s="47"/>
      <c r="S26" s="48"/>
      <c r="T26" s="44"/>
      <c r="U26" s="44"/>
      <c r="V26" s="44"/>
      <c r="W26" s="44"/>
      <c r="X26" s="44"/>
      <c r="Y26" s="44"/>
      <c r="Z26" s="44"/>
      <c r="AA26" s="44"/>
      <c r="AB26" s="44"/>
    </row>
    <row r="27" spans="1:28" ht="15" customHeight="1" x14ac:dyDescent="0.3">
      <c r="A27" s="362"/>
      <c r="B27" s="364"/>
      <c r="C27" s="364"/>
      <c r="D27" s="363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45"/>
      <c r="P27" s="46"/>
      <c r="Q27" s="46"/>
      <c r="R27" s="47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spans="1:28" ht="15" customHeight="1" x14ac:dyDescent="0.3">
      <c r="A28" s="362"/>
      <c r="B28" s="364"/>
      <c r="C28" s="364"/>
      <c r="D28" s="363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49"/>
      <c r="P28" s="46"/>
      <c r="Q28" s="44"/>
      <c r="R28" s="47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spans="1:28" ht="13.2" customHeight="1" x14ac:dyDescent="0.3">
      <c r="A29" s="362"/>
      <c r="B29" s="364"/>
      <c r="C29" s="364"/>
      <c r="D29" s="363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45"/>
      <c r="P29" s="46"/>
      <c r="Q29" s="46"/>
      <c r="R29" s="47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spans="1:28" ht="13.2" customHeight="1" x14ac:dyDescent="0.3">
      <c r="A30" s="362"/>
      <c r="B30" s="364"/>
      <c r="C30" s="364"/>
      <c r="D30" s="363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49"/>
      <c r="P30" s="46"/>
      <c r="Q30" s="44"/>
      <c r="R30" s="47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spans="1:28" ht="15" customHeight="1" x14ac:dyDescent="0.3">
      <c r="A31" s="362"/>
      <c r="B31" s="364"/>
      <c r="C31" s="364"/>
      <c r="D31" s="363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45"/>
      <c r="P31" s="46"/>
      <c r="Q31" s="46"/>
      <c r="R31" s="47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spans="1:28" ht="21.75" customHeight="1" x14ac:dyDescent="0.3">
      <c r="A32" s="362"/>
      <c r="B32" s="364"/>
      <c r="C32" s="364"/>
      <c r="D32" s="363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49"/>
      <c r="P32" s="46"/>
      <c r="Q32" s="44"/>
      <c r="R32" s="47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spans="1:54" ht="15" customHeight="1" x14ac:dyDescent="0.3">
      <c r="A33" s="362"/>
      <c r="B33" s="364"/>
      <c r="C33" s="364"/>
      <c r="D33" s="363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45"/>
      <c r="P33" s="46"/>
      <c r="Q33" s="46"/>
      <c r="R33" s="47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spans="1:54" ht="15" customHeight="1" x14ac:dyDescent="0.3">
      <c r="A34" s="362"/>
      <c r="B34" s="364"/>
      <c r="C34" s="364"/>
      <c r="D34" s="363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49"/>
      <c r="P34" s="46"/>
      <c r="Q34" s="44"/>
      <c r="R34" s="47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spans="1:54" ht="15" customHeight="1" x14ac:dyDescent="0.3">
      <c r="A35" s="362"/>
      <c r="B35" s="364"/>
      <c r="C35" s="364"/>
      <c r="D35" s="363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45"/>
      <c r="P35" s="46"/>
      <c r="Q35" s="46"/>
      <c r="R35" s="47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1:54" ht="15" customHeight="1" x14ac:dyDescent="0.3">
      <c r="A36" s="362"/>
      <c r="B36" s="364"/>
      <c r="C36" s="364"/>
      <c r="D36" s="363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49"/>
      <c r="P36" s="46"/>
      <c r="Q36" s="44"/>
      <c r="R36" s="47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54" x14ac:dyDescent="0.3"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</row>
    <row r="38" spans="1:54" x14ac:dyDescent="0.3"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</row>
    <row r="39" spans="1:54" ht="21" x14ac:dyDescent="0.4">
      <c r="T39" s="367"/>
      <c r="U39" s="367"/>
      <c r="V39" s="367"/>
      <c r="W39" s="367"/>
      <c r="X39" s="367"/>
      <c r="Y39" s="367"/>
      <c r="Z39" s="367"/>
      <c r="AA39" s="370"/>
      <c r="AB39" s="370"/>
      <c r="AC39" s="370"/>
      <c r="AD39" s="370"/>
      <c r="AE39" s="370"/>
      <c r="AF39" s="370"/>
      <c r="AG39" s="2"/>
      <c r="AH39" s="2"/>
      <c r="AI39" s="367"/>
      <c r="AJ39" s="367"/>
      <c r="AK39" s="367"/>
      <c r="AL39" s="367"/>
      <c r="AM39" s="367"/>
      <c r="AN39" s="367"/>
      <c r="AO39" s="6"/>
      <c r="AP39" s="5"/>
      <c r="AQ39" s="5"/>
      <c r="AR39" s="5"/>
      <c r="AS39" s="5"/>
      <c r="AT39" s="5"/>
      <c r="AU39" s="367"/>
      <c r="AV39" s="367"/>
      <c r="AW39" s="367"/>
      <c r="AX39" s="367"/>
      <c r="AY39" s="2"/>
      <c r="AZ39" s="2"/>
      <c r="BA39" s="2"/>
      <c r="BB39" s="2"/>
    </row>
    <row r="41" spans="1:54" ht="21" x14ac:dyDescent="0.4">
      <c r="T41" s="370"/>
      <c r="U41" s="370"/>
      <c r="V41" s="370"/>
      <c r="W41" s="370"/>
      <c r="X41" s="370"/>
      <c r="Y41" s="370"/>
      <c r="Z41" s="370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2"/>
      <c r="AL41" s="370"/>
      <c r="AM41" s="370"/>
      <c r="AN41" s="370"/>
      <c r="AO41" s="370"/>
      <c r="AP41" s="370"/>
      <c r="AQ41" s="370"/>
      <c r="AR41" s="370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</row>
    <row r="44" spans="1:54" ht="15.6" x14ac:dyDescent="0.3">
      <c r="T44" s="372"/>
      <c r="U44" s="372"/>
      <c r="V44" s="372"/>
      <c r="W44" s="372"/>
      <c r="X44" s="372"/>
      <c r="Y44" s="372"/>
      <c r="Z44" s="3"/>
      <c r="AA44" s="372"/>
      <c r="AB44" s="372"/>
      <c r="AC44" s="3"/>
      <c r="AD44" s="3"/>
      <c r="AE44" s="3"/>
      <c r="AF44" s="372"/>
      <c r="AG44" s="372"/>
      <c r="AH44" s="372"/>
      <c r="AI44" s="372"/>
      <c r="AJ44" s="372"/>
      <c r="AK44" s="372"/>
      <c r="AL44" s="3"/>
      <c r="AM44" s="3"/>
      <c r="AN44" s="3"/>
      <c r="AO44" s="3"/>
      <c r="AP44" s="3"/>
      <c r="AQ44" s="3"/>
      <c r="AR44" s="372"/>
      <c r="AS44" s="372"/>
      <c r="AT44" s="372"/>
      <c r="AU44" s="372"/>
      <c r="AV44" s="372"/>
      <c r="AW44" s="372"/>
      <c r="AX44" s="3"/>
      <c r="AY44" s="3"/>
      <c r="AZ44" s="3"/>
      <c r="BA44" s="3"/>
      <c r="BB44" s="3"/>
    </row>
    <row r="47" spans="1:54" ht="15" customHeight="1" x14ac:dyDescent="0.3"/>
    <row r="51" spans="20:54" x14ac:dyDescent="0.3">
      <c r="T51" s="367"/>
      <c r="U51" s="367"/>
      <c r="V51" s="367"/>
      <c r="W51" s="367"/>
      <c r="X51" s="367"/>
      <c r="Y51" s="367"/>
      <c r="Z51" s="367"/>
      <c r="AA51" s="367"/>
      <c r="AB51" s="367"/>
      <c r="AC51" s="367"/>
      <c r="AD51" s="367"/>
      <c r="AE51" s="367"/>
      <c r="AF51" s="367"/>
      <c r="AG51" s="367"/>
      <c r="AH51" s="367"/>
      <c r="AI51" s="367"/>
      <c r="AJ51" s="367"/>
      <c r="AK51" s="367"/>
      <c r="AL51" s="367"/>
      <c r="AM51" s="367"/>
      <c r="AN51" s="367"/>
      <c r="AO51" s="367"/>
      <c r="AP51" s="367"/>
      <c r="AQ51" s="367"/>
      <c r="AR51" s="367"/>
      <c r="AS51" s="367"/>
      <c r="AT51" s="367"/>
      <c r="AU51" s="367"/>
      <c r="AV51" s="367"/>
      <c r="AW51" s="367"/>
      <c r="AX51" s="367"/>
      <c r="AY51" s="367"/>
      <c r="AZ51" s="367"/>
      <c r="BA51" s="367"/>
      <c r="BB51" s="367"/>
    </row>
    <row r="52" spans="20:54" x14ac:dyDescent="0.3"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</row>
    <row r="56" spans="20:54" ht="22.8" x14ac:dyDescent="0.4"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  <c r="AZ56" s="365"/>
      <c r="BA56" s="365"/>
      <c r="BB56" s="365"/>
    </row>
    <row r="57" spans="20:54" ht="21" x14ac:dyDescent="0.4">
      <c r="T57" s="367"/>
      <c r="U57" s="367"/>
      <c r="V57" s="367"/>
      <c r="W57" s="367"/>
      <c r="X57" s="367"/>
      <c r="Y57" s="367"/>
      <c r="Z57" s="367"/>
      <c r="AA57" s="370"/>
      <c r="AB57" s="370"/>
      <c r="AC57" s="370"/>
      <c r="AD57" s="370"/>
      <c r="AE57" s="370"/>
      <c r="AF57" s="370"/>
      <c r="AG57" s="2"/>
      <c r="AH57" s="2"/>
      <c r="AI57" s="367"/>
      <c r="AJ57" s="367"/>
      <c r="AK57" s="367"/>
      <c r="AL57" s="367"/>
      <c r="AM57" s="367"/>
      <c r="AN57" s="367"/>
      <c r="AO57" s="6"/>
      <c r="AP57" s="5"/>
      <c r="AQ57" s="5"/>
      <c r="AR57" s="5"/>
      <c r="AS57" s="5"/>
      <c r="AT57" s="5"/>
      <c r="AU57" s="367"/>
      <c r="AV57" s="367"/>
      <c r="AW57" s="367"/>
      <c r="AX57" s="367"/>
      <c r="AY57" s="2"/>
      <c r="AZ57" s="2"/>
      <c r="BA57" s="2"/>
      <c r="BB57" s="2"/>
    </row>
    <row r="59" spans="20:54" ht="21" x14ac:dyDescent="0.4">
      <c r="T59" s="370"/>
      <c r="U59" s="370"/>
      <c r="V59" s="370"/>
      <c r="W59" s="370"/>
      <c r="X59" s="370"/>
      <c r="Y59" s="370"/>
      <c r="Z59" s="370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2"/>
      <c r="AL59" s="370"/>
      <c r="AM59" s="370"/>
      <c r="AN59" s="370"/>
      <c r="AO59" s="370"/>
      <c r="AP59" s="370"/>
      <c r="AQ59" s="370"/>
      <c r="AR59" s="370"/>
      <c r="AS59" s="371"/>
      <c r="AT59" s="371"/>
      <c r="AU59" s="371"/>
      <c r="AV59" s="371"/>
      <c r="AW59" s="371"/>
      <c r="AX59" s="371"/>
      <c r="AY59" s="371"/>
      <c r="AZ59" s="371"/>
      <c r="BA59" s="371"/>
      <c r="BB59" s="371"/>
    </row>
    <row r="62" spans="20:54" ht="15.6" x14ac:dyDescent="0.3">
      <c r="T62" s="372"/>
      <c r="U62" s="372"/>
      <c r="V62" s="372"/>
      <c r="W62" s="372"/>
      <c r="X62" s="372"/>
      <c r="Y62" s="372"/>
      <c r="Z62" s="3"/>
      <c r="AA62" s="372"/>
      <c r="AB62" s="372"/>
      <c r="AC62" s="3"/>
      <c r="AD62" s="3"/>
      <c r="AE62" s="3"/>
      <c r="AF62" s="372"/>
      <c r="AG62" s="372"/>
      <c r="AH62" s="372"/>
      <c r="AI62" s="372"/>
      <c r="AJ62" s="372"/>
      <c r="AK62" s="372"/>
      <c r="AL62" s="3"/>
      <c r="AM62" s="3"/>
      <c r="AN62" s="3"/>
      <c r="AO62" s="3"/>
      <c r="AP62" s="3"/>
      <c r="AQ62" s="3"/>
      <c r="AR62" s="372"/>
      <c r="AS62" s="372"/>
      <c r="AT62" s="372"/>
      <c r="AU62" s="372"/>
      <c r="AV62" s="372"/>
      <c r="AW62" s="372"/>
      <c r="AX62" s="3"/>
      <c r="AY62" s="3"/>
      <c r="AZ62" s="3"/>
      <c r="BA62" s="3"/>
      <c r="BB62" s="3"/>
    </row>
    <row r="65" spans="20:54" ht="15" customHeight="1" x14ac:dyDescent="0.3"/>
    <row r="69" spans="20:54" x14ac:dyDescent="0.3">
      <c r="T69" s="367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</row>
    <row r="70" spans="20:54" x14ac:dyDescent="0.3"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  <c r="AZ70" s="367"/>
      <c r="BA70" s="367"/>
      <c r="BB70" s="367"/>
    </row>
    <row r="76" spans="20:54" ht="22.8" x14ac:dyDescent="0.4"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365"/>
      <c r="BB76" s="365"/>
    </row>
    <row r="77" spans="20:54" ht="21" x14ac:dyDescent="0.4">
      <c r="T77" s="367"/>
      <c r="U77" s="367"/>
      <c r="V77" s="367"/>
      <c r="W77" s="367"/>
      <c r="X77" s="367"/>
      <c r="Y77" s="367"/>
      <c r="Z77" s="367"/>
      <c r="AA77" s="370"/>
      <c r="AB77" s="370"/>
      <c r="AC77" s="370"/>
      <c r="AD77" s="370"/>
      <c r="AE77" s="370"/>
      <c r="AF77" s="370"/>
      <c r="AG77" s="2"/>
      <c r="AH77" s="2"/>
      <c r="AI77" s="367"/>
      <c r="AJ77" s="367"/>
      <c r="AK77" s="367"/>
      <c r="AL77" s="367"/>
      <c r="AM77" s="367"/>
      <c r="AN77" s="367"/>
      <c r="AO77" s="6"/>
      <c r="AP77" s="5"/>
      <c r="AQ77" s="5"/>
      <c r="AR77" s="5"/>
      <c r="AS77" s="5"/>
      <c r="AT77" s="5"/>
      <c r="AU77" s="367"/>
      <c r="AV77" s="367"/>
      <c r="AW77" s="367"/>
      <c r="AX77" s="367"/>
      <c r="AY77" s="2"/>
      <c r="AZ77" s="2"/>
      <c r="BA77" s="2"/>
      <c r="BB77" s="2"/>
    </row>
    <row r="79" spans="20:54" ht="21" x14ac:dyDescent="0.4">
      <c r="T79" s="370"/>
      <c r="U79" s="370"/>
      <c r="V79" s="370"/>
      <c r="W79" s="370"/>
      <c r="X79" s="370"/>
      <c r="Y79" s="370"/>
      <c r="Z79" s="370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  <c r="AK79" s="2"/>
      <c r="AL79" s="370"/>
      <c r="AM79" s="370"/>
      <c r="AN79" s="370"/>
      <c r="AO79" s="370"/>
      <c r="AP79" s="370"/>
      <c r="AQ79" s="370"/>
      <c r="AR79" s="370"/>
      <c r="AS79" s="371"/>
      <c r="AT79" s="371"/>
      <c r="AU79" s="371"/>
      <c r="AV79" s="371"/>
      <c r="AW79" s="371"/>
      <c r="AX79" s="371"/>
      <c r="AY79" s="371"/>
      <c r="AZ79" s="371"/>
      <c r="BA79" s="371"/>
      <c r="BB79" s="371"/>
    </row>
    <row r="82" spans="20:54" ht="15.6" x14ac:dyDescent="0.3">
      <c r="T82" s="372"/>
      <c r="U82" s="372"/>
      <c r="V82" s="372"/>
      <c r="W82" s="372"/>
      <c r="X82" s="372"/>
      <c r="Y82" s="372"/>
      <c r="Z82" s="3"/>
      <c r="AA82" s="372"/>
      <c r="AB82" s="372"/>
      <c r="AC82" s="3"/>
      <c r="AD82" s="3"/>
      <c r="AE82" s="3"/>
      <c r="AF82" s="372"/>
      <c r="AG82" s="372"/>
      <c r="AH82" s="372"/>
      <c r="AI82" s="372"/>
      <c r="AJ82" s="372"/>
      <c r="AK82" s="372"/>
      <c r="AL82" s="3"/>
      <c r="AM82" s="3"/>
      <c r="AN82" s="3"/>
      <c r="AO82" s="3"/>
      <c r="AP82" s="3"/>
      <c r="AQ82" s="3"/>
      <c r="AR82" s="372"/>
      <c r="AS82" s="372"/>
      <c r="AT82" s="372"/>
      <c r="AU82" s="372"/>
      <c r="AV82" s="372"/>
      <c r="AW82" s="372"/>
      <c r="AX82" s="3"/>
      <c r="AY82" s="3"/>
      <c r="AZ82" s="3"/>
      <c r="BA82" s="3"/>
      <c r="BB82" s="3"/>
    </row>
    <row r="89" spans="20:54" x14ac:dyDescent="0.3"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</row>
    <row r="90" spans="20:54" x14ac:dyDescent="0.3"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</row>
  </sheetData>
  <mergeCells count="192">
    <mergeCell ref="B7:B10"/>
    <mergeCell ref="Q9:Q10"/>
    <mergeCell ref="T44:Y44"/>
    <mergeCell ref="AA44:AB44"/>
    <mergeCell ref="AF44:AK44"/>
    <mergeCell ref="AR44:AW44"/>
    <mergeCell ref="T51:BB52"/>
    <mergeCell ref="T56:BB56"/>
    <mergeCell ref="T57:Z57"/>
    <mergeCell ref="AA57:AF57"/>
    <mergeCell ref="AI57:AN57"/>
    <mergeCell ref="AU57:AX57"/>
    <mergeCell ref="L11:L12"/>
    <mergeCell ref="M11:M12"/>
    <mergeCell ref="N11:N12"/>
    <mergeCell ref="L13:L14"/>
    <mergeCell ref="M13:M14"/>
    <mergeCell ref="N13:N14"/>
    <mergeCell ref="P11:P12"/>
    <mergeCell ref="O13:O14"/>
    <mergeCell ref="J9:J10"/>
    <mergeCell ref="K9:K10"/>
    <mergeCell ref="I7:I8"/>
    <mergeCell ref="J7:J8"/>
    <mergeCell ref="A2:R3"/>
    <mergeCell ref="C4:R4"/>
    <mergeCell ref="O5:Q5"/>
    <mergeCell ref="O6:Q6"/>
    <mergeCell ref="L7:L8"/>
    <mergeCell ref="M7:M8"/>
    <mergeCell ref="N7:N8"/>
    <mergeCell ref="L9:L10"/>
    <mergeCell ref="M9:M10"/>
    <mergeCell ref="N9:N10"/>
    <mergeCell ref="A4:B6"/>
    <mergeCell ref="G9:G10"/>
    <mergeCell ref="F7:F8"/>
    <mergeCell ref="G7:G8"/>
    <mergeCell ref="H7:H8"/>
    <mergeCell ref="R9:R10"/>
    <mergeCell ref="C5:E6"/>
    <mergeCell ref="F5:H6"/>
    <mergeCell ref="I5:K6"/>
    <mergeCell ref="L5:N6"/>
    <mergeCell ref="O9:O10"/>
    <mergeCell ref="P9:P10"/>
    <mergeCell ref="H9:H10"/>
    <mergeCell ref="I9:I10"/>
    <mergeCell ref="K7:K8"/>
    <mergeCell ref="Q15:Q16"/>
    <mergeCell ref="R15:R16"/>
    <mergeCell ref="R17:R18"/>
    <mergeCell ref="G19:G20"/>
    <mergeCell ref="H19:H20"/>
    <mergeCell ref="L15:L16"/>
    <mergeCell ref="M15:M16"/>
    <mergeCell ref="N15:N16"/>
    <mergeCell ref="N17:N18"/>
    <mergeCell ref="O17:O18"/>
    <mergeCell ref="P17:P18"/>
    <mergeCell ref="L17:L18"/>
    <mergeCell ref="M17:M18"/>
    <mergeCell ref="L19:N22"/>
    <mergeCell ref="R19:R20"/>
    <mergeCell ref="Q19:Q20"/>
    <mergeCell ref="Q17:Q18"/>
    <mergeCell ref="I21:I22"/>
    <mergeCell ref="J21:J22"/>
    <mergeCell ref="Q21:Q22"/>
    <mergeCell ref="R21:R22"/>
    <mergeCell ref="P21:P22"/>
    <mergeCell ref="P13:P14"/>
    <mergeCell ref="C11:C12"/>
    <mergeCell ref="D11:D12"/>
    <mergeCell ref="E11:E12"/>
    <mergeCell ref="F11:H14"/>
    <mergeCell ref="I11:I12"/>
    <mergeCell ref="J11:J12"/>
    <mergeCell ref="A15:A18"/>
    <mergeCell ref="C15:C16"/>
    <mergeCell ref="D15:D16"/>
    <mergeCell ref="E15:E16"/>
    <mergeCell ref="F15:F16"/>
    <mergeCell ref="H17:H18"/>
    <mergeCell ref="D17:D18"/>
    <mergeCell ref="E17:E18"/>
    <mergeCell ref="F17:F18"/>
    <mergeCell ref="G17:G18"/>
    <mergeCell ref="I15:K18"/>
    <mergeCell ref="C17:C18"/>
    <mergeCell ref="B11:B14"/>
    <mergeCell ref="B15:B18"/>
    <mergeCell ref="O15:O16"/>
    <mergeCell ref="P15:P16"/>
    <mergeCell ref="A7:A10"/>
    <mergeCell ref="C7:E10"/>
    <mergeCell ref="Q13:Q14"/>
    <mergeCell ref="R13:R14"/>
    <mergeCell ref="Q11:Q12"/>
    <mergeCell ref="R11:R12"/>
    <mergeCell ref="C13:C14"/>
    <mergeCell ref="D13:D14"/>
    <mergeCell ref="E13:E14"/>
    <mergeCell ref="I13:I14"/>
    <mergeCell ref="J13:J14"/>
    <mergeCell ref="K13:K14"/>
    <mergeCell ref="K11:K12"/>
    <mergeCell ref="O11:O12"/>
    <mergeCell ref="G15:G16"/>
    <mergeCell ref="H15:H16"/>
    <mergeCell ref="O7:O8"/>
    <mergeCell ref="P7:P8"/>
    <mergeCell ref="Q7:Q8"/>
    <mergeCell ref="R7:R8"/>
    <mergeCell ref="F9:F10"/>
    <mergeCell ref="A11:A14"/>
    <mergeCell ref="A27:A28"/>
    <mergeCell ref="B27:C28"/>
    <mergeCell ref="D27:D28"/>
    <mergeCell ref="C19:C20"/>
    <mergeCell ref="D19:D20"/>
    <mergeCell ref="A31:A32"/>
    <mergeCell ref="B31:C32"/>
    <mergeCell ref="D31:D32"/>
    <mergeCell ref="A29:A30"/>
    <mergeCell ref="B29:C30"/>
    <mergeCell ref="D29:D30"/>
    <mergeCell ref="A24:R24"/>
    <mergeCell ref="A25:A26"/>
    <mergeCell ref="B25:C26"/>
    <mergeCell ref="E25:N26"/>
    <mergeCell ref="E27:N28"/>
    <mergeCell ref="E29:N30"/>
    <mergeCell ref="E31:N32"/>
    <mergeCell ref="O21:O22"/>
    <mergeCell ref="B19:B22"/>
    <mergeCell ref="A35:A36"/>
    <mergeCell ref="B35:C36"/>
    <mergeCell ref="D35:D36"/>
    <mergeCell ref="P19:P20"/>
    <mergeCell ref="D25:D26"/>
    <mergeCell ref="A19:A22"/>
    <mergeCell ref="I19:I20"/>
    <mergeCell ref="J19:J20"/>
    <mergeCell ref="K19:K20"/>
    <mergeCell ref="C21:C22"/>
    <mergeCell ref="D21:D22"/>
    <mergeCell ref="A33:A34"/>
    <mergeCell ref="B33:C34"/>
    <mergeCell ref="D33:D34"/>
    <mergeCell ref="E33:N34"/>
    <mergeCell ref="E35:N36"/>
    <mergeCell ref="E19:E20"/>
    <mergeCell ref="F19:F20"/>
    <mergeCell ref="O19:O20"/>
    <mergeCell ref="E21:E22"/>
    <mergeCell ref="F21:F22"/>
    <mergeCell ref="G21:G22"/>
    <mergeCell ref="H21:H22"/>
    <mergeCell ref="K21:K22"/>
    <mergeCell ref="T37:BB38"/>
    <mergeCell ref="T39:Z39"/>
    <mergeCell ref="AA39:AF39"/>
    <mergeCell ref="AI39:AN39"/>
    <mergeCell ref="AU39:AX39"/>
    <mergeCell ref="T41:Z41"/>
    <mergeCell ref="AA41:AJ41"/>
    <mergeCell ref="AL41:AR41"/>
    <mergeCell ref="AS41:BB41"/>
    <mergeCell ref="T89:BB90"/>
    <mergeCell ref="T59:Z59"/>
    <mergeCell ref="AA59:AJ59"/>
    <mergeCell ref="AL59:AR59"/>
    <mergeCell ref="AS59:BB59"/>
    <mergeCell ref="T79:Z79"/>
    <mergeCell ref="AA79:AJ79"/>
    <mergeCell ref="AL79:AR79"/>
    <mergeCell ref="AS79:BB79"/>
    <mergeCell ref="T82:Y82"/>
    <mergeCell ref="AA82:AB82"/>
    <mergeCell ref="AF82:AK82"/>
    <mergeCell ref="AR82:AW82"/>
    <mergeCell ref="T62:Y62"/>
    <mergeCell ref="AA62:AB62"/>
    <mergeCell ref="AF62:AK62"/>
    <mergeCell ref="AR62:AW62"/>
    <mergeCell ref="T69:BB70"/>
    <mergeCell ref="T76:BB76"/>
    <mergeCell ref="T77:Z77"/>
    <mergeCell ref="AA77:AF77"/>
    <mergeCell ref="AI77:AN77"/>
    <mergeCell ref="AU77:AX77"/>
  </mergeCells>
  <pageMargins left="0.51181102362204722" right="0.31496062992125984" top="0.78740157480314965" bottom="0.78740157480314965" header="0.31496062992125984" footer="0.31496062992125984"/>
  <pageSetup paperSize="9" scale="8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90"/>
  <sheetViews>
    <sheetView showGridLines="0" zoomScaleNormal="100" workbookViewId="0">
      <selection activeCell="T6" sqref="T6"/>
    </sheetView>
  </sheetViews>
  <sheetFormatPr defaultRowHeight="14.4" x14ac:dyDescent="0.3"/>
  <cols>
    <col min="1" max="1" width="4" customWidth="1"/>
    <col min="2" max="2" width="35.33203125" bestFit="1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6640625" bestFit="1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 x14ac:dyDescent="0.35"/>
    <row r="2" spans="1:18" x14ac:dyDescent="0.3">
      <c r="A2" s="298" t="str">
        <f>'Nasazení do skupin'!B2</f>
        <v>10. GALA MČR mladších žáků dvojice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1"/>
    </row>
    <row r="3" spans="1:18" ht="15" thickBot="1" x14ac:dyDescent="0.35">
      <c r="A3" s="302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4"/>
    </row>
    <row r="4" spans="1:18" ht="32.25" customHeight="1" thickBot="1" x14ac:dyDescent="0.35">
      <c r="A4" s="289" t="s">
        <v>9</v>
      </c>
      <c r="B4" s="290"/>
      <c r="C4" s="458" t="str">
        <f>'Nasazení do skupin'!B3</f>
        <v>Čakovice 17.6.2017</v>
      </c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60"/>
    </row>
    <row r="5" spans="1:18" x14ac:dyDescent="0.3">
      <c r="A5" s="291"/>
      <c r="B5" s="292"/>
      <c r="C5" s="298">
        <v>1</v>
      </c>
      <c r="D5" s="299"/>
      <c r="E5" s="301"/>
      <c r="F5" s="298">
        <v>2</v>
      </c>
      <c r="G5" s="299"/>
      <c r="H5" s="301"/>
      <c r="I5" s="298">
        <v>3</v>
      </c>
      <c r="J5" s="299"/>
      <c r="K5" s="301"/>
      <c r="L5" s="298">
        <v>4</v>
      </c>
      <c r="M5" s="299"/>
      <c r="N5" s="301"/>
      <c r="O5" s="305" t="s">
        <v>1</v>
      </c>
      <c r="P5" s="306"/>
      <c r="Q5" s="307"/>
      <c r="R5" s="207" t="s">
        <v>2</v>
      </c>
    </row>
    <row r="6" spans="1:18" ht="15" thickBot="1" x14ac:dyDescent="0.35">
      <c r="A6" s="293"/>
      <c r="B6" s="294"/>
      <c r="C6" s="429"/>
      <c r="D6" s="322"/>
      <c r="E6" s="323"/>
      <c r="F6" s="302"/>
      <c r="G6" s="303"/>
      <c r="H6" s="304"/>
      <c r="I6" s="302"/>
      <c r="J6" s="303"/>
      <c r="K6" s="304"/>
      <c r="L6" s="302"/>
      <c r="M6" s="303"/>
      <c r="N6" s="304"/>
      <c r="O6" s="308" t="s">
        <v>3</v>
      </c>
      <c r="P6" s="309"/>
      <c r="Q6" s="310"/>
      <c r="R6" s="62" t="s">
        <v>4</v>
      </c>
    </row>
    <row r="7" spans="1:18" ht="15" customHeight="1" x14ac:dyDescent="0.3">
      <c r="A7" s="430">
        <v>1</v>
      </c>
      <c r="B7" s="284" t="str">
        <f>'Nasazení do skupin'!B15</f>
        <v>Městský nohejbalový klub Modřice, z.s. "A"</v>
      </c>
      <c r="C7" s="341"/>
      <c r="D7" s="342"/>
      <c r="E7" s="343"/>
      <c r="F7" s="377">
        <f>O35</f>
        <v>2</v>
      </c>
      <c r="G7" s="377" t="s">
        <v>5</v>
      </c>
      <c r="H7" s="379">
        <f>Q35</f>
        <v>0</v>
      </c>
      <c r="I7" s="375">
        <f>Q29</f>
        <v>2</v>
      </c>
      <c r="J7" s="377" t="s">
        <v>5</v>
      </c>
      <c r="K7" s="379">
        <f>O29</f>
        <v>0</v>
      </c>
      <c r="L7" s="375">
        <f>O25</f>
        <v>2</v>
      </c>
      <c r="M7" s="377" t="s">
        <v>5</v>
      </c>
      <c r="N7" s="379">
        <f>Q25</f>
        <v>0</v>
      </c>
      <c r="O7" s="452">
        <f>F7+I7+L7</f>
        <v>6</v>
      </c>
      <c r="P7" s="433" t="s">
        <v>5</v>
      </c>
      <c r="Q7" s="436">
        <f>H7+K7+N7</f>
        <v>0</v>
      </c>
      <c r="R7" s="406">
        <v>6</v>
      </c>
    </row>
    <row r="8" spans="1:18" ht="15.75" customHeight="1" thickBot="1" x14ac:dyDescent="0.35">
      <c r="A8" s="431"/>
      <c r="B8" s="285"/>
      <c r="C8" s="344"/>
      <c r="D8" s="345"/>
      <c r="E8" s="346"/>
      <c r="F8" s="378"/>
      <c r="G8" s="378"/>
      <c r="H8" s="380"/>
      <c r="I8" s="376"/>
      <c r="J8" s="378"/>
      <c r="K8" s="380"/>
      <c r="L8" s="376"/>
      <c r="M8" s="378"/>
      <c r="N8" s="380"/>
      <c r="O8" s="453"/>
      <c r="P8" s="434"/>
      <c r="Q8" s="437"/>
      <c r="R8" s="407"/>
    </row>
    <row r="9" spans="1:18" ht="15" customHeight="1" x14ac:dyDescent="0.3">
      <c r="A9" s="431"/>
      <c r="B9" s="285"/>
      <c r="C9" s="344"/>
      <c r="D9" s="345"/>
      <c r="E9" s="346"/>
      <c r="F9" s="444">
        <f>O36</f>
        <v>20</v>
      </c>
      <c r="G9" s="444" t="s">
        <v>5</v>
      </c>
      <c r="H9" s="446">
        <f>Q36</f>
        <v>8</v>
      </c>
      <c r="I9" s="442">
        <f>Q30</f>
        <v>20</v>
      </c>
      <c r="J9" s="444" t="s">
        <v>5</v>
      </c>
      <c r="K9" s="446">
        <f>O30</f>
        <v>9</v>
      </c>
      <c r="L9" s="442">
        <f>O26</f>
        <v>20</v>
      </c>
      <c r="M9" s="444" t="s">
        <v>5</v>
      </c>
      <c r="N9" s="446">
        <f>Q26</f>
        <v>2</v>
      </c>
      <c r="O9" s="454">
        <f>F9+I9+L9</f>
        <v>60</v>
      </c>
      <c r="P9" s="440" t="s">
        <v>5</v>
      </c>
      <c r="Q9" s="448">
        <f>H9+K9+N9</f>
        <v>19</v>
      </c>
      <c r="R9" s="456">
        <v>1</v>
      </c>
    </row>
    <row r="10" spans="1:18" ht="15.75" customHeight="1" thickBot="1" x14ac:dyDescent="0.35">
      <c r="A10" s="432"/>
      <c r="B10" s="286"/>
      <c r="C10" s="347"/>
      <c r="D10" s="348"/>
      <c r="E10" s="349"/>
      <c r="F10" s="444"/>
      <c r="G10" s="444"/>
      <c r="H10" s="446"/>
      <c r="I10" s="443"/>
      <c r="J10" s="445"/>
      <c r="K10" s="447"/>
      <c r="L10" s="443"/>
      <c r="M10" s="445"/>
      <c r="N10" s="447"/>
      <c r="O10" s="455"/>
      <c r="P10" s="441"/>
      <c r="Q10" s="449"/>
      <c r="R10" s="457"/>
    </row>
    <row r="11" spans="1:18" ht="15" customHeight="1" x14ac:dyDescent="0.3">
      <c r="A11" s="430">
        <v>2</v>
      </c>
      <c r="B11" s="284" t="str">
        <f>'Nasazení do skupin'!B16</f>
        <v>UNITOP SKP Žďár nad Sázavou</v>
      </c>
      <c r="C11" s="417">
        <f>H7</f>
        <v>0</v>
      </c>
      <c r="D11" s="405" t="s">
        <v>5</v>
      </c>
      <c r="E11" s="405">
        <f>F7</f>
        <v>2</v>
      </c>
      <c r="F11" s="419" t="s">
        <v>42</v>
      </c>
      <c r="G11" s="342"/>
      <c r="H11" s="343"/>
      <c r="I11" s="377">
        <f>O27</f>
        <v>2</v>
      </c>
      <c r="J11" s="377" t="s">
        <v>5</v>
      </c>
      <c r="K11" s="379">
        <f>Q27</f>
        <v>0</v>
      </c>
      <c r="L11" s="375">
        <f>O31</f>
        <v>2</v>
      </c>
      <c r="M11" s="377" t="s">
        <v>5</v>
      </c>
      <c r="N11" s="379">
        <f>Q31</f>
        <v>0</v>
      </c>
      <c r="O11" s="452">
        <f>C11+I11+L11</f>
        <v>4</v>
      </c>
      <c r="P11" s="433" t="s">
        <v>5</v>
      </c>
      <c r="Q11" s="436">
        <f>E11+K11+N11</f>
        <v>2</v>
      </c>
      <c r="R11" s="406">
        <v>4</v>
      </c>
    </row>
    <row r="12" spans="1:18" ht="15.75" customHeight="1" thickBot="1" x14ac:dyDescent="0.35">
      <c r="A12" s="431"/>
      <c r="B12" s="285"/>
      <c r="C12" s="376"/>
      <c r="D12" s="378"/>
      <c r="E12" s="378"/>
      <c r="F12" s="344"/>
      <c r="G12" s="345"/>
      <c r="H12" s="346"/>
      <c r="I12" s="378"/>
      <c r="J12" s="378"/>
      <c r="K12" s="380"/>
      <c r="L12" s="376"/>
      <c r="M12" s="378"/>
      <c r="N12" s="380"/>
      <c r="O12" s="453"/>
      <c r="P12" s="434"/>
      <c r="Q12" s="437"/>
      <c r="R12" s="407"/>
    </row>
    <row r="13" spans="1:18" ht="15" customHeight="1" x14ac:dyDescent="0.3">
      <c r="A13" s="431"/>
      <c r="B13" s="285"/>
      <c r="C13" s="442">
        <f>H9</f>
        <v>8</v>
      </c>
      <c r="D13" s="444" t="s">
        <v>5</v>
      </c>
      <c r="E13" s="444">
        <f>F9</f>
        <v>20</v>
      </c>
      <c r="F13" s="344"/>
      <c r="G13" s="345"/>
      <c r="H13" s="346"/>
      <c r="I13" s="444">
        <f>O28</f>
        <v>20</v>
      </c>
      <c r="J13" s="444" t="s">
        <v>5</v>
      </c>
      <c r="K13" s="446">
        <f>Q28</f>
        <v>15</v>
      </c>
      <c r="L13" s="442">
        <f>O32</f>
        <v>20</v>
      </c>
      <c r="M13" s="444" t="s">
        <v>5</v>
      </c>
      <c r="N13" s="446">
        <f>Q32</f>
        <v>11</v>
      </c>
      <c r="O13" s="454">
        <f>C13+I13+L13</f>
        <v>48</v>
      </c>
      <c r="P13" s="440" t="s">
        <v>5</v>
      </c>
      <c r="Q13" s="448">
        <f>E13+K13+N13</f>
        <v>46</v>
      </c>
      <c r="R13" s="438">
        <v>2</v>
      </c>
    </row>
    <row r="14" spans="1:18" ht="15.75" customHeight="1" thickBot="1" x14ac:dyDescent="0.35">
      <c r="A14" s="432"/>
      <c r="B14" s="286"/>
      <c r="C14" s="443"/>
      <c r="D14" s="445"/>
      <c r="E14" s="445"/>
      <c r="F14" s="347"/>
      <c r="G14" s="348"/>
      <c r="H14" s="349"/>
      <c r="I14" s="444"/>
      <c r="J14" s="444"/>
      <c r="K14" s="446"/>
      <c r="L14" s="443"/>
      <c r="M14" s="445"/>
      <c r="N14" s="447"/>
      <c r="O14" s="455"/>
      <c r="P14" s="441"/>
      <c r="Q14" s="449"/>
      <c r="R14" s="439"/>
    </row>
    <row r="15" spans="1:18" ht="15" customHeight="1" x14ac:dyDescent="0.3">
      <c r="A15" s="430">
        <v>3</v>
      </c>
      <c r="B15" s="284" t="str">
        <f>'Nasazení do skupin'!B17</f>
        <v>TJ Peklo nad Zdobnicí "A"</v>
      </c>
      <c r="C15" s="375">
        <f>K7</f>
        <v>0</v>
      </c>
      <c r="D15" s="377" t="s">
        <v>5</v>
      </c>
      <c r="E15" s="379">
        <f>I7</f>
        <v>2</v>
      </c>
      <c r="F15" s="417">
        <f>K11</f>
        <v>0</v>
      </c>
      <c r="G15" s="405" t="s">
        <v>5</v>
      </c>
      <c r="H15" s="405">
        <f>I11</f>
        <v>2</v>
      </c>
      <c r="I15" s="420"/>
      <c r="J15" s="421"/>
      <c r="K15" s="422"/>
      <c r="L15" s="387">
        <f>Q33</f>
        <v>2</v>
      </c>
      <c r="M15" s="387" t="s">
        <v>5</v>
      </c>
      <c r="N15" s="389">
        <f>O33</f>
        <v>0</v>
      </c>
      <c r="O15" s="452">
        <f>C15+F15+L15</f>
        <v>2</v>
      </c>
      <c r="P15" s="433" t="s">
        <v>5</v>
      </c>
      <c r="Q15" s="436">
        <f>E15+H15+N15</f>
        <v>4</v>
      </c>
      <c r="R15" s="406">
        <v>2</v>
      </c>
    </row>
    <row r="16" spans="1:18" ht="15.75" customHeight="1" thickBot="1" x14ac:dyDescent="0.35">
      <c r="A16" s="431"/>
      <c r="B16" s="285"/>
      <c r="C16" s="376"/>
      <c r="D16" s="378"/>
      <c r="E16" s="380"/>
      <c r="F16" s="376"/>
      <c r="G16" s="378"/>
      <c r="H16" s="378"/>
      <c r="I16" s="423"/>
      <c r="J16" s="424"/>
      <c r="K16" s="425"/>
      <c r="L16" s="388"/>
      <c r="M16" s="388"/>
      <c r="N16" s="390"/>
      <c r="O16" s="453"/>
      <c r="P16" s="434"/>
      <c r="Q16" s="437"/>
      <c r="R16" s="407"/>
    </row>
    <row r="17" spans="1:19" ht="15" customHeight="1" x14ac:dyDescent="0.3">
      <c r="A17" s="431"/>
      <c r="B17" s="285"/>
      <c r="C17" s="442">
        <f>K9</f>
        <v>9</v>
      </c>
      <c r="D17" s="444" t="s">
        <v>5</v>
      </c>
      <c r="E17" s="446">
        <f>I9</f>
        <v>20</v>
      </c>
      <c r="F17" s="442">
        <f>K13</f>
        <v>15</v>
      </c>
      <c r="G17" s="444" t="s">
        <v>5</v>
      </c>
      <c r="H17" s="444">
        <f>I13</f>
        <v>20</v>
      </c>
      <c r="I17" s="423"/>
      <c r="J17" s="424"/>
      <c r="K17" s="425"/>
      <c r="L17" s="461">
        <f>Q34</f>
        <v>20</v>
      </c>
      <c r="M17" s="461" t="s">
        <v>5</v>
      </c>
      <c r="N17" s="463">
        <f>O34</f>
        <v>9</v>
      </c>
      <c r="O17" s="454">
        <f>C17+F17+L17</f>
        <v>44</v>
      </c>
      <c r="P17" s="440" t="s">
        <v>5</v>
      </c>
      <c r="Q17" s="448">
        <f>E17+H17+N17</f>
        <v>49</v>
      </c>
      <c r="R17" s="438">
        <v>3</v>
      </c>
    </row>
    <row r="18" spans="1:19" ht="15.75" customHeight="1" thickBot="1" x14ac:dyDescent="0.35">
      <c r="A18" s="432"/>
      <c r="B18" s="286"/>
      <c r="C18" s="443"/>
      <c r="D18" s="445"/>
      <c r="E18" s="447"/>
      <c r="F18" s="443"/>
      <c r="G18" s="445"/>
      <c r="H18" s="445"/>
      <c r="I18" s="426"/>
      <c r="J18" s="427"/>
      <c r="K18" s="428"/>
      <c r="L18" s="462"/>
      <c r="M18" s="462"/>
      <c r="N18" s="464"/>
      <c r="O18" s="455"/>
      <c r="P18" s="441"/>
      <c r="Q18" s="449"/>
      <c r="R18" s="439"/>
    </row>
    <row r="19" spans="1:19" ht="15" customHeight="1" x14ac:dyDescent="0.3">
      <c r="A19" s="430">
        <v>4</v>
      </c>
      <c r="B19" s="284" t="str">
        <f>'Nasazení do skupin'!B18</f>
        <v>TJ SLAVOJ Český Brod "B"</v>
      </c>
      <c r="C19" s="375">
        <f>N7</f>
        <v>0</v>
      </c>
      <c r="D19" s="377" t="s">
        <v>5</v>
      </c>
      <c r="E19" s="379">
        <f>L7</f>
        <v>2</v>
      </c>
      <c r="F19" s="375">
        <f>N11</f>
        <v>0</v>
      </c>
      <c r="G19" s="377" t="s">
        <v>5</v>
      </c>
      <c r="H19" s="379">
        <f>L11</f>
        <v>2</v>
      </c>
      <c r="I19" s="417">
        <f>N15</f>
        <v>0</v>
      </c>
      <c r="J19" s="405" t="s">
        <v>5</v>
      </c>
      <c r="K19" s="405">
        <f>L15</f>
        <v>2</v>
      </c>
      <c r="L19" s="420">
        <v>2017</v>
      </c>
      <c r="M19" s="421"/>
      <c r="N19" s="422"/>
      <c r="O19" s="433">
        <f>C19+F19+I19</f>
        <v>0</v>
      </c>
      <c r="P19" s="433" t="s">
        <v>5</v>
      </c>
      <c r="Q19" s="436">
        <f>E19+H19+K19</f>
        <v>6</v>
      </c>
      <c r="R19" s="406">
        <v>0</v>
      </c>
    </row>
    <row r="20" spans="1:19" ht="15.75" customHeight="1" thickBot="1" x14ac:dyDescent="0.35">
      <c r="A20" s="431"/>
      <c r="B20" s="285"/>
      <c r="C20" s="376"/>
      <c r="D20" s="378"/>
      <c r="E20" s="380"/>
      <c r="F20" s="376"/>
      <c r="G20" s="378"/>
      <c r="H20" s="380"/>
      <c r="I20" s="376"/>
      <c r="J20" s="378"/>
      <c r="K20" s="378"/>
      <c r="L20" s="423"/>
      <c r="M20" s="424"/>
      <c r="N20" s="425"/>
      <c r="O20" s="434"/>
      <c r="P20" s="434"/>
      <c r="Q20" s="437"/>
      <c r="R20" s="407"/>
    </row>
    <row r="21" spans="1:19" ht="15" customHeight="1" x14ac:dyDescent="0.3">
      <c r="A21" s="431"/>
      <c r="B21" s="285"/>
      <c r="C21" s="442">
        <f>N9</f>
        <v>2</v>
      </c>
      <c r="D21" s="444" t="s">
        <v>5</v>
      </c>
      <c r="E21" s="446">
        <f>L9</f>
        <v>20</v>
      </c>
      <c r="F21" s="442">
        <f>N13</f>
        <v>11</v>
      </c>
      <c r="G21" s="444" t="s">
        <v>5</v>
      </c>
      <c r="H21" s="446">
        <f>L13</f>
        <v>20</v>
      </c>
      <c r="I21" s="442">
        <f>N17</f>
        <v>9</v>
      </c>
      <c r="J21" s="444" t="s">
        <v>5</v>
      </c>
      <c r="K21" s="444">
        <f>L17</f>
        <v>20</v>
      </c>
      <c r="L21" s="423"/>
      <c r="M21" s="424"/>
      <c r="N21" s="425"/>
      <c r="O21" s="450">
        <f>C21+F21+I21</f>
        <v>22</v>
      </c>
      <c r="P21" s="440" t="s">
        <v>5</v>
      </c>
      <c r="Q21" s="448">
        <f>E21+H21+K21</f>
        <v>60</v>
      </c>
      <c r="R21" s="438">
        <v>4</v>
      </c>
    </row>
    <row r="22" spans="1:19" ht="15.75" customHeight="1" thickBot="1" x14ac:dyDescent="0.35">
      <c r="A22" s="432"/>
      <c r="B22" s="286"/>
      <c r="C22" s="443"/>
      <c r="D22" s="445"/>
      <c r="E22" s="447"/>
      <c r="F22" s="443"/>
      <c r="G22" s="445"/>
      <c r="H22" s="447"/>
      <c r="I22" s="443"/>
      <c r="J22" s="445"/>
      <c r="K22" s="445"/>
      <c r="L22" s="426"/>
      <c r="M22" s="427"/>
      <c r="N22" s="428"/>
      <c r="O22" s="451"/>
      <c r="P22" s="441"/>
      <c r="Q22" s="449"/>
      <c r="R22" s="439"/>
    </row>
    <row r="24" spans="1:19" ht="24.9" customHeight="1" x14ac:dyDescent="0.4">
      <c r="A24" s="435" t="s">
        <v>12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</row>
    <row r="25" spans="1:19" ht="15" customHeight="1" x14ac:dyDescent="0.3">
      <c r="A25" s="373">
        <v>1</v>
      </c>
      <c r="B25" s="374" t="str">
        <f>B7</f>
        <v>Městský nohejbalový klub Modřice, z.s. "A"</v>
      </c>
      <c r="C25" s="374"/>
      <c r="D25" s="374" t="s">
        <v>5</v>
      </c>
      <c r="E25" s="374" t="str">
        <f>B19</f>
        <v>TJ SLAVOJ Český Brod "B"</v>
      </c>
      <c r="F25" s="374"/>
      <c r="G25" s="374"/>
      <c r="H25" s="374"/>
      <c r="I25" s="374"/>
      <c r="J25" s="374"/>
      <c r="K25" s="374"/>
      <c r="L25" s="374"/>
      <c r="M25" s="374"/>
      <c r="N25" s="374"/>
      <c r="O25" s="51">
        <v>2</v>
      </c>
      <c r="P25" s="52" t="s">
        <v>5</v>
      </c>
      <c r="Q25" s="52">
        <v>0</v>
      </c>
      <c r="R25" s="7" t="s">
        <v>11</v>
      </c>
      <c r="S25" s="4"/>
    </row>
    <row r="26" spans="1:19" ht="15" customHeight="1" x14ac:dyDescent="0.3">
      <c r="A26" s="373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50">
        <v>20</v>
      </c>
      <c r="P26" s="52" t="s">
        <v>5</v>
      </c>
      <c r="Q26" s="39">
        <v>2</v>
      </c>
      <c r="R26" s="7" t="s">
        <v>10</v>
      </c>
      <c r="S26" s="4"/>
    </row>
    <row r="27" spans="1:19" ht="15" customHeight="1" x14ac:dyDescent="0.3">
      <c r="A27" s="373">
        <v>2</v>
      </c>
      <c r="B27" s="374" t="str">
        <f>B11</f>
        <v>UNITOP SKP Žďár nad Sázavou</v>
      </c>
      <c r="C27" s="374"/>
      <c r="D27" s="374" t="s">
        <v>5</v>
      </c>
      <c r="E27" s="374" t="str">
        <f>B15</f>
        <v>TJ Peklo nad Zdobnicí "A"</v>
      </c>
      <c r="F27" s="374"/>
      <c r="G27" s="374"/>
      <c r="H27" s="374"/>
      <c r="I27" s="374"/>
      <c r="J27" s="374"/>
      <c r="K27" s="374"/>
      <c r="L27" s="374"/>
      <c r="M27" s="374"/>
      <c r="N27" s="374"/>
      <c r="O27" s="51">
        <v>2</v>
      </c>
      <c r="P27" s="52" t="s">
        <v>5</v>
      </c>
      <c r="Q27" s="52">
        <v>0</v>
      </c>
      <c r="R27" s="7" t="s">
        <v>11</v>
      </c>
    </row>
    <row r="28" spans="1:19" ht="15" customHeight="1" x14ac:dyDescent="0.3">
      <c r="A28" s="373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50">
        <v>20</v>
      </c>
      <c r="P28" s="52" t="s">
        <v>5</v>
      </c>
      <c r="Q28" s="39">
        <v>15</v>
      </c>
      <c r="R28" s="7" t="s">
        <v>10</v>
      </c>
    </row>
    <row r="29" spans="1:19" ht="13.2" customHeight="1" x14ac:dyDescent="0.3">
      <c r="A29" s="373">
        <v>3</v>
      </c>
      <c r="B29" s="374" t="str">
        <f>B15</f>
        <v>TJ Peklo nad Zdobnicí "A"</v>
      </c>
      <c r="C29" s="374"/>
      <c r="D29" s="374" t="s">
        <v>5</v>
      </c>
      <c r="E29" s="374" t="str">
        <f>B7</f>
        <v>Městský nohejbalový klub Modřice, z.s. "A"</v>
      </c>
      <c r="F29" s="374"/>
      <c r="G29" s="374"/>
      <c r="H29" s="374"/>
      <c r="I29" s="374"/>
      <c r="J29" s="374"/>
      <c r="K29" s="374"/>
      <c r="L29" s="374"/>
      <c r="M29" s="374"/>
      <c r="N29" s="374"/>
      <c r="O29" s="51">
        <v>0</v>
      </c>
      <c r="P29" s="52" t="s">
        <v>5</v>
      </c>
      <c r="Q29" s="52">
        <v>2</v>
      </c>
      <c r="R29" s="7" t="s">
        <v>11</v>
      </c>
    </row>
    <row r="30" spans="1:19" ht="13.2" customHeight="1" x14ac:dyDescent="0.3">
      <c r="A30" s="373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50">
        <v>9</v>
      </c>
      <c r="P30" s="52" t="s">
        <v>5</v>
      </c>
      <c r="Q30" s="39">
        <v>20</v>
      </c>
      <c r="R30" s="7" t="s">
        <v>10</v>
      </c>
    </row>
    <row r="31" spans="1:19" ht="15" customHeight="1" x14ac:dyDescent="0.3">
      <c r="A31" s="373">
        <v>4</v>
      </c>
      <c r="B31" s="374" t="str">
        <f>B11</f>
        <v>UNITOP SKP Žďár nad Sázavou</v>
      </c>
      <c r="C31" s="374"/>
      <c r="D31" s="374" t="s">
        <v>5</v>
      </c>
      <c r="E31" s="374" t="str">
        <f>B19</f>
        <v>TJ SLAVOJ Český Brod "B"</v>
      </c>
      <c r="F31" s="374"/>
      <c r="G31" s="374"/>
      <c r="H31" s="374"/>
      <c r="I31" s="374"/>
      <c r="J31" s="374"/>
      <c r="K31" s="374"/>
      <c r="L31" s="374"/>
      <c r="M31" s="374"/>
      <c r="N31" s="374"/>
      <c r="O31" s="51">
        <v>2</v>
      </c>
      <c r="P31" s="52" t="s">
        <v>5</v>
      </c>
      <c r="Q31" s="52">
        <v>0</v>
      </c>
      <c r="R31" s="7" t="s">
        <v>11</v>
      </c>
    </row>
    <row r="32" spans="1:19" ht="17.25" customHeight="1" x14ac:dyDescent="0.3">
      <c r="A32" s="373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50">
        <v>20</v>
      </c>
      <c r="P32" s="52" t="s">
        <v>5</v>
      </c>
      <c r="Q32" s="39">
        <v>11</v>
      </c>
      <c r="R32" s="7" t="s">
        <v>10</v>
      </c>
    </row>
    <row r="33" spans="1:18" ht="15" customHeight="1" x14ac:dyDescent="0.3">
      <c r="A33" s="373">
        <v>5</v>
      </c>
      <c r="B33" s="374" t="str">
        <f>B19</f>
        <v>TJ SLAVOJ Český Brod "B"</v>
      </c>
      <c r="C33" s="374"/>
      <c r="D33" s="374" t="s">
        <v>5</v>
      </c>
      <c r="E33" s="374" t="str">
        <f>B15</f>
        <v>TJ Peklo nad Zdobnicí "A"</v>
      </c>
      <c r="F33" s="374"/>
      <c r="G33" s="374"/>
      <c r="H33" s="374"/>
      <c r="I33" s="374"/>
      <c r="J33" s="374"/>
      <c r="K33" s="374"/>
      <c r="L33" s="374"/>
      <c r="M33" s="374"/>
      <c r="N33" s="374"/>
      <c r="O33" s="51">
        <v>0</v>
      </c>
      <c r="P33" s="52" t="s">
        <v>5</v>
      </c>
      <c r="Q33" s="52">
        <v>2</v>
      </c>
      <c r="R33" s="7" t="s">
        <v>11</v>
      </c>
    </row>
    <row r="34" spans="1:18" ht="15" customHeight="1" x14ac:dyDescent="0.3">
      <c r="A34" s="373"/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50">
        <v>9</v>
      </c>
      <c r="P34" s="52" t="s">
        <v>5</v>
      </c>
      <c r="Q34" s="39">
        <v>20</v>
      </c>
      <c r="R34" s="7" t="s">
        <v>10</v>
      </c>
    </row>
    <row r="35" spans="1:18" ht="15" customHeight="1" x14ac:dyDescent="0.3">
      <c r="A35" s="373">
        <v>6</v>
      </c>
      <c r="B35" s="374" t="str">
        <f>B7</f>
        <v>Městský nohejbalový klub Modřice, z.s. "A"</v>
      </c>
      <c r="C35" s="374"/>
      <c r="D35" s="374" t="s">
        <v>5</v>
      </c>
      <c r="E35" s="374" t="str">
        <f>B11</f>
        <v>UNITOP SKP Žďár nad Sázavou</v>
      </c>
      <c r="F35" s="374"/>
      <c r="G35" s="374"/>
      <c r="H35" s="374"/>
      <c r="I35" s="374"/>
      <c r="J35" s="374"/>
      <c r="K35" s="374"/>
      <c r="L35" s="374"/>
      <c r="M35" s="374"/>
      <c r="N35" s="374"/>
      <c r="O35" s="51">
        <v>2</v>
      </c>
      <c r="P35" s="52" t="s">
        <v>5</v>
      </c>
      <c r="Q35" s="52">
        <v>0</v>
      </c>
      <c r="R35" s="7" t="s">
        <v>11</v>
      </c>
    </row>
    <row r="36" spans="1:18" ht="15" customHeight="1" x14ac:dyDescent="0.3">
      <c r="A36" s="373"/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50">
        <v>20</v>
      </c>
      <c r="P36" s="52" t="s">
        <v>5</v>
      </c>
      <c r="Q36" s="39">
        <v>8</v>
      </c>
      <c r="R36" s="7" t="s">
        <v>10</v>
      </c>
    </row>
    <row r="37" spans="1:18" ht="14.4" customHeight="1" x14ac:dyDescent="0.3"/>
    <row r="38" spans="1:18" ht="14.4" customHeight="1" x14ac:dyDescent="0.3"/>
    <row r="47" spans="1:18" ht="15" customHeight="1" x14ac:dyDescent="0.3"/>
    <row r="51" ht="14.4" customHeight="1" x14ac:dyDescent="0.3"/>
    <row r="52" ht="14.4" customHeight="1" x14ac:dyDescent="0.3"/>
    <row r="65" ht="15" customHeight="1" x14ac:dyDescent="0.3"/>
    <row r="69" ht="14.4" customHeight="1" x14ac:dyDescent="0.3"/>
    <row r="70" ht="14.4" customHeight="1" x14ac:dyDescent="0.3"/>
    <row r="89" ht="14.4" customHeight="1" x14ac:dyDescent="0.3"/>
    <row r="90" ht="14.4" customHeight="1" x14ac:dyDescent="0.3"/>
  </sheetData>
  <mergeCells count="150">
    <mergeCell ref="B15:B18"/>
    <mergeCell ref="B19:B22"/>
    <mergeCell ref="C5:E6"/>
    <mergeCell ref="F5:H6"/>
    <mergeCell ref="I5:K6"/>
    <mergeCell ref="L5:N6"/>
    <mergeCell ref="N15:N16"/>
    <mergeCell ref="L17:L18"/>
    <mergeCell ref="M17:M18"/>
    <mergeCell ref="N17:N18"/>
    <mergeCell ref="C11:C12"/>
    <mergeCell ref="D11:D12"/>
    <mergeCell ref="E11:E12"/>
    <mergeCell ref="C13:C14"/>
    <mergeCell ref="D13:D14"/>
    <mergeCell ref="E13:E14"/>
    <mergeCell ref="I13:I14"/>
    <mergeCell ref="J13:J14"/>
    <mergeCell ref="K13:K14"/>
    <mergeCell ref="L13:L14"/>
    <mergeCell ref="M13:M14"/>
    <mergeCell ref="F11:H14"/>
    <mergeCell ref="I11:I12"/>
    <mergeCell ref="G19:G20"/>
    <mergeCell ref="O13:O14"/>
    <mergeCell ref="O9:O10"/>
    <mergeCell ref="L9:L10"/>
    <mergeCell ref="M9:M10"/>
    <mergeCell ref="N9:N10"/>
    <mergeCell ref="Q13:Q14"/>
    <mergeCell ref="Q11:Q12"/>
    <mergeCell ref="A7:A10"/>
    <mergeCell ref="B7:B10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R9:R10"/>
    <mergeCell ref="P9:P10"/>
    <mergeCell ref="Q9:Q10"/>
    <mergeCell ref="C7:E10"/>
    <mergeCell ref="A4:B6"/>
    <mergeCell ref="A2:R3"/>
    <mergeCell ref="C4:R4"/>
    <mergeCell ref="O5:Q5"/>
    <mergeCell ref="O6:Q6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F9:F10"/>
    <mergeCell ref="G9:G10"/>
    <mergeCell ref="H9:H10"/>
    <mergeCell ref="I9:I10"/>
    <mergeCell ref="O7:O8"/>
    <mergeCell ref="P7:P8"/>
    <mergeCell ref="R13:R14"/>
    <mergeCell ref="A15:A18"/>
    <mergeCell ref="C15:C16"/>
    <mergeCell ref="D15:D16"/>
    <mergeCell ref="E15:E16"/>
    <mergeCell ref="F15:F16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P17:P18"/>
    <mergeCell ref="Q17:Q18"/>
    <mergeCell ref="N13:N14"/>
    <mergeCell ref="H19:H20"/>
    <mergeCell ref="Q21:Q22"/>
    <mergeCell ref="O21:O22"/>
    <mergeCell ref="P21:P22"/>
    <mergeCell ref="L19:N22"/>
    <mergeCell ref="I19:I20"/>
    <mergeCell ref="J19:J20"/>
    <mergeCell ref="K19:K20"/>
    <mergeCell ref="I21:I22"/>
    <mergeCell ref="J21:J22"/>
    <mergeCell ref="K21:K22"/>
    <mergeCell ref="A29:A30"/>
    <mergeCell ref="B29:C30"/>
    <mergeCell ref="D29:D30"/>
    <mergeCell ref="E29:N30"/>
    <mergeCell ref="C21:C22"/>
    <mergeCell ref="D21:D22"/>
    <mergeCell ref="E21:E22"/>
    <mergeCell ref="F21:F22"/>
    <mergeCell ref="G21:G22"/>
    <mergeCell ref="H21:H22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R7:R8"/>
    <mergeCell ref="D25:D26"/>
    <mergeCell ref="A27:A28"/>
    <mergeCell ref="B27:C28"/>
    <mergeCell ref="D27:D28"/>
    <mergeCell ref="E27:N28"/>
    <mergeCell ref="A19:A22"/>
    <mergeCell ref="C19:C20"/>
    <mergeCell ref="D19:D20"/>
    <mergeCell ref="E19:E20"/>
    <mergeCell ref="F19:F20"/>
    <mergeCell ref="O19:O20"/>
    <mergeCell ref="P19:P20"/>
    <mergeCell ref="A24:R24"/>
    <mergeCell ref="A25:A26"/>
    <mergeCell ref="B25:C26"/>
    <mergeCell ref="E25:N26"/>
    <mergeCell ref="R11:R12"/>
    <mergeCell ref="Q19:Q20"/>
    <mergeCell ref="R19:R20"/>
    <mergeCell ref="R21:R22"/>
    <mergeCell ref="R17:R18"/>
    <mergeCell ref="I15:K18"/>
    <mergeCell ref="P13:P14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9</vt:i4>
      </vt:variant>
    </vt:vector>
  </HeadingPairs>
  <TitlesOfParts>
    <vt:vector size="23" baseType="lpstr">
      <vt:lpstr>Přihlášky MŽ2</vt:lpstr>
      <vt:lpstr>Prezence 17.6.</vt:lpstr>
      <vt:lpstr>Nasazení do skupin</vt:lpstr>
      <vt:lpstr>sk A</vt:lpstr>
      <vt:lpstr>A - výsledky</vt:lpstr>
      <vt:lpstr>sk B</vt:lpstr>
      <vt:lpstr>B - výsledky</vt:lpstr>
      <vt:lpstr>sk C</vt:lpstr>
      <vt:lpstr>C - výsledky</vt:lpstr>
      <vt:lpstr>sk D</vt:lpstr>
      <vt:lpstr>D - výsledky</vt:lpstr>
      <vt:lpstr>Zápasy</vt:lpstr>
      <vt:lpstr>KO</vt:lpstr>
      <vt:lpstr>Zápisy</vt:lpstr>
      <vt:lpstr>'A - výsledky'!Oblast_tisku</vt:lpstr>
      <vt:lpstr>'B - výsledky'!Oblast_tisku</vt:lpstr>
      <vt:lpstr>'C - výsledky'!Oblast_tisku</vt:lpstr>
      <vt:lpstr>'D - výsledky'!Oblast_tisku</vt:lpstr>
      <vt:lpstr>'sk A'!Oblast_tisku</vt:lpstr>
      <vt:lpstr>'sk B'!Oblast_tisku</vt:lpstr>
      <vt:lpstr>'sk C'!Oblast_tisku</vt:lpstr>
      <vt:lpstr>'sk D'!Oblast_tisku</vt:lpstr>
      <vt:lpstr>Zápisy!Oblast_tisku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Škoda Ivan</cp:lastModifiedBy>
  <cp:lastPrinted>2017-06-17T13:56:36Z</cp:lastPrinted>
  <dcterms:created xsi:type="dcterms:W3CDTF">2014-08-25T11:10:33Z</dcterms:created>
  <dcterms:modified xsi:type="dcterms:W3CDTF">2017-06-20T07:01:35Z</dcterms:modified>
</cp:coreProperties>
</file>