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K - TABULKY\MČR 2022\"/>
    </mc:Choice>
  </mc:AlternateContent>
  <xr:revisionPtr revIDLastSave="0" documentId="13_ncr:1_{60937CC4-3C17-4811-B93F-C0686BB63FA9}" xr6:coauthVersionLast="47" xr6:coauthVersionMax="47" xr10:uidLastSave="{00000000-0000-0000-0000-000000000000}"/>
  <bookViews>
    <workbookView xWindow="-120" yWindow="-120" windowWidth="20730" windowHeight="11160" tabRatio="908" firstSheet="8" activeTab="20" xr2:uid="{00000000-000D-0000-FFFF-FFFF00000000}"/>
  </bookViews>
  <sheets>
    <sheet name="Přihlášky MLŽ1" sheetId="48" r:id="rId1"/>
    <sheet name="Prezence 4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výsledky'!$A$2:$R$30</definedName>
    <definedName name="_xlnm.Print_Area" localSheetId="6">'B - výsledky'!$A$2:$R$30</definedName>
    <definedName name="_xlnm.Print_Area" localSheetId="8">'C - výsledky'!$A$2:$R$30</definedName>
    <definedName name="_xlnm.Print_Area" localSheetId="10">'D - výsledky'!$A$2:$R$30</definedName>
    <definedName name="_xlnm.Print_Area" localSheetId="12">'E - výsledky'!$A$2:$R$30</definedName>
    <definedName name="_xlnm.Print_Area" localSheetId="14">'F - výsledky'!$A$2:$R$30</definedName>
    <definedName name="_xlnm.Print_Area" localSheetId="16">'G - výsledky'!$A$2:$R$30</definedName>
    <definedName name="_xlnm.Print_Area" localSheetId="18">'H - výsledky'!$A$2:$R$30</definedName>
    <definedName name="_xlnm.Print_Area" localSheetId="20">'KO '!$B$1:$G$35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H'!$A$2:$R$22</definedName>
    <definedName name="_xlnm.Print_Area" localSheetId="19">Zápasy!$B$2:$I$27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1" l="1"/>
  <c r="G33" i="21"/>
  <c r="F35" i="21"/>
  <c r="F26" i="21"/>
  <c r="F31" i="21"/>
  <c r="F10" i="21"/>
  <c r="E30" i="21"/>
  <c r="E22" i="21"/>
  <c r="E14" i="21"/>
  <c r="E6" i="21"/>
  <c r="D32" i="21"/>
  <c r="D28" i="21"/>
  <c r="D24" i="21"/>
  <c r="D20" i="21"/>
  <c r="D16" i="21"/>
  <c r="D12" i="21"/>
  <c r="D8" i="21"/>
  <c r="D4" i="21"/>
  <c r="C33" i="21"/>
  <c r="C29" i="21"/>
  <c r="C21" i="21"/>
  <c r="C25" i="21"/>
  <c r="C13" i="21"/>
  <c r="C17" i="21"/>
  <c r="C9" i="21"/>
  <c r="C5" i="21"/>
  <c r="C31" i="21"/>
  <c r="B8" i="21"/>
  <c r="C27" i="21"/>
  <c r="B4" i="21"/>
  <c r="F30" i="20" s="1"/>
  <c r="C23" i="21"/>
  <c r="B16" i="21"/>
  <c r="C15" i="21"/>
  <c r="B24" i="21"/>
  <c r="B30" i="21"/>
  <c r="H36" i="20" s="1"/>
  <c r="C19" i="21"/>
  <c r="B12" i="21"/>
  <c r="B10" i="21"/>
  <c r="C11" i="21"/>
  <c r="B20" i="21"/>
  <c r="B34" i="21"/>
  <c r="C7" i="21"/>
  <c r="B32" i="21"/>
  <c r="F37" i="20" s="1"/>
  <c r="B22" i="21"/>
  <c r="B28" i="21"/>
  <c r="C3" i="21"/>
  <c r="B14" i="21"/>
  <c r="B6" i="21"/>
  <c r="B18" i="21"/>
  <c r="H33" i="20" s="1"/>
  <c r="B26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H37" i="20"/>
  <c r="H35" i="20"/>
  <c r="H34" i="20"/>
  <c r="H32" i="20"/>
  <c r="H31" i="20"/>
  <c r="F36" i="20"/>
  <c r="F35" i="20"/>
  <c r="F34" i="20"/>
  <c r="F33" i="20"/>
  <c r="F32" i="20"/>
  <c r="F31" i="20"/>
  <c r="H30" i="20"/>
  <c r="D16" i="48" l="1"/>
  <c r="C16" i="48"/>
  <c r="E17" i="36"/>
  <c r="I9" i="36" s="1"/>
  <c r="E15" i="36"/>
  <c r="I7" i="36" s="1"/>
  <c r="C17" i="36"/>
  <c r="K9" i="36" s="1"/>
  <c r="C15" i="36"/>
  <c r="K7" i="36" s="1"/>
  <c r="E17" i="34"/>
  <c r="I9" i="34" s="1"/>
  <c r="E15" i="34"/>
  <c r="I7" i="34" s="1"/>
  <c r="C17" i="34"/>
  <c r="K9" i="34" s="1"/>
  <c r="C15" i="34"/>
  <c r="K7" i="34" s="1"/>
  <c r="E17" i="31"/>
  <c r="I9" i="31" s="1"/>
  <c r="E15" i="31"/>
  <c r="I7" i="31" s="1"/>
  <c r="C17" i="31"/>
  <c r="K9" i="31" s="1"/>
  <c r="C15" i="31"/>
  <c r="K7" i="31" s="1"/>
  <c r="E17" i="29"/>
  <c r="I9" i="29" s="1"/>
  <c r="E15" i="29"/>
  <c r="I7" i="29" s="1"/>
  <c r="C17" i="29"/>
  <c r="K9" i="29" s="1"/>
  <c r="C15" i="29"/>
  <c r="K7" i="29" s="1"/>
  <c r="E17" i="18"/>
  <c r="I9" i="18" s="1"/>
  <c r="E15" i="18"/>
  <c r="I7" i="18" s="1"/>
  <c r="C17" i="18"/>
  <c r="K9" i="18" s="1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E17" i="15"/>
  <c r="I9" i="15" s="1"/>
  <c r="E15" i="15"/>
  <c r="I7" i="15" s="1"/>
  <c r="C17" i="15"/>
  <c r="K9" i="15" s="1"/>
  <c r="C15" i="15"/>
  <c r="K7" i="15" s="1"/>
  <c r="B15" i="36" l="1"/>
  <c r="B25" i="36" s="1"/>
  <c r="B15" i="35"/>
  <c r="B15" i="34"/>
  <c r="B25" i="34" s="1"/>
  <c r="B15" i="33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B15" i="16"/>
  <c r="B25" i="16" s="1"/>
  <c r="B15" i="7"/>
  <c r="B15" i="15"/>
  <c r="B25" i="15" s="1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H9" i="15"/>
  <c r="F9" i="15"/>
  <c r="E13" i="15" s="1"/>
  <c r="H7" i="15"/>
  <c r="F7" i="15"/>
  <c r="E11" i="15" s="1"/>
  <c r="Q11" i="15" s="1"/>
  <c r="K13" i="16"/>
  <c r="F17" i="16" s="1"/>
  <c r="I13" i="16"/>
  <c r="H17" i="16" s="1"/>
  <c r="K11" i="16"/>
  <c r="F15" i="16" s="1"/>
  <c r="I11" i="16"/>
  <c r="H15" i="16" s="1"/>
  <c r="H9" i="16"/>
  <c r="F9" i="16"/>
  <c r="E13" i="16" s="1"/>
  <c r="Q13" i="16" s="1"/>
  <c r="H7" i="16"/>
  <c r="C11" i="16" s="1"/>
  <c r="F7" i="16"/>
  <c r="O11" i="16" l="1"/>
  <c r="O7" i="16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45" i="20"/>
  <c r="H44" i="20"/>
  <c r="H43" i="20"/>
  <c r="H42" i="20"/>
  <c r="H41" i="20"/>
  <c r="H40" i="20"/>
  <c r="H39" i="20"/>
  <c r="H38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53" i="20" l="1"/>
  <c r="F53" i="20"/>
  <c r="H52" i="20"/>
  <c r="F52" i="20"/>
  <c r="H51" i="20"/>
  <c r="F51" i="20"/>
  <c r="H50" i="20"/>
  <c r="F50" i="20"/>
  <c r="H49" i="20"/>
  <c r="F49" i="20"/>
  <c r="H48" i="20"/>
  <c r="F48" i="20"/>
  <c r="H47" i="20"/>
  <c r="H46" i="20"/>
  <c r="F47" i="20"/>
  <c r="F46" i="20"/>
  <c r="F45" i="20"/>
  <c r="F44" i="20"/>
  <c r="F43" i="20"/>
  <c r="F42" i="20"/>
  <c r="F41" i="20"/>
  <c r="F40" i="20"/>
  <c r="F39" i="20"/>
  <c r="F38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2" i="20" s="1"/>
  <c r="B7" i="17"/>
  <c r="B11" i="16"/>
  <c r="B7" i="16"/>
  <c r="E25" i="16" s="1"/>
  <c r="B29" i="17" l="1"/>
  <c r="F22" i="20" s="1"/>
  <c r="E25" i="17"/>
  <c r="E27" i="15"/>
  <c r="H12" i="20" s="1"/>
  <c r="B29" i="16"/>
  <c r="F21" i="20" s="1"/>
  <c r="E29" i="16"/>
  <c r="H21" i="20" s="1"/>
  <c r="B27" i="16"/>
  <c r="F13" i="20" s="1"/>
  <c r="E27" i="16"/>
  <c r="H13" i="20" s="1"/>
  <c r="E27" i="18"/>
  <c r="H15" i="20" s="1"/>
  <c r="E27" i="31"/>
  <c r="H17" i="20" s="1"/>
  <c r="H8" i="20"/>
  <c r="E27" i="29"/>
  <c r="H16" i="20" s="1"/>
  <c r="E27" i="34"/>
  <c r="H18" i="20" s="1"/>
  <c r="E27" i="36"/>
  <c r="H19" i="20" s="1"/>
  <c r="B29" i="34"/>
  <c r="F26" i="20" s="1"/>
  <c r="B29" i="18"/>
  <c r="F23" i="20" s="1"/>
  <c r="F8" i="20"/>
  <c r="B29" i="29"/>
  <c r="F24" i="20" s="1"/>
  <c r="E29" i="34"/>
  <c r="B27" i="34"/>
  <c r="B29" i="36"/>
  <c r="F27" i="20" s="1"/>
  <c r="B29" i="31"/>
  <c r="F25" i="20" s="1"/>
  <c r="E29" i="36"/>
  <c r="B27" i="36"/>
  <c r="B7" i="15"/>
  <c r="E25" i="15" s="1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H13" i="25" s="1"/>
  <c r="H19" i="25" l="1"/>
  <c r="H17" i="25"/>
  <c r="P10" i="25"/>
  <c r="H18" i="25"/>
  <c r="I10" i="25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I29" i="25" l="1"/>
  <c r="H38" i="25"/>
  <c r="P29" i="25"/>
  <c r="H36" i="25"/>
  <c r="H37" i="25"/>
  <c r="F7" i="20"/>
  <c r="F6" i="20"/>
  <c r="F5" i="20"/>
  <c r="B32" i="25" s="1"/>
  <c r="E27" i="17"/>
  <c r="H14" i="20" s="1"/>
  <c r="B27" i="17"/>
  <c r="F14" i="20" s="1"/>
  <c r="F4" i="20"/>
  <c r="B13" i="25" s="1"/>
  <c r="AS110" i="8"/>
  <c r="AO127" i="8"/>
  <c r="AO127" i="7"/>
  <c r="AS110" i="7"/>
  <c r="B19" i="25" l="1"/>
  <c r="B17" i="25"/>
  <c r="B18" i="25"/>
  <c r="P8" i="25"/>
  <c r="I8" i="25"/>
  <c r="I27" i="25"/>
  <c r="B36" i="25"/>
  <c r="B38" i="25"/>
  <c r="P27" i="25"/>
  <c r="B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<sst xmlns="http://schemas.openxmlformats.org/spreadsheetml/2006/main" count="1007" uniqueCount="291">
  <si>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</si>
  <si>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</si>
  <si>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</si>
  <si>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</si>
  <si>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</si>
  <si>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</si>
  <si>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</si>
  <si>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</si>
  <si>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</si>
  <si>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</si>
  <si>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</si>
  <si>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</si>
  <si>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</si>
  <si>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</si>
  <si>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</si>
  <si>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</si>
  <si>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</si>
  <si>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</si>
  <si>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</si>
  <si>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</si>
  <si>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</si>
  <si>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</si>
  <si>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</si>
  <si>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</si>
  <si>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</si>
  <si>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</si>
  <si>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</si>
  <si>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</si>
  <si>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</si>
  <si>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</si>
  <si>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</si>
  <si>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</si>
  <si>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</si>
  <si>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</si>
  <si>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</si>
  <si>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</si>
  <si>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</si>
  <si>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</si>
  <si>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</si>
  <si>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</si>
  <si>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</si>
  <si>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</si>
  <si>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</si>
  <si>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</si>
  <si>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</si>
  <si>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</si>
  <si>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</si>
  <si>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</si>
  <si>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</si>
  <si>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</si>
  <si>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</si>
  <si>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</si>
  <si>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</si>
  <si>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</si>
  <si>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</si>
  <si>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</si>
  <si>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</si>
  <si>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</si>
  <si>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</si>
  <si>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</si>
  <si>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</si>
  <si>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</si>
  <si>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</si>
  <si>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</si>
  <si>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</si>
  <si>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Městský nohejbalový klub Modřice, z.s.</t>
  </si>
  <si>
    <t>přijato</t>
  </si>
  <si>
    <t>MČR</t>
  </si>
  <si>
    <t>T</t>
  </si>
  <si>
    <t>T.J. SOKOL Holice</t>
  </si>
  <si>
    <t>Marek Líbal</t>
  </si>
  <si>
    <t xml:space="preserve">Náhradníci: </t>
  </si>
  <si>
    <t>1.</t>
  </si>
  <si>
    <t>2.</t>
  </si>
  <si>
    <t>3.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</si>
  <si>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</si>
  <si>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</si>
  <si>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</si>
  <si>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</si>
  <si>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</si>
  <si>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</si>
  <si>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</si>
  <si>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</si>
  <si>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</si>
  <si>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</si>
  <si>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</si>
  <si>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</si>
  <si>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</si>
  <si>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</si>
  <si>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</si>
  <si>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</si>
  <si>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</si>
  <si>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</si>
  <si>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</si>
  <si>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</si>
  <si>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</si>
  <si>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</si>
  <si>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</si>
  <si>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</si>
  <si>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</si>
  <si>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</si>
  <si>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Milan Kaděra</t>
  </si>
  <si>
    <t>František Sládek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</si>
  <si>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</si>
  <si>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</si>
  <si>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</si>
  <si>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</si>
  <si>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</si>
  <si>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</si>
  <si>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</si>
  <si>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</si>
  <si>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</si>
  <si>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</si>
  <si>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</si>
  <si>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</si>
  <si>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</si>
  <si>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</si>
  <si>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</si>
  <si>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</si>
  <si>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</si>
  <si>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</si>
  <si>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</si>
  <si>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</si>
  <si>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</si>
  <si>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</si>
  <si>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</si>
  <si>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MČR mladší žáci jednotlivci Žďár nad Sázavou 4.6.2022</t>
  </si>
  <si>
    <t>Petr Jahoda</t>
  </si>
  <si>
    <t>TJ SLAVOJ Český Brod, z.s.</t>
  </si>
  <si>
    <t>Lukáš Červenka</t>
  </si>
  <si>
    <t>SH ČMS - SDH Hradecko</t>
  </si>
  <si>
    <t>Milan Smola</t>
  </si>
  <si>
    <t>Sokol Dolní Počernice z.s.</t>
  </si>
  <si>
    <t>T.J. Sokol Zbečník, z.s.</t>
  </si>
  <si>
    <t>Lukáš Vlach</t>
  </si>
  <si>
    <t>Tělocvičná jednota Sokol Řeporyje</t>
  </si>
  <si>
    <t>Vojtěch Bartovský</t>
  </si>
  <si>
    <t>Milan Koubovský</t>
  </si>
  <si>
    <t>UNITOP SKP Žďár nad Sázavou, z.s.</t>
  </si>
  <si>
    <t>NK Habeš Strakonice, z.s.</t>
  </si>
  <si>
    <t>Petr Votava</t>
  </si>
  <si>
    <t>SK Liapor Karlovy Vary z.s.</t>
  </si>
  <si>
    <t>Jiří Dutka</t>
  </si>
  <si>
    <t>TJ Peklo nad Zdobnicí</t>
  </si>
  <si>
    <t>Pavel Prachař</t>
  </si>
  <si>
    <t>Nohejbal klub Vsetín, z.s.</t>
  </si>
  <si>
    <t>Vít Zgarba</t>
  </si>
  <si>
    <t>Sokol Dolní Počernice z.s. "C"</t>
  </si>
  <si>
    <t>NK Habeš Strakonice, z.s. "C"</t>
  </si>
  <si>
    <t>T.J. SOKOL Holice "C"</t>
  </si>
  <si>
    <t>4.</t>
  </si>
  <si>
    <t>Tělocvičná jednota Sokol Řeporyje "C"</t>
  </si>
  <si>
    <t>5.</t>
  </si>
  <si>
    <t>UNITOP SKP Žďár nad Sázavou, z.s. "D"</t>
  </si>
  <si>
    <t>6.</t>
  </si>
  <si>
    <t>TJ SLAVOJ Český Brod, z.s. "D"</t>
  </si>
  <si>
    <t>7.</t>
  </si>
  <si>
    <t>SK Liapor Karlovy Vary z.s. "D"</t>
  </si>
  <si>
    <t>8.</t>
  </si>
  <si>
    <t>Sokol Dolní Počernice z.s. "D"</t>
  </si>
  <si>
    <t>9.</t>
  </si>
  <si>
    <t>NK Habeš Strakonice, z.s. "D"</t>
  </si>
  <si>
    <t>10.</t>
  </si>
  <si>
    <t>T.J. SOKOL Holice "D"</t>
  </si>
  <si>
    <t>11.</t>
  </si>
  <si>
    <t>Nohejbal klub Vsetín "A"</t>
  </si>
  <si>
    <t>12.</t>
  </si>
  <si>
    <t>Nohejbal klub Vsetín "B"</t>
  </si>
  <si>
    <t>13.</t>
  </si>
  <si>
    <t>Nohejbal klub Vsetín "C"</t>
  </si>
  <si>
    <t xml:space="preserve">Přihlášky do 20.5.2022 dle Termínového kalendáře </t>
  </si>
  <si>
    <t>Dodatečně přijaty se souhlasem STK 3 sestavy NK Vsetín, z.s. do pozice náhradníků.</t>
  </si>
  <si>
    <t>Přijaty všechny přihlášené sestavy.</t>
  </si>
  <si>
    <t>Ing.Miroslav Sachl, v.r.</t>
  </si>
  <si>
    <t>V Praze dne 25.5.2022</t>
  </si>
  <si>
    <t>Prezence MČR mladší žáci jednotlivci 4.6.2022 Žďár nad Sázavou</t>
  </si>
  <si>
    <t>MLŽ1</t>
  </si>
  <si>
    <t>14. GALA MČR mladších žáků jednotlivci</t>
  </si>
  <si>
    <t>Žďár nad Sázavou 4.6.2022</t>
  </si>
  <si>
    <t>Předkolo</t>
  </si>
  <si>
    <t>G2</t>
  </si>
  <si>
    <t>F3</t>
  </si>
  <si>
    <t>H2</t>
  </si>
  <si>
    <t>E3</t>
  </si>
  <si>
    <t>E2</t>
  </si>
  <si>
    <t>H3</t>
  </si>
  <si>
    <t>F2</t>
  </si>
  <si>
    <t>G3</t>
  </si>
  <si>
    <t>C2</t>
  </si>
  <si>
    <t>B3</t>
  </si>
  <si>
    <t>D2</t>
  </si>
  <si>
    <t>A3</t>
  </si>
  <si>
    <t>A2</t>
  </si>
  <si>
    <t>D3</t>
  </si>
  <si>
    <t>B2</t>
  </si>
  <si>
    <t>C3</t>
  </si>
  <si>
    <t>P1</t>
  </si>
  <si>
    <t>P2</t>
  </si>
  <si>
    <t>P3</t>
  </si>
  <si>
    <t>P4</t>
  </si>
  <si>
    <t>P5</t>
  </si>
  <si>
    <t>P6</t>
  </si>
  <si>
    <t>P7</t>
  </si>
  <si>
    <t>P8</t>
  </si>
  <si>
    <t xml:space="preserve">Žďár nad Sázavou </t>
  </si>
  <si>
    <t>Vojtěch Šlezinger</t>
  </si>
  <si>
    <t>Roman Dlabka</t>
  </si>
  <si>
    <t>Dlabka</t>
  </si>
  <si>
    <t>Sládek</t>
  </si>
  <si>
    <t>Michal Had</t>
  </si>
  <si>
    <t>Adam Rychlý</t>
  </si>
  <si>
    <t>UNITOP SKP Žďár nad Sázavou "A" - František Sládek</t>
  </si>
  <si>
    <t>UNITOP SKP Žďár nad Sázavou "B" - Michal Had</t>
  </si>
  <si>
    <t>UNITOP SKP Žďár nad Sázavou "C" - Adam Rychlý</t>
  </si>
  <si>
    <t>Daniel Štrait</t>
  </si>
  <si>
    <t>Kaděra</t>
  </si>
  <si>
    <t>Adam Lahouari Hadj</t>
  </si>
  <si>
    <t>Jakub Sekáč</t>
  </si>
  <si>
    <t>Mašek</t>
  </si>
  <si>
    <t>TJ Radomyšl - Jakub Sekáč</t>
  </si>
  <si>
    <t>Sokol Dolní Počernice "A" - Adam Lahouari Hadj</t>
  </si>
  <si>
    <t>Sokol Dolní Počernice "B" - Daniel Štrait</t>
  </si>
  <si>
    <t>Matouš Pála</t>
  </si>
  <si>
    <t>Cibulková</t>
  </si>
  <si>
    <t>Lucie Cibulková</t>
  </si>
  <si>
    <t>Barbora Nejedlá</t>
  </si>
  <si>
    <t>Tomáš Jareš</t>
  </si>
  <si>
    <t>Jareš</t>
  </si>
  <si>
    <t>Šimon Kalčík</t>
  </si>
  <si>
    <t>Sebastián Folk</t>
  </si>
  <si>
    <t>Dutka</t>
  </si>
  <si>
    <t>Kamil Hušek</t>
  </si>
  <si>
    <t>Ondřej Kalán</t>
  </si>
  <si>
    <t>Matyáš Kornatovský</t>
  </si>
  <si>
    <t>Pavel Vrátný</t>
  </si>
  <si>
    <t>Tomáš Vít</t>
  </si>
  <si>
    <t>Ježdík</t>
  </si>
  <si>
    <t>TJ SLAVOJ Český Brod "A" - Matouš Pála</t>
  </si>
  <si>
    <t>TJ SLAVOJ Český Brod "B" - Lucie Cibulková</t>
  </si>
  <si>
    <t>TJ SLAVOJ Český Brod "C" - Barbora Nejedlá</t>
  </si>
  <si>
    <t>SH ČMS - SDH Hradecko - Sebastián Folk</t>
  </si>
  <si>
    <t>Martin Kohl</t>
  </si>
  <si>
    <t>Kohl</t>
  </si>
  <si>
    <t>T.J. Sokol Zbečník - Martin Kohl</t>
  </si>
  <si>
    <t>Adam Kopecký</t>
  </si>
  <si>
    <t>Prachař</t>
  </si>
  <si>
    <t>Vojtěch Prachař</t>
  </si>
  <si>
    <t>TJ Sokol Řeporyje "A" - Pavel Vrátný</t>
  </si>
  <si>
    <t>TJ Sokol Řeporyje "B" - Tomáš Vít</t>
  </si>
  <si>
    <t>NK Habeš Strakonice "A" - Tomáš Jareš</t>
  </si>
  <si>
    <t>NK Habeš Strakonice "B" - Šimon Kalčík</t>
  </si>
  <si>
    <t>SK Liapor Karlovy Vary "A" - Kamil Hušek</t>
  </si>
  <si>
    <t>SK Liapor Karlovy Vary "B" - Ondřej Kalán</t>
  </si>
  <si>
    <t>SK Liapor Karlovy Vary "C" - Matyáš Kornatovský</t>
  </si>
  <si>
    <t>TJ Peklo nad Zdobnicí "A" - Adam Kopecký</t>
  </si>
  <si>
    <t>TJ Peklo nad Zdobnicí "B" - Vojtěch Prachař</t>
  </si>
  <si>
    <t>Jakub Zadrobílek</t>
  </si>
  <si>
    <t>Zadrobílek</t>
  </si>
  <si>
    <t>Richard Šůra</t>
  </si>
  <si>
    <t>Šůra</t>
  </si>
  <si>
    <t>T.J. SOKOL Holice "A" - Jakub Zadrobílek</t>
  </si>
  <si>
    <t>T.J. SOKOL Holice "B" - Richard Šůra</t>
  </si>
  <si>
    <t>MNK Modřice "A" - Roman Dlabka</t>
  </si>
  <si>
    <t>MNK Modřice "B" -Vojtěch Šlezinger</t>
  </si>
  <si>
    <t>0 : 2</t>
  </si>
  <si>
    <t>2 : 1</t>
  </si>
  <si>
    <t>2 : 0</t>
  </si>
  <si>
    <t>1 : 2</t>
  </si>
  <si>
    <t>2:0 (10:6, 10:1)</t>
  </si>
  <si>
    <t>2:0 (10:8, 10:1)</t>
  </si>
  <si>
    <t>2:0 (10:4, 10:2)</t>
  </si>
  <si>
    <t>0:2 (4:10, 7:10)</t>
  </si>
  <si>
    <t>2:0 (10:2, 10:5)</t>
  </si>
  <si>
    <t>1:2 (10:9, 2:10, 8:10)</t>
  </si>
  <si>
    <t>2:0 (10:8, 10:6)</t>
  </si>
  <si>
    <t>2:0 (10:6, 10:4)</t>
  </si>
  <si>
    <t>2:0 (10:1, 10:3)</t>
  </si>
  <si>
    <t>2:0 (10:4, 10:9)</t>
  </si>
  <si>
    <t>2:0 (10:6, 10:5)</t>
  </si>
  <si>
    <t>2:0 (10:5, 10:8)</t>
  </si>
  <si>
    <t>0:2 (6:10, 2:10)</t>
  </si>
  <si>
    <t>0:2 (8:10, 8:10)</t>
  </si>
  <si>
    <t>2:0 (10:4, 10:7)</t>
  </si>
  <si>
    <t>2:0 (10:4, 10:3)</t>
  </si>
  <si>
    <t>0:2 (9:10, 3:10)</t>
  </si>
  <si>
    <t>1:2 (6:10, 10:3, 8:10)</t>
  </si>
  <si>
    <t>2:1 (5:10, 10:8, 10:7)</t>
  </si>
  <si>
    <t>2:0 (10:8, 10:3)</t>
  </si>
  <si>
    <t>2:0 (10:4, 10:8)</t>
  </si>
  <si>
    <t>2:0 (10:5, 10:6)</t>
  </si>
  <si>
    <t>2:0 (10:5,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</si>
</sst>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4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24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9" fillId="2" borderId="31" xfId="1" applyFont="1" applyFill="1" applyBorder="1" applyAlignment="1"/>
    <xf numFmtId="0" fontId="49" fillId="2" borderId="28" xfId="1" applyFont="1" applyFill="1" applyBorder="1" applyAlignment="1">
      <alignment horizontal="center"/>
    </xf>
    <xf numFmtId="0" fontId="49" fillId="2" borderId="41" xfId="1" applyFont="1" applyFill="1" applyBorder="1" applyAlignment="1">
      <alignment horizontal="center"/>
    </xf>
    <xf numFmtId="0" fontId="49" fillId="2" borderId="30" xfId="1" applyFont="1" applyFill="1" applyBorder="1" applyAlignment="1">
      <alignment horizontal="center"/>
    </xf>
    <xf numFmtId="0" fontId="49" fillId="2" borderId="42" xfId="1" applyFont="1" applyFill="1" applyBorder="1" applyAlignment="1">
      <alignment horizontal="center"/>
    </xf>
    <xf numFmtId="0" fontId="49" fillId="2" borderId="34" xfId="1" applyFont="1" applyFill="1" applyBorder="1" applyAlignment="1">
      <alignment horizontal="center"/>
    </xf>
    <xf numFmtId="0" fontId="50" fillId="2" borderId="39" xfId="1" applyFont="1" applyFill="1" applyBorder="1"/>
    <xf numFmtId="0" fontId="2" fillId="0" borderId="28" xfId="3" applyBorder="1"/>
    <xf numFmtId="0" fontId="2" fillId="0" borderId="41" xfId="3" applyBorder="1"/>
    <xf numFmtId="0" fontId="2" fillId="0" borderId="30" xfId="3" applyBorder="1"/>
    <xf numFmtId="0" fontId="50" fillId="2" borderId="41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28" xfId="1" applyFont="1" applyFill="1" applyBorder="1" applyAlignment="1">
      <alignment horizontal="center"/>
    </xf>
    <xf numFmtId="0" fontId="2" fillId="0" borderId="42" xfId="3" applyBorder="1"/>
    <xf numFmtId="0" fontId="51" fillId="2" borderId="0" xfId="1" applyFont="1" applyFill="1"/>
    <xf numFmtId="0" fontId="2" fillId="0" borderId="26" xfId="3" applyBorder="1"/>
    <xf numFmtId="0" fontId="50" fillId="2" borderId="26" xfId="1" applyFont="1" applyFill="1" applyBorder="1" applyAlignment="1">
      <alignment horizontal="center"/>
    </xf>
    <xf numFmtId="0" fontId="50" fillId="2" borderId="0" xfId="1" applyFont="1" applyFill="1" applyBorder="1" applyAlignment="1">
      <alignment horizontal="center"/>
    </xf>
    <xf numFmtId="20" fontId="5" fillId="0" borderId="53" xfId="1" applyNumberFormat="1" applyFont="1" applyBorder="1" applyAlignment="1">
      <alignment horizontal="left" shrinkToFit="1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5" fillId="0" borderId="58" xfId="0" applyFont="1" applyBorder="1"/>
    <xf numFmtId="0" fontId="9" fillId="0" borderId="55" xfId="0" applyFont="1" applyBorder="1"/>
    <xf numFmtId="0" fontId="57" fillId="0" borderId="45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6" xfId="0" applyFont="1" applyBorder="1"/>
    <xf numFmtId="0" fontId="57" fillId="3" borderId="20" xfId="0" applyFont="1" applyFill="1" applyBorder="1"/>
    <xf numFmtId="0" fontId="57" fillId="3" borderId="59" xfId="0" applyFont="1" applyFill="1" applyBorder="1"/>
    <xf numFmtId="0" fontId="57" fillId="0" borderId="60" xfId="0" applyFont="1" applyBorder="1"/>
    <xf numFmtId="0" fontId="55" fillId="0" borderId="61" xfId="0" applyFont="1" applyBorder="1" applyAlignment="1">
      <alignment horizontal="center" vertical="center"/>
    </xf>
    <xf numFmtId="0" fontId="57" fillId="0" borderId="42" xfId="0" applyFont="1" applyBorder="1"/>
    <xf numFmtId="0" fontId="57" fillId="0" borderId="28" xfId="0" applyFont="1" applyBorder="1"/>
    <xf numFmtId="0" fontId="57" fillId="0" borderId="41" xfId="0" applyFont="1" applyBorder="1"/>
    <xf numFmtId="0" fontId="57" fillId="3" borderId="24" xfId="0" applyFont="1" applyFill="1" applyBorder="1"/>
    <xf numFmtId="0" fontId="57" fillId="3" borderId="62" xfId="0" applyFont="1" applyFill="1" applyBorder="1"/>
    <xf numFmtId="0" fontId="57" fillId="0" borderId="30" xfId="0" applyFont="1" applyBorder="1"/>
    <xf numFmtId="0" fontId="55" fillId="0" borderId="65" xfId="0" applyFont="1" applyBorder="1" applyAlignment="1">
      <alignment horizontal="center" vertical="center"/>
    </xf>
    <xf numFmtId="0" fontId="57" fillId="0" borderId="45" xfId="0" applyFont="1" applyBorder="1"/>
    <xf numFmtId="0" fontId="57" fillId="0" borderId="33" xfId="0" applyFont="1" applyBorder="1"/>
    <xf numFmtId="0" fontId="57" fillId="0" borderId="44" xfId="0" applyFont="1" applyBorder="1"/>
    <xf numFmtId="0" fontId="57" fillId="3" borderId="26" xfId="0" applyFont="1" applyFill="1" applyBorder="1"/>
    <xf numFmtId="0" fontId="57" fillId="3" borderId="66" xfId="0" applyFont="1" applyFill="1" applyBorder="1"/>
    <xf numFmtId="0" fontId="57" fillId="0" borderId="67" xfId="0" applyFont="1" applyBorder="1"/>
    <xf numFmtId="0" fontId="57" fillId="0" borderId="47" xfId="0" applyFont="1" applyBorder="1"/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8" xfId="0" applyFont="1" applyBorder="1" applyAlignment="1">
      <alignment horizontal="center" vertical="center" textRotation="90"/>
    </xf>
    <xf numFmtId="0" fontId="57" fillId="3" borderId="70" xfId="0" applyFont="1" applyFill="1" applyBorder="1"/>
    <xf numFmtId="0" fontId="55" fillId="0" borderId="71" xfId="0" applyFont="1" applyBorder="1"/>
    <xf numFmtId="0" fontId="57" fillId="0" borderId="72" xfId="0" applyFont="1" applyBorder="1" applyAlignment="1">
      <alignment horizontal="center" vertical="center" textRotation="90"/>
    </xf>
    <xf numFmtId="0" fontId="57" fillId="3" borderId="71" xfId="0" applyFont="1" applyFill="1" applyBorder="1" applyAlignment="1">
      <alignment horizontal="center" vertical="center"/>
    </xf>
    <xf numFmtId="0" fontId="57" fillId="3" borderId="71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8" fillId="0" borderId="60" xfId="0" applyFont="1" applyBorder="1"/>
    <xf numFmtId="0" fontId="57" fillId="0" borderId="73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9" xfId="0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6" xfId="3" applyBorder="1"/>
    <xf numFmtId="0" fontId="2" fillId="0" borderId="29" xfId="3" applyBorder="1"/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0" fillId="3" borderId="29" xfId="1" applyFont="1" applyFill="1" applyBorder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7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4" fontId="0" fillId="0" borderId="4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49" fillId="2" borderId="79" xfId="1" applyFont="1" applyFill="1" applyBorder="1"/>
    <xf numFmtId="0" fontId="49" fillId="2" borderId="28" xfId="1" applyFont="1" applyFill="1" applyBorder="1" applyAlignment="1"/>
    <xf numFmtId="0" fontId="52" fillId="5" borderId="0" xfId="0" applyFont="1" applyFill="1" applyBorder="1" applyAlignment="1">
      <alignment horizontal="left"/>
    </xf>
    <xf numFmtId="0" fontId="23" fillId="3" borderId="24" xfId="1" applyFont="1" applyFill="1" applyBorder="1" applyAlignment="1">
      <alignment horizontal="center" vertical="center"/>
    </xf>
    <xf numFmtId="0" fontId="39" fillId="0" borderId="29" xfId="1" applyFont="1" applyFill="1" applyBorder="1" applyAlignment="1">
      <alignment horizontal="center" vertical="center"/>
    </xf>
    <xf numFmtId="0" fontId="39" fillId="0" borderId="3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26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/>
    </xf>
    <xf numFmtId="0" fontId="43" fillId="3" borderId="27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8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55" fillId="0" borderId="56" xfId="0" applyFont="1" applyBorder="1" applyAlignment="1">
      <alignment horizontal="left"/>
    </xf>
    <xf numFmtId="0" fontId="55" fillId="3" borderId="49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64" xfId="0" applyFont="1" applyBorder="1" applyAlignment="1">
      <alignment horizontal="center"/>
    </xf>
    <xf numFmtId="0" fontId="57" fillId="0" borderId="6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59" fillId="0" borderId="58" xfId="0" applyFont="1" applyBorder="1" applyAlignment="1">
      <alignment horizontal="left" vertical="center"/>
    </xf>
    <xf numFmtId="0" fontId="59" fillId="0" borderId="55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58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56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textRotation="90" shrinkToFit="1"/>
    </xf>
    <xf numFmtId="0" fontId="57" fillId="3" borderId="59" xfId="0" applyFont="1" applyFill="1" applyBorder="1" applyAlignment="1">
      <alignment horizontal="center" vertical="center" shrinkToFit="1"/>
    </xf>
    <xf numFmtId="0" fontId="57" fillId="0" borderId="48" xfId="0" applyFont="1" applyBorder="1" applyAlignment="1">
      <alignment horizontal="center" vertical="center" textRotation="90" shrinkToFit="1"/>
    </xf>
    <xf numFmtId="0" fontId="57" fillId="3" borderId="66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right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52" fillId="0" borderId="50" xfId="0" applyNumberFormat="1" applyFont="1" applyBorder="1" applyAlignment="1">
      <alignment horizontal="left" shrinkToFit="1"/>
    </xf>
    <xf numFmtId="0" fontId="53" fillId="0" borderId="51" xfId="0" applyFont="1" applyBorder="1" applyAlignment="1">
      <alignment horizontal="left" shrinkToFit="1"/>
    </xf>
    <xf numFmtId="0" fontId="52" fillId="0" borderId="52" xfId="0" applyFont="1" applyBorder="1" applyAlignment="1">
      <alignment horizontal="left" shrinkToFit="1"/>
    </xf>
    <xf numFmtId="0" fontId="5" fillId="0" borderId="13" xfId="1" applyBorder="1" applyAlignment="1">
      <alignment shrinkToFit="1"/>
    </xf>
    <xf numFmtId="0" fontId="53" fillId="0" borderId="0" xfId="0" applyFont="1" applyAlignment="1">
      <alignment horizontal="left" shrinkToFit="1"/>
    </xf>
    <xf numFmtId="0" fontId="52" fillId="0" borderId="50" xfId="0" applyFont="1" applyBorder="1" applyAlignment="1">
      <alignment horizontal="left" shrinkToFit="1"/>
    </xf>
    <xf numFmtId="0" fontId="52" fillId="5" borderId="0" xfId="0" applyFont="1" applyFill="1" applyBorder="1" applyAlignment="1">
      <alignment horizontal="left" shrinkToFit="1"/>
    </xf>
    <xf numFmtId="49" fontId="39" fillId="0" borderId="30" xfId="1" applyNumberFormat="1" applyFont="1" applyFill="1" applyBorder="1" applyAlignment="1">
      <alignment horizontal="center" vertical="center"/>
    </xf>
    <xf numFmtId="0" fontId="39" fillId="0" borderId="56" xfId="1" applyFont="1" applyBorder="1" applyAlignment="1">
      <alignment shrinkToFit="1"/>
    </xf>
    <xf numFmtId="0" fontId="59" fillId="0" borderId="51" xfId="0" applyFont="1" applyBorder="1" applyAlignment="1">
      <alignment horizontal="left" shrinkToFit="1"/>
    </xf>
    <xf numFmtId="49" fontId="59" fillId="0" borderId="51" xfId="0" applyNumberFormat="1" applyFont="1" applyBorder="1" applyAlignment="1">
      <alignment horizontal="left" shrinkToFit="1"/>
    </xf>
    <xf numFmtId="0" fontId="59" fillId="0" borderId="56" xfId="0" applyFont="1" applyBorder="1" applyAlignment="1">
      <alignment horizontal="left" shrinkToFit="1"/>
    </xf>
    <xf numFmtId="49" fontId="63" fillId="0" borderId="51" xfId="0" applyNumberFormat="1" applyFont="1" applyBorder="1" applyAlignment="1">
      <alignment horizontal="left" shrinkToFi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I7" sqref="I7"/>
    </sheetView>
  </sheetViews>
  <sheetFormatPr defaultRowHeight="15" x14ac:dyDescent="0.25"/>
  <cols>
    <col min="1" max="1" width="3.5703125" customWidth="1"/>
    <col min="2" max="2" width="11.42578125" customWidth="1"/>
    <col min="3" max="3" width="6" bestFit="1" customWidth="1"/>
    <col min="4" max="4" width="6.85546875" bestFit="1" customWidth="1"/>
    <col min="5" max="5" width="41.5703125" customWidth="1"/>
    <col min="6" max="6" width="23" customWidth="1"/>
    <col min="7" max="7" width="6.42578125" customWidth="1"/>
    <col min="9" max="9" width="15.5703125" customWidth="1"/>
    <col min="10" max="10" width="11.140625" customWidth="1"/>
  </cols>
  <sheetData>
    <row r="1" spans="1:10" ht="20.25" x14ac:dyDescent="0.3">
      <c r="A1" s="180" t="s">
        <v>126</v>
      </c>
      <c r="B1" s="180"/>
      <c r="C1" s="180"/>
      <c r="D1" s="180"/>
      <c r="E1" s="180"/>
      <c r="F1" s="180"/>
      <c r="G1" s="180"/>
    </row>
    <row r="2" spans="1:10" ht="15.75" thickBot="1" x14ac:dyDescent="0.3">
      <c r="A2" s="76"/>
      <c r="B2" s="76" t="s">
        <v>98</v>
      </c>
      <c r="C2" s="76" t="s">
        <v>37</v>
      </c>
      <c r="D2" s="76" t="s">
        <v>66</v>
      </c>
      <c r="E2" s="76" t="s">
        <v>38</v>
      </c>
      <c r="F2" s="76" t="s">
        <v>99</v>
      </c>
      <c r="G2" s="76"/>
    </row>
    <row r="3" spans="1:10" x14ac:dyDescent="0.25">
      <c r="A3" s="166">
        <v>1</v>
      </c>
      <c r="B3" s="167">
        <v>44680</v>
      </c>
      <c r="C3" s="166">
        <v>2</v>
      </c>
      <c r="D3" s="166">
        <v>2</v>
      </c>
      <c r="E3" s="168" t="s">
        <v>65</v>
      </c>
      <c r="F3" t="s">
        <v>127</v>
      </c>
    </row>
    <row r="4" spans="1:10" x14ac:dyDescent="0.25">
      <c r="A4" s="166">
        <v>2</v>
      </c>
      <c r="B4" s="169">
        <v>44686</v>
      </c>
      <c r="C4" s="166">
        <v>4</v>
      </c>
      <c r="D4" s="166">
        <v>3</v>
      </c>
      <c r="E4" t="s">
        <v>128</v>
      </c>
      <c r="F4" t="s">
        <v>129</v>
      </c>
    </row>
    <row r="5" spans="1:10" x14ac:dyDescent="0.25">
      <c r="A5" s="166">
        <v>3</v>
      </c>
      <c r="B5" s="169">
        <v>44687</v>
      </c>
      <c r="C5" s="166">
        <v>1</v>
      </c>
      <c r="D5" s="166">
        <v>1</v>
      </c>
      <c r="E5" t="s">
        <v>130</v>
      </c>
      <c r="F5" t="s">
        <v>131</v>
      </c>
      <c r="G5" s="77"/>
      <c r="H5" s="77"/>
    </row>
    <row r="6" spans="1:10" x14ac:dyDescent="0.25">
      <c r="A6" s="166">
        <v>4</v>
      </c>
      <c r="B6" s="169">
        <v>44688</v>
      </c>
      <c r="C6" s="166">
        <v>4</v>
      </c>
      <c r="D6" s="166">
        <v>2</v>
      </c>
      <c r="E6" t="s">
        <v>132</v>
      </c>
      <c r="F6" t="s">
        <v>101</v>
      </c>
    </row>
    <row r="7" spans="1:10" s="78" customFormat="1" x14ac:dyDescent="0.25">
      <c r="A7" s="166">
        <v>5</v>
      </c>
      <c r="B7" s="169">
        <v>44693</v>
      </c>
      <c r="C7" s="166">
        <v>1</v>
      </c>
      <c r="D7" s="166">
        <v>1</v>
      </c>
      <c r="E7" t="s">
        <v>133</v>
      </c>
      <c r="F7" t="s">
        <v>134</v>
      </c>
      <c r="G7"/>
      <c r="I7"/>
      <c r="J7"/>
    </row>
    <row r="8" spans="1:10" ht="15" customHeight="1" x14ac:dyDescent="0.25">
      <c r="A8" s="166">
        <v>6</v>
      </c>
      <c r="B8" s="169">
        <v>44695</v>
      </c>
      <c r="C8" s="166">
        <v>3</v>
      </c>
      <c r="D8" s="166">
        <v>2</v>
      </c>
      <c r="E8" t="s">
        <v>135</v>
      </c>
      <c r="F8" t="s">
        <v>136</v>
      </c>
    </row>
    <row r="9" spans="1:10" x14ac:dyDescent="0.25">
      <c r="A9" s="166">
        <v>7</v>
      </c>
      <c r="B9" s="169">
        <v>44697</v>
      </c>
      <c r="C9" s="166">
        <v>1</v>
      </c>
      <c r="D9" s="166">
        <v>1</v>
      </c>
      <c r="E9" t="s">
        <v>100</v>
      </c>
      <c r="F9" t="s">
        <v>137</v>
      </c>
    </row>
    <row r="10" spans="1:10" x14ac:dyDescent="0.25">
      <c r="A10" s="166">
        <v>8</v>
      </c>
      <c r="B10" s="169">
        <v>44699</v>
      </c>
      <c r="C10" s="166">
        <v>4</v>
      </c>
      <c r="D10" s="166">
        <v>3</v>
      </c>
      <c r="E10" t="s">
        <v>138</v>
      </c>
      <c r="F10" t="s">
        <v>102</v>
      </c>
    </row>
    <row r="11" spans="1:10" x14ac:dyDescent="0.25">
      <c r="A11" s="166">
        <v>9</v>
      </c>
      <c r="B11" s="169">
        <v>44700</v>
      </c>
      <c r="C11" s="166">
        <v>4</v>
      </c>
      <c r="D11" s="166">
        <v>2</v>
      </c>
      <c r="E11" t="s">
        <v>69</v>
      </c>
      <c r="F11" t="s">
        <v>70</v>
      </c>
    </row>
    <row r="12" spans="1:10" x14ac:dyDescent="0.25">
      <c r="A12" s="166">
        <v>10</v>
      </c>
      <c r="B12" s="169">
        <v>44700</v>
      </c>
      <c r="C12" s="166">
        <v>4</v>
      </c>
      <c r="D12" s="166">
        <v>2</v>
      </c>
      <c r="E12" t="s">
        <v>139</v>
      </c>
      <c r="F12" t="s">
        <v>140</v>
      </c>
    </row>
    <row r="13" spans="1:10" x14ac:dyDescent="0.25">
      <c r="A13" s="166">
        <v>11</v>
      </c>
      <c r="B13" s="169">
        <v>44701</v>
      </c>
      <c r="C13" s="166">
        <v>4</v>
      </c>
      <c r="D13" s="166">
        <v>3</v>
      </c>
      <c r="E13" t="s">
        <v>141</v>
      </c>
      <c r="F13" t="s">
        <v>142</v>
      </c>
    </row>
    <row r="14" spans="1:10" ht="13.5" customHeight="1" x14ac:dyDescent="0.25">
      <c r="A14" s="166">
        <v>12</v>
      </c>
      <c r="B14" s="169">
        <v>44701</v>
      </c>
      <c r="C14" s="166">
        <v>2</v>
      </c>
      <c r="D14" s="166">
        <v>2</v>
      </c>
      <c r="E14" t="s">
        <v>143</v>
      </c>
      <c r="F14" t="s">
        <v>144</v>
      </c>
      <c r="H14" s="77"/>
    </row>
    <row r="15" spans="1:10" ht="13.35" customHeight="1" x14ac:dyDescent="0.25">
      <c r="A15" s="166">
        <v>13</v>
      </c>
      <c r="B15" s="170">
        <v>44703</v>
      </c>
      <c r="C15" s="166">
        <v>3</v>
      </c>
      <c r="D15" s="166">
        <v>0</v>
      </c>
      <c r="E15" t="s">
        <v>145</v>
      </c>
      <c r="F15" t="s">
        <v>146</v>
      </c>
      <c r="H15" s="77"/>
    </row>
    <row r="16" spans="1:10" x14ac:dyDescent="0.25">
      <c r="C16" s="166">
        <f>SUM(C3:C15)</f>
        <v>37</v>
      </c>
      <c r="D16" s="76">
        <f>SUM(D3:D15)</f>
        <v>24</v>
      </c>
      <c r="H16" s="77"/>
    </row>
    <row r="17" spans="3:8" x14ac:dyDescent="0.25">
      <c r="H17" s="77"/>
    </row>
    <row r="18" spans="3:8" x14ac:dyDescent="0.25">
      <c r="C18" s="171" t="s">
        <v>71</v>
      </c>
      <c r="D18" s="171"/>
      <c r="H18" s="77"/>
    </row>
    <row r="19" spans="3:8" x14ac:dyDescent="0.25">
      <c r="C19" s="166"/>
      <c r="D19" s="6" t="s">
        <v>72</v>
      </c>
      <c r="E19" t="s">
        <v>147</v>
      </c>
    </row>
    <row r="20" spans="3:8" ht="13.35" customHeight="1" x14ac:dyDescent="0.25">
      <c r="C20" s="166"/>
      <c r="D20" s="6" t="s">
        <v>73</v>
      </c>
      <c r="E20" t="s">
        <v>148</v>
      </c>
    </row>
    <row r="21" spans="3:8" x14ac:dyDescent="0.25">
      <c r="C21" s="166"/>
      <c r="D21" s="6" t="s">
        <v>74</v>
      </c>
      <c r="E21" t="s">
        <v>149</v>
      </c>
    </row>
    <row r="22" spans="3:8" x14ac:dyDescent="0.25">
      <c r="C22" s="166"/>
      <c r="D22" s="6" t="s">
        <v>150</v>
      </c>
      <c r="E22" t="s">
        <v>151</v>
      </c>
    </row>
    <row r="23" spans="3:8" x14ac:dyDescent="0.25">
      <c r="C23" s="166"/>
      <c r="D23" s="6" t="s">
        <v>152</v>
      </c>
      <c r="E23" t="s">
        <v>153</v>
      </c>
    </row>
    <row r="24" spans="3:8" x14ac:dyDescent="0.25">
      <c r="C24" s="166"/>
      <c r="D24" s="6" t="s">
        <v>154</v>
      </c>
      <c r="E24" t="s">
        <v>155</v>
      </c>
    </row>
    <row r="25" spans="3:8" x14ac:dyDescent="0.25">
      <c r="C25" s="166"/>
      <c r="D25" s="6" t="s">
        <v>156</v>
      </c>
      <c r="E25" t="s">
        <v>157</v>
      </c>
    </row>
    <row r="26" spans="3:8" x14ac:dyDescent="0.25">
      <c r="C26" s="166"/>
      <c r="D26" s="6" t="s">
        <v>158</v>
      </c>
      <c r="E26" t="s">
        <v>159</v>
      </c>
    </row>
    <row r="27" spans="3:8" x14ac:dyDescent="0.25">
      <c r="C27" s="166"/>
      <c r="D27" s="6" t="s">
        <v>160</v>
      </c>
      <c r="E27" t="s">
        <v>161</v>
      </c>
    </row>
    <row r="28" spans="3:8" x14ac:dyDescent="0.25">
      <c r="C28" s="166"/>
      <c r="D28" s="6" t="s">
        <v>162</v>
      </c>
      <c r="E28" t="s">
        <v>163</v>
      </c>
    </row>
    <row r="29" spans="3:8" x14ac:dyDescent="0.25">
      <c r="C29" s="166"/>
      <c r="D29" s="6" t="s">
        <v>164</v>
      </c>
      <c r="E29" t="s">
        <v>165</v>
      </c>
    </row>
    <row r="30" spans="3:8" x14ac:dyDescent="0.25">
      <c r="C30" s="166"/>
      <c r="D30" s="6" t="s">
        <v>166</v>
      </c>
      <c r="E30" t="s">
        <v>167</v>
      </c>
    </row>
    <row r="31" spans="3:8" x14ac:dyDescent="0.25">
      <c r="C31" s="166"/>
      <c r="D31" s="6" t="s">
        <v>168</v>
      </c>
      <c r="E31" t="s">
        <v>169</v>
      </c>
    </row>
    <row r="32" spans="3:8" x14ac:dyDescent="0.25">
      <c r="C32" s="166"/>
      <c r="D32" s="6"/>
    </row>
    <row r="33" spans="1:6" x14ac:dyDescent="0.25">
      <c r="B33" t="s">
        <v>170</v>
      </c>
    </row>
    <row r="35" spans="1:6" x14ac:dyDescent="0.25">
      <c r="B35" t="s">
        <v>171</v>
      </c>
    </row>
    <row r="38" spans="1:6" x14ac:dyDescent="0.25">
      <c r="A38" s="172"/>
      <c r="B38" s="173" t="s">
        <v>172</v>
      </c>
    </row>
    <row r="39" spans="1:6" x14ac:dyDescent="0.25">
      <c r="A39" s="172"/>
    </row>
    <row r="40" spans="1:6" x14ac:dyDescent="0.25">
      <c r="B40" s="172" t="s">
        <v>173</v>
      </c>
    </row>
    <row r="41" spans="1:6" x14ac:dyDescent="0.25">
      <c r="B41" s="172" t="s">
        <v>75</v>
      </c>
      <c r="F41" t="s">
        <v>174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90"/>
  <sheetViews>
    <sheetView showGridLines="0" zoomScaleNormal="100" workbookViewId="0">
      <selection activeCell="V4" sqref="V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4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skupin'!B14</f>
        <v>NK Habeš Strakonice "A" - Tomáš Jareš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skupin'!B15</f>
        <v>TJ Sokol Řeporyje "A" - Pavel Vrátný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skupin'!B16</f>
        <v>Sokol Dolní Počernice "B" - Daniel Štrait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25"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8" spans="1:54" x14ac:dyDescent="0.25"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</row>
    <row r="39" spans="1:54" ht="20.25" x14ac:dyDescent="0.3">
      <c r="T39" s="196"/>
      <c r="U39" s="196"/>
      <c r="V39" s="196"/>
      <c r="W39" s="196"/>
      <c r="X39" s="196"/>
      <c r="Y39" s="196"/>
      <c r="Z39" s="196"/>
      <c r="AA39" s="198"/>
      <c r="AB39" s="198"/>
      <c r="AC39" s="198"/>
      <c r="AD39" s="198"/>
      <c r="AE39" s="198"/>
      <c r="AF39" s="198"/>
      <c r="AG39" s="3"/>
      <c r="AH39" s="3"/>
      <c r="AI39" s="196"/>
      <c r="AJ39" s="196"/>
      <c r="AK39" s="196"/>
      <c r="AL39" s="196"/>
      <c r="AM39" s="196"/>
      <c r="AN39" s="196"/>
      <c r="AO39" s="8"/>
      <c r="AP39" s="7"/>
      <c r="AQ39" s="7"/>
      <c r="AR39" s="7"/>
      <c r="AS39" s="7"/>
      <c r="AT39" s="7"/>
      <c r="AU39" s="196"/>
      <c r="AV39" s="196"/>
      <c r="AW39" s="196"/>
      <c r="AX39" s="196"/>
      <c r="AY39" s="3"/>
      <c r="AZ39" s="3"/>
      <c r="BA39" s="3"/>
      <c r="BB39" s="3"/>
    </row>
    <row r="41" spans="1:54" ht="20.25" x14ac:dyDescent="0.3">
      <c r="T41" s="198"/>
      <c r="U41" s="198"/>
      <c r="V41" s="198"/>
      <c r="W41" s="198"/>
      <c r="X41" s="198"/>
      <c r="Y41" s="198"/>
      <c r="Z41" s="198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3"/>
      <c r="AL41" s="198"/>
      <c r="AM41" s="198"/>
      <c r="AN41" s="198"/>
      <c r="AO41" s="198"/>
      <c r="AP41" s="198"/>
      <c r="AQ41" s="198"/>
      <c r="AR41" s="198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</row>
    <row r="44" spans="1:54" ht="15.75" x14ac:dyDescent="0.25">
      <c r="T44" s="200"/>
      <c r="U44" s="200"/>
      <c r="V44" s="200"/>
      <c r="W44" s="200"/>
      <c r="X44" s="200"/>
      <c r="Y44" s="200"/>
      <c r="Z44" s="4"/>
      <c r="AA44" s="200"/>
      <c r="AB44" s="200"/>
      <c r="AC44" s="4"/>
      <c r="AD44" s="4"/>
      <c r="AE44" s="4"/>
      <c r="AF44" s="200"/>
      <c r="AG44" s="200"/>
      <c r="AH44" s="200"/>
      <c r="AI44" s="200"/>
      <c r="AJ44" s="200"/>
      <c r="AK44" s="200"/>
      <c r="AL44" s="4"/>
      <c r="AM44" s="4"/>
      <c r="AN44" s="4"/>
      <c r="AO44" s="4"/>
      <c r="AP44" s="4"/>
      <c r="AQ44" s="4"/>
      <c r="AR44" s="200"/>
      <c r="AS44" s="200"/>
      <c r="AT44" s="200"/>
      <c r="AU44" s="200"/>
      <c r="AV44" s="200"/>
      <c r="AW44" s="200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2" spans="20:54" x14ac:dyDescent="0.25"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</row>
    <row r="56" spans="20:54" ht="23.25" x14ac:dyDescent="0.35"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</row>
    <row r="57" spans="20:54" ht="20.25" x14ac:dyDescent="0.3">
      <c r="T57" s="196"/>
      <c r="U57" s="196"/>
      <c r="V57" s="196"/>
      <c r="W57" s="196"/>
      <c r="X57" s="196"/>
      <c r="Y57" s="196"/>
      <c r="Z57" s="196"/>
      <c r="AA57" s="198"/>
      <c r="AB57" s="198"/>
      <c r="AC57" s="198"/>
      <c r="AD57" s="198"/>
      <c r="AE57" s="198"/>
      <c r="AF57" s="198"/>
      <c r="AG57" s="3"/>
      <c r="AH57" s="3"/>
      <c r="AI57" s="196"/>
      <c r="AJ57" s="196"/>
      <c r="AK57" s="196"/>
      <c r="AL57" s="196"/>
      <c r="AM57" s="196"/>
      <c r="AN57" s="196"/>
      <c r="AO57" s="8"/>
      <c r="AP57" s="7"/>
      <c r="AQ57" s="7"/>
      <c r="AR57" s="7"/>
      <c r="AS57" s="7"/>
      <c r="AT57" s="7"/>
      <c r="AU57" s="196"/>
      <c r="AV57" s="196"/>
      <c r="AW57" s="196"/>
      <c r="AX57" s="196"/>
      <c r="AY57" s="3"/>
      <c r="AZ57" s="3"/>
      <c r="BA57" s="3"/>
      <c r="BB57" s="3"/>
    </row>
    <row r="59" spans="20:54" ht="20.25" x14ac:dyDescent="0.3">
      <c r="T59" s="198"/>
      <c r="U59" s="198"/>
      <c r="V59" s="198"/>
      <c r="W59" s="198"/>
      <c r="X59" s="198"/>
      <c r="Y59" s="198"/>
      <c r="Z59" s="198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3"/>
      <c r="AL59" s="198"/>
      <c r="AM59" s="198"/>
      <c r="AN59" s="198"/>
      <c r="AO59" s="198"/>
      <c r="AP59" s="198"/>
      <c r="AQ59" s="198"/>
      <c r="AR59" s="198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</row>
    <row r="62" spans="20:54" ht="15.75" x14ac:dyDescent="0.25">
      <c r="T62" s="200"/>
      <c r="U62" s="200"/>
      <c r="V62" s="200"/>
      <c r="W62" s="200"/>
      <c r="X62" s="200"/>
      <c r="Y62" s="200"/>
      <c r="Z62" s="4"/>
      <c r="AA62" s="200"/>
      <c r="AB62" s="200"/>
      <c r="AC62" s="4"/>
      <c r="AD62" s="4"/>
      <c r="AE62" s="4"/>
      <c r="AF62" s="200"/>
      <c r="AG62" s="200"/>
      <c r="AH62" s="200"/>
      <c r="AI62" s="200"/>
      <c r="AJ62" s="200"/>
      <c r="AK62" s="200"/>
      <c r="AL62" s="4"/>
      <c r="AM62" s="4"/>
      <c r="AN62" s="4"/>
      <c r="AO62" s="4"/>
      <c r="AP62" s="4"/>
      <c r="AQ62" s="4"/>
      <c r="AR62" s="200"/>
      <c r="AS62" s="200"/>
      <c r="AT62" s="200"/>
      <c r="AU62" s="200"/>
      <c r="AV62" s="200"/>
      <c r="AW62" s="200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</row>
    <row r="70" spans="20:54" x14ac:dyDescent="0.25"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</row>
    <row r="76" spans="20:54" ht="23.25" x14ac:dyDescent="0.35"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</row>
    <row r="77" spans="20:54" ht="20.25" x14ac:dyDescent="0.3">
      <c r="T77" s="196"/>
      <c r="U77" s="196"/>
      <c r="V77" s="196"/>
      <c r="W77" s="196"/>
      <c r="X77" s="196"/>
      <c r="Y77" s="196"/>
      <c r="Z77" s="196"/>
      <c r="AA77" s="198"/>
      <c r="AB77" s="198"/>
      <c r="AC77" s="198"/>
      <c r="AD77" s="198"/>
      <c r="AE77" s="198"/>
      <c r="AF77" s="198"/>
      <c r="AG77" s="3"/>
      <c r="AH77" s="3"/>
      <c r="AI77" s="196"/>
      <c r="AJ77" s="196"/>
      <c r="AK77" s="196"/>
      <c r="AL77" s="196"/>
      <c r="AM77" s="196"/>
      <c r="AN77" s="196"/>
      <c r="AO77" s="8"/>
      <c r="AP77" s="7"/>
      <c r="AQ77" s="7"/>
      <c r="AR77" s="7"/>
      <c r="AS77" s="7"/>
      <c r="AT77" s="7"/>
      <c r="AU77" s="196"/>
      <c r="AV77" s="196"/>
      <c r="AW77" s="196"/>
      <c r="AX77" s="196"/>
      <c r="AY77" s="3"/>
      <c r="AZ77" s="3"/>
      <c r="BA77" s="3"/>
      <c r="BB77" s="3"/>
    </row>
    <row r="79" spans="20:54" ht="20.25" x14ac:dyDescent="0.3">
      <c r="T79" s="198"/>
      <c r="U79" s="198"/>
      <c r="V79" s="198"/>
      <c r="W79" s="198"/>
      <c r="X79" s="198"/>
      <c r="Y79" s="198"/>
      <c r="Z79" s="198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3"/>
      <c r="AL79" s="198"/>
      <c r="AM79" s="198"/>
      <c r="AN79" s="198"/>
      <c r="AO79" s="198"/>
      <c r="AP79" s="198"/>
      <c r="AQ79" s="198"/>
      <c r="AR79" s="198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</row>
    <row r="82" spans="20:54" ht="15.75" x14ac:dyDescent="0.25">
      <c r="T82" s="200"/>
      <c r="U82" s="200"/>
      <c r="V82" s="200"/>
      <c r="W82" s="200"/>
      <c r="X82" s="200"/>
      <c r="Y82" s="200"/>
      <c r="Z82" s="4"/>
      <c r="AA82" s="200"/>
      <c r="AB82" s="200"/>
      <c r="AC82" s="4"/>
      <c r="AD82" s="4"/>
      <c r="AE82" s="4"/>
      <c r="AF82" s="200"/>
      <c r="AG82" s="200"/>
      <c r="AH82" s="200"/>
      <c r="AI82" s="200"/>
      <c r="AJ82" s="200"/>
      <c r="AK82" s="200"/>
      <c r="AL82" s="4"/>
      <c r="AM82" s="4"/>
      <c r="AN82" s="4"/>
      <c r="AO82" s="4"/>
      <c r="AP82" s="4"/>
      <c r="AQ82" s="4"/>
      <c r="AR82" s="200"/>
      <c r="AS82" s="200"/>
      <c r="AT82" s="200"/>
      <c r="AU82" s="200"/>
      <c r="AV82" s="200"/>
      <c r="AW82" s="200"/>
      <c r="AX82" s="4"/>
      <c r="AY82" s="4"/>
      <c r="AZ82" s="4"/>
      <c r="BA82" s="4"/>
      <c r="BB82" s="4"/>
    </row>
    <row r="89" spans="20:54" x14ac:dyDescent="0.25"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</row>
    <row r="90" spans="20:54" x14ac:dyDescent="0.25"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S84"/>
  <sheetViews>
    <sheetView showGridLines="0" zoomScaleNormal="100" workbookViewId="0">
      <selection activeCell="T8" sqref="T8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5703125" bestFit="1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4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skupin'!B14</f>
        <v>NK Habeš Strakonice "A" - Tomáš Jareš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16</v>
      </c>
      <c r="I9" s="342">
        <f>E17</f>
        <v>20</v>
      </c>
      <c r="J9" s="340" t="s">
        <v>9</v>
      </c>
      <c r="K9" s="341">
        <f>C17</f>
        <v>7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23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skupin'!B15</f>
        <v>TJ Sokol Řeporyje "A" - Pavel Vrátný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1</v>
      </c>
      <c r="J11" s="359" t="s">
        <v>9</v>
      </c>
      <c r="K11" s="360">
        <f>Q27</f>
        <v>2</v>
      </c>
      <c r="L11" s="348"/>
      <c r="M11" s="350"/>
      <c r="N11" s="338"/>
      <c r="O11" s="362">
        <f>C11+I11+L11</f>
        <v>1</v>
      </c>
      <c r="P11" s="364" t="s">
        <v>9</v>
      </c>
      <c r="Q11" s="366">
        <f>E11+K11+N11</f>
        <v>4</v>
      </c>
      <c r="R11" s="368">
        <v>0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16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28</v>
      </c>
      <c r="J13" s="340" t="s">
        <v>9</v>
      </c>
      <c r="K13" s="341">
        <f>Q28</f>
        <v>25</v>
      </c>
      <c r="L13" s="355"/>
      <c r="M13" s="357"/>
      <c r="N13" s="346"/>
      <c r="O13" s="353">
        <f>C13+I13+L13</f>
        <v>44</v>
      </c>
      <c r="P13" s="376" t="s">
        <v>9</v>
      </c>
      <c r="Q13" s="378">
        <f>E13+K13+N13</f>
        <v>45</v>
      </c>
      <c r="R13" s="383">
        <v>3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skupin'!B16</f>
        <v>Sokol Dolní Počernice "B" - Daniel Štrait</v>
      </c>
      <c r="C15" s="370">
        <f>O25</f>
        <v>0</v>
      </c>
      <c r="D15" s="359" t="s">
        <v>9</v>
      </c>
      <c r="E15" s="360">
        <f>Q25</f>
        <v>2</v>
      </c>
      <c r="F15" s="370">
        <f>K11</f>
        <v>2</v>
      </c>
      <c r="G15" s="359" t="s">
        <v>9</v>
      </c>
      <c r="H15" s="360">
        <f>I11</f>
        <v>1</v>
      </c>
      <c r="I15" s="385"/>
      <c r="J15" s="386"/>
      <c r="K15" s="387"/>
      <c r="L15" s="394"/>
      <c r="M15" s="394"/>
      <c r="N15" s="396"/>
      <c r="O15" s="362">
        <f>C15+F15+L15</f>
        <v>2</v>
      </c>
      <c r="P15" s="364" t="s">
        <v>9</v>
      </c>
      <c r="Q15" s="366">
        <f>E15+H15+N15</f>
        <v>3</v>
      </c>
      <c r="R15" s="368">
        <v>2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7</v>
      </c>
      <c r="D17" s="340" t="s">
        <v>9</v>
      </c>
      <c r="E17" s="340">
        <f>Q26</f>
        <v>20</v>
      </c>
      <c r="F17" s="342">
        <f>K13</f>
        <v>25</v>
      </c>
      <c r="G17" s="340" t="s">
        <v>9</v>
      </c>
      <c r="H17" s="340">
        <f>I13</f>
        <v>28</v>
      </c>
      <c r="I17" s="388"/>
      <c r="J17" s="389"/>
      <c r="K17" s="390"/>
      <c r="L17" s="330"/>
      <c r="M17" s="330"/>
      <c r="N17" s="332"/>
      <c r="O17" s="353">
        <f>C17+F17+L17</f>
        <v>32</v>
      </c>
      <c r="P17" s="376" t="s">
        <v>9</v>
      </c>
      <c r="Q17" s="378">
        <f>E17+H17+N17</f>
        <v>48</v>
      </c>
      <c r="R17" s="383">
        <v>2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Sokol Dolní Počernice "B" - Daniel Štrait</v>
      </c>
      <c r="C25" s="404"/>
      <c r="D25" s="404" t="s">
        <v>9</v>
      </c>
      <c r="E25" s="404" t="str">
        <f>B7</f>
        <v>NK Habeš Strakonice "A" - Tomáš Jareš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7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TJ Sokol Řeporyje "A" - Pavel Vrátný</v>
      </c>
      <c r="C27" s="404"/>
      <c r="D27" s="404" t="s">
        <v>9</v>
      </c>
      <c r="E27" s="404" t="str">
        <f>B15</f>
        <v>Sokol Dolní Počernice "B" - Daniel Štrait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1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28</v>
      </c>
      <c r="P28" s="55" t="s">
        <v>9</v>
      </c>
      <c r="Q28" s="41">
        <v>25</v>
      </c>
      <c r="R28" s="9" t="s">
        <v>26</v>
      </c>
    </row>
    <row r="29" spans="1:19" ht="13.35" customHeight="1" x14ac:dyDescent="0.25">
      <c r="A29" s="406">
        <v>3</v>
      </c>
      <c r="B29" s="404" t="str">
        <f>B7</f>
        <v>NK Habeš Strakonice "A" - Tomáš Jareš</v>
      </c>
      <c r="C29" s="404"/>
      <c r="D29" s="404" t="s">
        <v>9</v>
      </c>
      <c r="E29" s="404" t="str">
        <f>B11</f>
        <v>TJ Sokol Řeporyje "A" - Pavel Vrátný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3.3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16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zoomScaleNormal="100" workbookViewId="0">
      <selection activeCell="W7" sqref="W7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47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x14ac:dyDescent="0.25">
      <c r="A5" s="307"/>
      <c r="B5" s="308"/>
      <c r="C5" s="297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thickBot="1" x14ac:dyDescent="0.3">
      <c r="A6" s="309"/>
      <c r="B6" s="310"/>
      <c r="C6" s="29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skupin'!B17</f>
        <v>SH ČMS - SDH Hradecko - Sebastián Folk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skupin'!B18</f>
        <v>TJ SLAVOJ Český Brod "A" - Matouš Pála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skupin'!B19</f>
        <v>UNITOP SKP Žďár nad Sázavou "C" - Adam Rychlý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45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9" spans="1:54" x14ac:dyDescent="0.25"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</row>
    <row r="40" spans="1:54" x14ac:dyDescent="0.25"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</row>
    <row r="41" spans="1:54" ht="20.25" x14ac:dyDescent="0.3">
      <c r="T41" s="196"/>
      <c r="U41" s="196"/>
      <c r="V41" s="196"/>
      <c r="W41" s="196"/>
      <c r="X41" s="196"/>
      <c r="Y41" s="196"/>
      <c r="Z41" s="196"/>
      <c r="AA41" s="198"/>
      <c r="AB41" s="198"/>
      <c r="AC41" s="198"/>
      <c r="AD41" s="198"/>
      <c r="AE41" s="198"/>
      <c r="AF41" s="198"/>
      <c r="AG41" s="3"/>
      <c r="AH41" s="3"/>
      <c r="AI41" s="196"/>
      <c r="AJ41" s="196"/>
      <c r="AK41" s="196"/>
      <c r="AL41" s="196"/>
      <c r="AM41" s="196"/>
      <c r="AN41" s="196"/>
      <c r="AO41" s="8"/>
      <c r="AP41" s="7"/>
      <c r="AQ41" s="7"/>
      <c r="AR41" s="7"/>
      <c r="AS41" s="7"/>
      <c r="AT41" s="7"/>
      <c r="AU41" s="196"/>
      <c r="AV41" s="196"/>
      <c r="AW41" s="196"/>
      <c r="AX41" s="196"/>
      <c r="AY41" s="3"/>
      <c r="AZ41" s="3"/>
      <c r="BA41" s="3"/>
      <c r="BB41" s="3"/>
    </row>
    <row r="43" spans="1:54" ht="20.25" x14ac:dyDescent="0.3">
      <c r="T43" s="198"/>
      <c r="U43" s="198"/>
      <c r="V43" s="198"/>
      <c r="W43" s="198"/>
      <c r="X43" s="198"/>
      <c r="Y43" s="198"/>
      <c r="Z43" s="198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3"/>
      <c r="AL43" s="198"/>
      <c r="AM43" s="198"/>
      <c r="AN43" s="198"/>
      <c r="AO43" s="198"/>
      <c r="AP43" s="198"/>
      <c r="AQ43" s="198"/>
      <c r="AR43" s="198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</row>
    <row r="46" spans="1:54" ht="15.75" x14ac:dyDescent="0.25">
      <c r="T46" s="200"/>
      <c r="U46" s="200"/>
      <c r="V46" s="200"/>
      <c r="W46" s="200"/>
      <c r="X46" s="200"/>
      <c r="Y46" s="200"/>
      <c r="Z46" s="4"/>
      <c r="AA46" s="200"/>
      <c r="AB46" s="200"/>
      <c r="AC46" s="4"/>
      <c r="AD46" s="4"/>
      <c r="AE46" s="4"/>
      <c r="AF46" s="200"/>
      <c r="AG46" s="200"/>
      <c r="AH46" s="200"/>
      <c r="AI46" s="200"/>
      <c r="AJ46" s="200"/>
      <c r="AK46" s="200"/>
      <c r="AL46" s="4"/>
      <c r="AM46" s="4"/>
      <c r="AN46" s="4"/>
      <c r="AO46" s="4"/>
      <c r="AP46" s="4"/>
      <c r="AQ46" s="4"/>
      <c r="AR46" s="200"/>
      <c r="AS46" s="200"/>
      <c r="AT46" s="200"/>
      <c r="AU46" s="200"/>
      <c r="AV46" s="200"/>
      <c r="AW46" s="200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</row>
    <row r="54" spans="20:54" x14ac:dyDescent="0.25"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</row>
    <row r="58" spans="20:54" ht="23.25" x14ac:dyDescent="0.35"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</row>
    <row r="59" spans="20:54" ht="20.25" x14ac:dyDescent="0.3">
      <c r="T59" s="196"/>
      <c r="U59" s="196"/>
      <c r="V59" s="196"/>
      <c r="W59" s="196"/>
      <c r="X59" s="196"/>
      <c r="Y59" s="196"/>
      <c r="Z59" s="196"/>
      <c r="AA59" s="198"/>
      <c r="AB59" s="198"/>
      <c r="AC59" s="198"/>
      <c r="AD59" s="198"/>
      <c r="AE59" s="198"/>
      <c r="AF59" s="198"/>
      <c r="AG59" s="3"/>
      <c r="AH59" s="3"/>
      <c r="AI59" s="196"/>
      <c r="AJ59" s="196"/>
      <c r="AK59" s="196"/>
      <c r="AL59" s="196"/>
      <c r="AM59" s="196"/>
      <c r="AN59" s="196"/>
      <c r="AO59" s="8"/>
      <c r="AP59" s="7"/>
      <c r="AQ59" s="7"/>
      <c r="AR59" s="7"/>
      <c r="AS59" s="7"/>
      <c r="AT59" s="7"/>
      <c r="AU59" s="196"/>
      <c r="AV59" s="196"/>
      <c r="AW59" s="196"/>
      <c r="AX59" s="196"/>
      <c r="AY59" s="3"/>
      <c r="AZ59" s="3"/>
      <c r="BA59" s="3"/>
      <c r="BB59" s="3"/>
    </row>
    <row r="61" spans="20:54" ht="20.25" x14ac:dyDescent="0.3">
      <c r="T61" s="198"/>
      <c r="U61" s="198"/>
      <c r="V61" s="198"/>
      <c r="W61" s="198"/>
      <c r="X61" s="198"/>
      <c r="Y61" s="198"/>
      <c r="Z61" s="198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3"/>
      <c r="AL61" s="198"/>
      <c r="AM61" s="198"/>
      <c r="AN61" s="198"/>
      <c r="AO61" s="198"/>
      <c r="AP61" s="198"/>
      <c r="AQ61" s="198"/>
      <c r="AR61" s="198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</row>
    <row r="64" spans="20:54" ht="15.75" x14ac:dyDescent="0.25">
      <c r="T64" s="200"/>
      <c r="U64" s="200"/>
      <c r="V64" s="200"/>
      <c r="W64" s="200"/>
      <c r="X64" s="200"/>
      <c r="Y64" s="200"/>
      <c r="Z64" s="4"/>
      <c r="AA64" s="200"/>
      <c r="AB64" s="200"/>
      <c r="AC64" s="4"/>
      <c r="AD64" s="4"/>
      <c r="AE64" s="4"/>
      <c r="AF64" s="200"/>
      <c r="AG64" s="200"/>
      <c r="AH64" s="200"/>
      <c r="AI64" s="200"/>
      <c r="AJ64" s="200"/>
      <c r="AK64" s="200"/>
      <c r="AL64" s="4"/>
      <c r="AM64" s="4"/>
      <c r="AN64" s="4"/>
      <c r="AO64" s="4"/>
      <c r="AP64" s="4"/>
      <c r="AQ64" s="4"/>
      <c r="AR64" s="200"/>
      <c r="AS64" s="200"/>
      <c r="AT64" s="200"/>
      <c r="AU64" s="200"/>
      <c r="AV64" s="200"/>
      <c r="AW64" s="200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</row>
    <row r="72" spans="20:54" x14ac:dyDescent="0.25"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</row>
    <row r="76" spans="20:54" ht="23.25" x14ac:dyDescent="0.35"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</row>
    <row r="78" spans="20:54" ht="23.25" x14ac:dyDescent="0.35"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</row>
    <row r="79" spans="20:54" ht="20.25" x14ac:dyDescent="0.3">
      <c r="T79" s="196"/>
      <c r="U79" s="196"/>
      <c r="V79" s="196"/>
      <c r="W79" s="196"/>
      <c r="X79" s="196"/>
      <c r="Y79" s="196"/>
      <c r="Z79" s="196"/>
      <c r="AA79" s="198"/>
      <c r="AB79" s="198"/>
      <c r="AC79" s="198"/>
      <c r="AD79" s="198"/>
      <c r="AE79" s="198"/>
      <c r="AF79" s="198"/>
      <c r="AG79" s="3"/>
      <c r="AH79" s="3"/>
      <c r="AI79" s="196"/>
      <c r="AJ79" s="196"/>
      <c r="AK79" s="196"/>
      <c r="AL79" s="196"/>
      <c r="AM79" s="196"/>
      <c r="AN79" s="196"/>
      <c r="AO79" s="8"/>
      <c r="AP79" s="7"/>
      <c r="AQ79" s="7"/>
      <c r="AR79" s="7"/>
      <c r="AS79" s="7"/>
      <c r="AT79" s="7"/>
      <c r="AU79" s="196"/>
      <c r="AV79" s="196"/>
      <c r="AW79" s="196"/>
      <c r="AX79" s="196"/>
      <c r="AY79" s="3"/>
      <c r="AZ79" s="3"/>
      <c r="BA79" s="3"/>
      <c r="BB79" s="3"/>
    </row>
    <row r="81" spans="20:54" ht="20.25" x14ac:dyDescent="0.3">
      <c r="T81" s="198"/>
      <c r="U81" s="198"/>
      <c r="V81" s="198"/>
      <c r="W81" s="198"/>
      <c r="X81" s="198"/>
      <c r="Y81" s="198"/>
      <c r="Z81" s="198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3"/>
      <c r="AL81" s="198"/>
      <c r="AM81" s="198"/>
      <c r="AN81" s="198"/>
      <c r="AO81" s="198"/>
      <c r="AP81" s="198"/>
      <c r="AQ81" s="198"/>
      <c r="AR81" s="198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</row>
    <row r="84" spans="20:54" ht="15.75" x14ac:dyDescent="0.25">
      <c r="T84" s="200"/>
      <c r="U84" s="200"/>
      <c r="V84" s="200"/>
      <c r="W84" s="200"/>
      <c r="X84" s="200"/>
      <c r="Y84" s="200"/>
      <c r="Z84" s="4"/>
      <c r="AA84" s="200"/>
      <c r="AB84" s="200"/>
      <c r="AC84" s="4"/>
      <c r="AD84" s="4"/>
      <c r="AE84" s="4"/>
      <c r="AF84" s="200"/>
      <c r="AG84" s="200"/>
      <c r="AH84" s="200"/>
      <c r="AI84" s="200"/>
      <c r="AJ84" s="200"/>
      <c r="AK84" s="200"/>
      <c r="AL84" s="4"/>
      <c r="AM84" s="4"/>
      <c r="AN84" s="4"/>
      <c r="AO84" s="4"/>
      <c r="AP84" s="4"/>
      <c r="AQ84" s="4"/>
      <c r="AR84" s="200"/>
      <c r="AS84" s="200"/>
      <c r="AT84" s="200"/>
      <c r="AU84" s="200"/>
      <c r="AV84" s="200"/>
      <c r="AW84" s="200"/>
      <c r="AX84" s="4"/>
      <c r="AY84" s="4"/>
      <c r="AZ84" s="4"/>
      <c r="BA84" s="4"/>
      <c r="BB84" s="4"/>
    </row>
    <row r="91" spans="20:54" x14ac:dyDescent="0.25"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</row>
    <row r="92" spans="20:54" x14ac:dyDescent="0.25"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86"/>
  <sheetViews>
    <sheetView showGridLines="0" zoomScaleNormal="100" workbookViewId="0">
      <selection activeCell="X10" sqref="X10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47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skupin'!B17</f>
        <v>SH ČMS - SDH Hradecko - Sebastián Folk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8</v>
      </c>
      <c r="I9" s="342">
        <f>E17</f>
        <v>20</v>
      </c>
      <c r="J9" s="340" t="s">
        <v>9</v>
      </c>
      <c r="K9" s="341">
        <f>C17</f>
        <v>7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15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skupin'!B18</f>
        <v>TJ SLAVOJ Český Brod "A" - Matouš Pála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0</v>
      </c>
      <c r="J11" s="359" t="s">
        <v>9</v>
      </c>
      <c r="K11" s="360">
        <f>Q27</f>
        <v>2</v>
      </c>
      <c r="L11" s="348"/>
      <c r="M11" s="350"/>
      <c r="N11" s="338"/>
      <c r="O11" s="362">
        <f>C11+I11+L11</f>
        <v>0</v>
      </c>
      <c r="P11" s="364" t="s">
        <v>9</v>
      </c>
      <c r="Q11" s="366">
        <f>E11+K11+N11</f>
        <v>4</v>
      </c>
      <c r="R11" s="368">
        <v>0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8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14</v>
      </c>
      <c r="J13" s="340" t="s">
        <v>9</v>
      </c>
      <c r="K13" s="341">
        <f>Q28</f>
        <v>20</v>
      </c>
      <c r="L13" s="355"/>
      <c r="M13" s="357"/>
      <c r="N13" s="346"/>
      <c r="O13" s="353">
        <f>C13+I13+L13</f>
        <v>22</v>
      </c>
      <c r="P13" s="376" t="s">
        <v>9</v>
      </c>
      <c r="Q13" s="378">
        <f>E13+K13+N13</f>
        <v>40</v>
      </c>
      <c r="R13" s="383">
        <v>3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skupin'!B19</f>
        <v>UNITOP SKP Žďár nad Sázavou "C" - Adam Rychlý</v>
      </c>
      <c r="C15" s="370">
        <f>O25</f>
        <v>0</v>
      </c>
      <c r="D15" s="359" t="s">
        <v>9</v>
      </c>
      <c r="E15" s="360">
        <f>Q25</f>
        <v>2</v>
      </c>
      <c r="F15" s="370">
        <f>K11</f>
        <v>2</v>
      </c>
      <c r="G15" s="359" t="s">
        <v>9</v>
      </c>
      <c r="H15" s="360">
        <f>I11</f>
        <v>0</v>
      </c>
      <c r="I15" s="385"/>
      <c r="J15" s="386"/>
      <c r="K15" s="387"/>
      <c r="L15" s="394"/>
      <c r="M15" s="394"/>
      <c r="N15" s="396"/>
      <c r="O15" s="362">
        <f>C15+F15+L15</f>
        <v>2</v>
      </c>
      <c r="P15" s="364" t="s">
        <v>9</v>
      </c>
      <c r="Q15" s="366">
        <f>E15+H15+N15</f>
        <v>2</v>
      </c>
      <c r="R15" s="368">
        <v>2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7</v>
      </c>
      <c r="D17" s="340" t="s">
        <v>9</v>
      </c>
      <c r="E17" s="340">
        <f>Q26</f>
        <v>20</v>
      </c>
      <c r="F17" s="342">
        <f>K13</f>
        <v>20</v>
      </c>
      <c r="G17" s="340" t="s">
        <v>9</v>
      </c>
      <c r="H17" s="340">
        <f>I13</f>
        <v>14</v>
      </c>
      <c r="I17" s="388"/>
      <c r="J17" s="389"/>
      <c r="K17" s="390"/>
      <c r="L17" s="330"/>
      <c r="M17" s="330"/>
      <c r="N17" s="332"/>
      <c r="O17" s="353">
        <f>C17+F17+L17</f>
        <v>27</v>
      </c>
      <c r="P17" s="376" t="s">
        <v>9</v>
      </c>
      <c r="Q17" s="378">
        <f>E17+H17+N17</f>
        <v>34</v>
      </c>
      <c r="R17" s="383">
        <v>2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UNITOP SKP Žďár nad Sázavou "C" - Adam Rychlý</v>
      </c>
      <c r="C25" s="404"/>
      <c r="D25" s="404" t="s">
        <v>9</v>
      </c>
      <c r="E25" s="404" t="str">
        <f>B7</f>
        <v>SH ČMS - SDH Hradecko - Sebastián Folk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7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TJ SLAVOJ Český Brod "A" - Matouš Pála</v>
      </c>
      <c r="C27" s="404"/>
      <c r="D27" s="404" t="s">
        <v>9</v>
      </c>
      <c r="E27" s="404" t="str">
        <f>B15</f>
        <v>UNITOP SKP Žďár nad Sázavou "C" - Adam Rychlý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0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14</v>
      </c>
      <c r="P28" s="55" t="s">
        <v>9</v>
      </c>
      <c r="Q28" s="41">
        <v>20</v>
      </c>
      <c r="R28" s="9" t="s">
        <v>26</v>
      </c>
    </row>
    <row r="29" spans="1:19" ht="15" customHeight="1" x14ac:dyDescent="0.25">
      <c r="A29" s="406">
        <v>3</v>
      </c>
      <c r="B29" s="404" t="str">
        <f>B7</f>
        <v>SH ČMS - SDH Hradecko - Sebastián Folk</v>
      </c>
      <c r="C29" s="404"/>
      <c r="D29" s="404" t="s">
        <v>9</v>
      </c>
      <c r="E29" s="404" t="str">
        <f>B11</f>
        <v>TJ SLAVOJ Český Brod "A" - Matouš Pála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8</v>
      </c>
      <c r="R30" s="9" t="s">
        <v>26</v>
      </c>
    </row>
    <row r="31" spans="1:19" x14ac:dyDescent="0.25">
      <c r="P31" s="228"/>
      <c r="Q31" s="228"/>
      <c r="R31" s="4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W4" sqref="W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48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skupin'!B20</f>
        <v>TJ Peklo nad Zdobnicí "A" - Adam Kopecký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skupin'!B21</f>
        <v>Sokol Dolní Počernice "A" - Adam Lahouari Hadj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skupin'!B22</f>
        <v>TJ Sokol Řeporyje "B" - Tomáš Vít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45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8" spans="1:54" ht="20.25" x14ac:dyDescent="0.3">
      <c r="T38" s="196"/>
      <c r="U38" s="196"/>
      <c r="V38" s="196"/>
      <c r="W38" s="196"/>
      <c r="X38" s="196"/>
      <c r="Y38" s="196"/>
      <c r="Z38" s="196"/>
      <c r="AA38" s="198"/>
      <c r="AB38" s="198"/>
      <c r="AC38" s="198"/>
      <c r="AD38" s="198"/>
      <c r="AE38" s="198"/>
      <c r="AF38" s="198"/>
      <c r="AH38" s="3"/>
      <c r="AI38" s="196"/>
      <c r="AJ38" s="196"/>
      <c r="AK38" s="196"/>
      <c r="AL38" s="196"/>
      <c r="AM38" s="196"/>
      <c r="AN38" s="196"/>
      <c r="AO38" s="8"/>
      <c r="AP38" s="7"/>
      <c r="AQ38" s="7"/>
      <c r="AR38" s="7"/>
      <c r="AS38" s="7"/>
      <c r="AT38" s="7"/>
      <c r="AU38" s="196"/>
      <c r="AV38" s="196"/>
      <c r="AW38" s="196"/>
      <c r="AX38" s="196"/>
      <c r="AY38" s="3"/>
      <c r="AZ38" s="3"/>
      <c r="BA38" s="3"/>
      <c r="BB38" s="3"/>
    </row>
    <row r="40" spans="1:54" ht="20.25" x14ac:dyDescent="0.3">
      <c r="T40" s="198"/>
      <c r="U40" s="198"/>
      <c r="V40" s="198"/>
      <c r="W40" s="198"/>
      <c r="X40" s="198"/>
      <c r="Y40" s="198"/>
      <c r="Z40" s="198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3"/>
      <c r="AL40" s="198"/>
      <c r="AM40" s="198"/>
      <c r="AN40" s="198"/>
      <c r="AO40" s="198"/>
      <c r="AP40" s="198"/>
      <c r="AQ40" s="198"/>
      <c r="AR40" s="198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</row>
    <row r="43" spans="1:54" ht="15.75" x14ac:dyDescent="0.25">
      <c r="T43" s="200"/>
      <c r="U43" s="200"/>
      <c r="V43" s="200"/>
      <c r="W43" s="200"/>
      <c r="X43" s="200"/>
      <c r="Y43" s="200"/>
      <c r="Z43" s="4"/>
      <c r="AA43" s="200"/>
      <c r="AB43" s="200"/>
      <c r="AC43" s="4"/>
      <c r="AD43" s="4"/>
      <c r="AE43" s="4"/>
      <c r="AF43" s="200"/>
      <c r="AG43" s="200"/>
      <c r="AH43" s="200"/>
      <c r="AI43" s="200"/>
      <c r="AJ43" s="200"/>
      <c r="AK43" s="200"/>
      <c r="AL43" s="4"/>
      <c r="AM43" s="4"/>
      <c r="AN43" s="4"/>
      <c r="AO43" s="4"/>
      <c r="AP43" s="4"/>
      <c r="AQ43" s="4"/>
      <c r="AR43" s="200"/>
      <c r="AS43" s="200"/>
      <c r="AT43" s="200"/>
      <c r="AU43" s="200"/>
      <c r="AV43" s="200"/>
      <c r="AW43" s="200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</row>
    <row r="51" spans="20:54" ht="15" customHeight="1" x14ac:dyDescent="0.25"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3" spans="20:54" ht="15" customHeight="1" x14ac:dyDescent="0.25"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</row>
    <row r="54" spans="20:54" ht="15" customHeight="1" x14ac:dyDescent="0.25"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</row>
    <row r="55" spans="20:54" ht="20.25" x14ac:dyDescent="0.3">
      <c r="T55" s="196"/>
      <c r="U55" s="196"/>
      <c r="V55" s="196"/>
      <c r="W55" s="196"/>
      <c r="X55" s="196"/>
      <c r="Y55" s="196"/>
      <c r="Z55" s="196"/>
      <c r="AA55" s="198"/>
      <c r="AB55" s="198"/>
      <c r="AC55" s="198"/>
      <c r="AD55" s="198"/>
      <c r="AE55" s="198"/>
      <c r="AF55" s="198"/>
      <c r="AG55" s="3"/>
      <c r="AH55" s="3"/>
      <c r="AI55" s="196"/>
      <c r="AJ55" s="196"/>
      <c r="AK55" s="196"/>
      <c r="AL55" s="196"/>
      <c r="AM55" s="196"/>
      <c r="AN55" s="196"/>
      <c r="AO55" s="8"/>
      <c r="AP55" s="7"/>
      <c r="AQ55" s="7"/>
      <c r="AR55" s="7"/>
      <c r="AS55" s="7"/>
      <c r="AT55" s="7"/>
      <c r="AU55" s="196"/>
      <c r="AV55" s="196"/>
      <c r="AW55" s="196"/>
      <c r="AX55" s="196"/>
      <c r="AY55" s="3"/>
      <c r="AZ55" s="3"/>
      <c r="BA55" s="3"/>
      <c r="BB55" s="3"/>
    </row>
    <row r="57" spans="20:54" ht="20.25" x14ac:dyDescent="0.3">
      <c r="T57" s="198"/>
      <c r="U57" s="198"/>
      <c r="V57" s="198"/>
      <c r="W57" s="198"/>
      <c r="X57" s="198"/>
      <c r="Y57" s="198"/>
      <c r="Z57" s="198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3"/>
      <c r="AL57" s="198"/>
      <c r="AM57" s="198"/>
      <c r="AN57" s="198"/>
      <c r="AO57" s="198"/>
      <c r="AP57" s="198"/>
      <c r="AQ57" s="198"/>
      <c r="AR57" s="198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</row>
    <row r="60" spans="20:54" ht="15.75" x14ac:dyDescent="0.25">
      <c r="T60" s="200"/>
      <c r="U60" s="200"/>
      <c r="V60" s="200"/>
      <c r="W60" s="200"/>
      <c r="X60" s="200"/>
      <c r="Y60" s="200"/>
      <c r="Z60" s="4"/>
      <c r="AA60" s="200"/>
      <c r="AB60" s="200"/>
      <c r="AC60" s="4"/>
      <c r="AD60" s="4"/>
      <c r="AE60" s="4"/>
      <c r="AF60" s="200"/>
      <c r="AG60" s="200"/>
      <c r="AH60" s="200"/>
      <c r="AI60" s="200"/>
      <c r="AJ60" s="200"/>
      <c r="AK60" s="200"/>
      <c r="AL60" s="4"/>
      <c r="AM60" s="4"/>
      <c r="AN60" s="4"/>
      <c r="AO60" s="4"/>
      <c r="AP60" s="4"/>
      <c r="AQ60" s="4"/>
      <c r="AR60" s="200"/>
      <c r="AS60" s="200"/>
      <c r="AT60" s="200"/>
      <c r="AU60" s="200"/>
      <c r="AV60" s="200"/>
      <c r="AW60" s="200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</row>
    <row r="68" spans="20:54" ht="15" customHeight="1" x14ac:dyDescent="0.25"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</row>
    <row r="72" spans="20:54" ht="23.25" x14ac:dyDescent="0.35"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</row>
    <row r="73" spans="20:54" ht="20.25" x14ac:dyDescent="0.3">
      <c r="T73" s="196"/>
      <c r="U73" s="196"/>
      <c r="V73" s="196"/>
      <c r="W73" s="196"/>
      <c r="X73" s="196"/>
      <c r="Y73" s="196"/>
      <c r="Z73" s="196"/>
      <c r="AA73" s="198"/>
      <c r="AB73" s="198"/>
      <c r="AC73" s="198"/>
      <c r="AD73" s="198"/>
      <c r="AE73" s="198"/>
      <c r="AF73" s="198"/>
      <c r="AG73" s="3"/>
      <c r="AH73" s="3"/>
      <c r="AI73" s="196"/>
      <c r="AJ73" s="196"/>
      <c r="AK73" s="196"/>
      <c r="AL73" s="196"/>
      <c r="AM73" s="196"/>
      <c r="AN73" s="196"/>
      <c r="AO73" s="8"/>
      <c r="AP73" s="7"/>
      <c r="AQ73" s="7"/>
      <c r="AR73" s="7"/>
      <c r="AS73" s="7"/>
      <c r="AT73" s="7"/>
      <c r="AU73" s="196"/>
      <c r="AV73" s="196"/>
      <c r="AW73" s="196"/>
      <c r="AX73" s="196"/>
      <c r="AY73" s="3"/>
      <c r="AZ73" s="3"/>
      <c r="BA73" s="3"/>
      <c r="BB73" s="3"/>
    </row>
    <row r="75" spans="20:54" ht="20.25" x14ac:dyDescent="0.3">
      <c r="T75" s="198"/>
      <c r="U75" s="198"/>
      <c r="V75" s="198"/>
      <c r="W75" s="198"/>
      <c r="X75" s="198"/>
      <c r="Y75" s="198"/>
      <c r="Z75" s="198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3"/>
      <c r="AL75" s="198"/>
      <c r="AM75" s="198"/>
      <c r="AN75" s="198"/>
      <c r="AO75" s="198"/>
      <c r="AP75" s="198"/>
      <c r="AQ75" s="198"/>
      <c r="AR75" s="198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</row>
    <row r="78" spans="20:54" ht="15.75" x14ac:dyDescent="0.25">
      <c r="T78" s="200"/>
      <c r="U78" s="200"/>
      <c r="V78" s="200"/>
      <c r="W78" s="200"/>
      <c r="X78" s="200"/>
      <c r="Y78" s="200"/>
      <c r="Z78" s="4"/>
      <c r="AA78" s="200"/>
      <c r="AB78" s="200"/>
      <c r="AC78" s="4"/>
      <c r="AD78" s="4"/>
      <c r="AE78" s="4"/>
      <c r="AF78" s="200"/>
      <c r="AG78" s="200"/>
      <c r="AH78" s="200"/>
      <c r="AI78" s="200"/>
      <c r="AJ78" s="200"/>
      <c r="AK78" s="200"/>
      <c r="AL78" s="4"/>
      <c r="AM78" s="4"/>
      <c r="AN78" s="4"/>
      <c r="AO78" s="4"/>
      <c r="AP78" s="4"/>
      <c r="AQ78" s="4"/>
      <c r="AR78" s="200"/>
      <c r="AS78" s="200"/>
      <c r="AT78" s="200"/>
      <c r="AU78" s="200"/>
      <c r="AV78" s="200"/>
      <c r="AW78" s="200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</row>
    <row r="86" spans="20:54" ht="15" customHeight="1" x14ac:dyDescent="0.25"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</row>
    <row r="90" spans="20:54" ht="23.25" x14ac:dyDescent="0.35"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</row>
    <row r="91" spans="20:54" ht="20.25" x14ac:dyDescent="0.3">
      <c r="T91" s="196"/>
      <c r="U91" s="196"/>
      <c r="V91" s="196"/>
      <c r="W91" s="196"/>
      <c r="X91" s="196"/>
      <c r="Y91" s="196"/>
      <c r="Z91" s="196"/>
      <c r="AA91" s="198"/>
      <c r="AB91" s="198"/>
      <c r="AC91" s="198"/>
      <c r="AD91" s="198"/>
      <c r="AE91" s="198"/>
      <c r="AF91" s="198"/>
      <c r="AG91" s="3"/>
      <c r="AH91" s="3"/>
      <c r="AI91" s="196"/>
      <c r="AJ91" s="196"/>
      <c r="AK91" s="196"/>
      <c r="AL91" s="196"/>
      <c r="AM91" s="196"/>
      <c r="AN91" s="196"/>
      <c r="AO91" s="8"/>
      <c r="AP91" s="7"/>
      <c r="AQ91" s="7"/>
      <c r="AR91" s="7"/>
      <c r="AS91" s="7"/>
      <c r="AT91" s="7"/>
      <c r="AU91" s="196"/>
      <c r="AV91" s="196"/>
      <c r="AW91" s="196"/>
      <c r="AX91" s="196"/>
      <c r="AY91" s="3"/>
      <c r="AZ91" s="3"/>
      <c r="BA91" s="3"/>
      <c r="BB91" s="3"/>
    </row>
    <row r="93" spans="20:54" ht="20.25" x14ac:dyDescent="0.3">
      <c r="T93" s="198"/>
      <c r="U93" s="198"/>
      <c r="V93" s="198"/>
      <c r="W93" s="198"/>
      <c r="X93" s="198"/>
      <c r="Y93" s="198"/>
      <c r="Z93" s="198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3"/>
      <c r="AL93" s="198"/>
      <c r="AM93" s="198"/>
      <c r="AN93" s="198"/>
      <c r="AO93" s="198"/>
      <c r="AP93" s="198"/>
      <c r="AQ93" s="198"/>
      <c r="AR93" s="198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</row>
    <row r="96" spans="20:54" ht="15.75" x14ac:dyDescent="0.25">
      <c r="T96" s="200"/>
      <c r="U96" s="200"/>
      <c r="V96" s="200"/>
      <c r="W96" s="200"/>
      <c r="X96" s="200"/>
      <c r="Y96" s="200"/>
      <c r="Z96" s="4"/>
      <c r="AA96" s="200"/>
      <c r="AB96" s="200"/>
      <c r="AC96" s="4"/>
      <c r="AD96" s="4"/>
      <c r="AE96" s="4"/>
      <c r="AF96" s="200"/>
      <c r="AG96" s="200"/>
      <c r="AH96" s="200"/>
      <c r="AI96" s="200"/>
      <c r="AJ96" s="200"/>
      <c r="AK96" s="200"/>
      <c r="AL96" s="4"/>
      <c r="AM96" s="4"/>
      <c r="AN96" s="4"/>
      <c r="AO96" s="4"/>
      <c r="AP96" s="4"/>
      <c r="AQ96" s="5"/>
      <c r="AR96" s="200"/>
      <c r="AS96" s="200"/>
      <c r="AT96" s="200"/>
      <c r="AU96" s="200"/>
      <c r="AV96" s="200"/>
      <c r="AW96" s="200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196" t="s">
        <v>22</v>
      </c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</row>
    <row r="104" spans="20:54" ht="15" customHeight="1" x14ac:dyDescent="0.25"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</row>
    <row r="107" spans="20:54" ht="23.25" x14ac:dyDescent="0.35">
      <c r="T107" s="197" t="s">
        <v>11</v>
      </c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</row>
    <row r="108" spans="20:54" ht="20.25" x14ac:dyDescent="0.3">
      <c r="T108" s="196" t="s">
        <v>12</v>
      </c>
      <c r="U108" s="196"/>
      <c r="V108" s="196"/>
      <c r="W108" s="196"/>
      <c r="X108" s="196"/>
      <c r="Y108" s="196"/>
      <c r="Z108" s="196"/>
      <c r="AA108" s="198" t="str">
        <f>C4</f>
        <v>Žďár nad Sázavou 4.6.2022</v>
      </c>
      <c r="AB108" s="198"/>
      <c r="AC108" s="198"/>
      <c r="AD108" s="198"/>
      <c r="AE108" s="198"/>
      <c r="AF108" s="198"/>
      <c r="AG108" s="3"/>
      <c r="AH108" s="3"/>
      <c r="AI108" s="196" t="s">
        <v>13</v>
      </c>
      <c r="AJ108" s="196"/>
      <c r="AK108" s="196"/>
      <c r="AL108" s="196"/>
      <c r="AM108" s="196"/>
      <c r="AN108" s="196"/>
      <c r="AO108" s="8" t="str">
        <f>CONCATENATE("(",P4,"-5)")</f>
        <v>(-5)</v>
      </c>
      <c r="AP108" s="7"/>
      <c r="AQ108" s="7"/>
      <c r="AR108" s="7"/>
      <c r="AS108" s="7"/>
      <c r="AT108" s="7"/>
      <c r="AU108" s="196" t="s">
        <v>14</v>
      </c>
      <c r="AV108" s="196"/>
      <c r="AW108" s="196"/>
      <c r="AX108" s="196"/>
      <c r="AY108" s="3"/>
      <c r="AZ108" s="3"/>
      <c r="BA108" s="3"/>
      <c r="BB108" s="3"/>
    </row>
    <row r="110" spans="20:54" ht="20.25" x14ac:dyDescent="0.3">
      <c r="T110" s="198" t="s">
        <v>15</v>
      </c>
      <c r="U110" s="198"/>
      <c r="V110" s="198"/>
      <c r="W110" s="198"/>
      <c r="X110" s="198"/>
      <c r="Y110" s="198"/>
      <c r="Z110" s="198"/>
      <c r="AA110" s="199" t="e">
        <f>#REF!</f>
        <v>#REF!</v>
      </c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3"/>
      <c r="AL110" s="198" t="s">
        <v>16</v>
      </c>
      <c r="AM110" s="198"/>
      <c r="AN110" s="198"/>
      <c r="AO110" s="198"/>
      <c r="AP110" s="198"/>
      <c r="AQ110" s="198"/>
      <c r="AR110" s="198"/>
      <c r="AS110" s="199" t="e">
        <f>#REF!</f>
        <v>#REF!</v>
      </c>
      <c r="AT110" s="199"/>
      <c r="AU110" s="199"/>
      <c r="AV110" s="199"/>
      <c r="AW110" s="199"/>
      <c r="AX110" s="199"/>
      <c r="AY110" s="199"/>
      <c r="AZ110" s="199"/>
      <c r="BA110" s="199"/>
      <c r="BB110" s="199"/>
    </row>
    <row r="113" spans="20:54" ht="15.75" x14ac:dyDescent="0.25">
      <c r="T113" s="200" t="s">
        <v>17</v>
      </c>
      <c r="U113" s="200"/>
      <c r="V113" s="200"/>
      <c r="W113" s="200"/>
      <c r="X113" s="200"/>
      <c r="Y113" s="200"/>
      <c r="Z113" s="4"/>
      <c r="AA113" s="200"/>
      <c r="AB113" s="200"/>
      <c r="AC113" s="4"/>
      <c r="AD113" s="4"/>
      <c r="AE113" s="4"/>
      <c r="AF113" s="200" t="s">
        <v>18</v>
      </c>
      <c r="AG113" s="200"/>
      <c r="AH113" s="200"/>
      <c r="AI113" s="200"/>
      <c r="AJ113" s="200"/>
      <c r="AK113" s="200"/>
      <c r="AL113" s="4"/>
      <c r="AM113" s="4"/>
      <c r="AN113" s="4"/>
      <c r="AO113" s="4"/>
      <c r="AP113" s="4"/>
      <c r="AQ113" s="4"/>
      <c r="AR113" s="200" t="s">
        <v>19</v>
      </c>
      <c r="AS113" s="200"/>
      <c r="AT113" s="200"/>
      <c r="AU113" s="200"/>
      <c r="AV113" s="200"/>
      <c r="AW113" s="200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196" t="s">
        <v>22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</row>
    <row r="122" spans="20:54" ht="15" customHeight="1" x14ac:dyDescent="0.25"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</row>
    <row r="126" spans="20:54" ht="23.25" x14ac:dyDescent="0.35">
      <c r="T126" s="197" t="s">
        <v>11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</row>
    <row r="127" spans="20:54" ht="20.25" x14ac:dyDescent="0.3">
      <c r="T127" s="196" t="s">
        <v>12</v>
      </c>
      <c r="U127" s="196"/>
      <c r="V127" s="196"/>
      <c r="W127" s="196"/>
      <c r="X127" s="196"/>
      <c r="Y127" s="196"/>
      <c r="Z127" s="196"/>
      <c r="AA127" s="198" t="str">
        <f>C4</f>
        <v>Žďár nad Sázavou 4.6.2022</v>
      </c>
      <c r="AB127" s="198"/>
      <c r="AC127" s="198"/>
      <c r="AD127" s="198"/>
      <c r="AE127" s="198"/>
      <c r="AF127" s="198"/>
      <c r="AG127" s="3"/>
      <c r="AH127" s="3"/>
      <c r="AI127" s="196" t="s">
        <v>13</v>
      </c>
      <c r="AJ127" s="196"/>
      <c r="AK127" s="196"/>
      <c r="AL127" s="196"/>
      <c r="AM127" s="196"/>
      <c r="AN127" s="196"/>
      <c r="AO127" s="8" t="str">
        <f>CONCATENATE("(",P4,"-6)")</f>
        <v>(-6)</v>
      </c>
      <c r="AP127" s="7"/>
      <c r="AQ127" s="7"/>
      <c r="AR127" s="7"/>
      <c r="AS127" s="7"/>
      <c r="AT127" s="7"/>
      <c r="AU127" s="196" t="s">
        <v>14</v>
      </c>
      <c r="AV127" s="196"/>
      <c r="AW127" s="196"/>
      <c r="AX127" s="196"/>
      <c r="AY127" s="3"/>
      <c r="AZ127" s="3"/>
      <c r="BA127" s="3"/>
      <c r="BB127" s="3"/>
    </row>
    <row r="129" spans="20:54" ht="20.25" x14ac:dyDescent="0.3">
      <c r="T129" s="198" t="s">
        <v>15</v>
      </c>
      <c r="U129" s="198"/>
      <c r="V129" s="198"/>
      <c r="W129" s="198"/>
      <c r="X129" s="198"/>
      <c r="Y129" s="198"/>
      <c r="Z129" s="198"/>
      <c r="AA129" s="199" t="e">
        <f>#REF!</f>
        <v>#REF!</v>
      </c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3"/>
      <c r="AL129" s="198" t="s">
        <v>16</v>
      </c>
      <c r="AM129" s="198"/>
      <c r="AN129" s="198"/>
      <c r="AO129" s="198"/>
      <c r="AP129" s="198"/>
      <c r="AQ129" s="198"/>
      <c r="AR129" s="198"/>
      <c r="AS129" s="199" t="e">
        <f>#REF!</f>
        <v>#REF!</v>
      </c>
      <c r="AT129" s="199"/>
      <c r="AU129" s="199"/>
      <c r="AV129" s="199"/>
      <c r="AW129" s="199"/>
      <c r="AX129" s="199"/>
      <c r="AY129" s="199"/>
      <c r="AZ129" s="199"/>
      <c r="BA129" s="199"/>
      <c r="BB129" s="199"/>
    </row>
    <row r="132" spans="20:54" ht="15.75" x14ac:dyDescent="0.25">
      <c r="T132" s="200" t="s">
        <v>17</v>
      </c>
      <c r="U132" s="200"/>
      <c r="V132" s="200"/>
      <c r="W132" s="200"/>
      <c r="X132" s="200"/>
      <c r="Y132" s="200"/>
      <c r="Z132" s="4"/>
      <c r="AA132" s="200"/>
      <c r="AB132" s="200"/>
      <c r="AC132" s="4"/>
      <c r="AD132" s="4"/>
      <c r="AE132" s="4"/>
      <c r="AF132" s="200" t="s">
        <v>18</v>
      </c>
      <c r="AG132" s="200"/>
      <c r="AH132" s="200"/>
      <c r="AI132" s="200"/>
      <c r="AJ132" s="200"/>
      <c r="AK132" s="200"/>
      <c r="AL132" s="4"/>
      <c r="AM132" s="4"/>
      <c r="AN132" s="4"/>
      <c r="AO132" s="4"/>
      <c r="AP132" s="4"/>
      <c r="AQ132" s="4"/>
      <c r="AR132" s="200" t="s">
        <v>19</v>
      </c>
      <c r="AS132" s="200"/>
      <c r="AT132" s="200"/>
      <c r="AU132" s="200"/>
      <c r="AV132" s="200"/>
      <c r="AW132" s="200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196" t="s">
        <v>22</v>
      </c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</row>
    <row r="140" spans="20:54" ht="15" customHeight="1" x14ac:dyDescent="0.25"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34"/>
  <sheetViews>
    <sheetView showGridLines="0" zoomScaleNormal="100" workbookViewId="0">
      <selection activeCell="U6" sqref="U6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48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skupin'!B20</f>
        <v>TJ Peklo nad Zdobnicí "A" - Adam Kopecký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11</v>
      </c>
      <c r="I9" s="342">
        <f>E17</f>
        <v>20</v>
      </c>
      <c r="J9" s="340" t="s">
        <v>9</v>
      </c>
      <c r="K9" s="341">
        <f>C17</f>
        <v>8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19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skupin'!B21</f>
        <v>Sokol Dolní Počernice "A" - Adam Lahouari Hadj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1</v>
      </c>
      <c r="L11" s="348"/>
      <c r="M11" s="350"/>
      <c r="N11" s="338"/>
      <c r="O11" s="362">
        <f>C11+I11+L11</f>
        <v>2</v>
      </c>
      <c r="P11" s="364" t="s">
        <v>9</v>
      </c>
      <c r="Q11" s="366">
        <f>E11+K11+N11</f>
        <v>3</v>
      </c>
      <c r="R11" s="368">
        <v>2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11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29</v>
      </c>
      <c r="J13" s="340" t="s">
        <v>9</v>
      </c>
      <c r="K13" s="341">
        <f>Q28</f>
        <v>25</v>
      </c>
      <c r="L13" s="355"/>
      <c r="M13" s="357"/>
      <c r="N13" s="346"/>
      <c r="O13" s="353">
        <f>C13+I13+L13</f>
        <v>40</v>
      </c>
      <c r="P13" s="376" t="s">
        <v>9</v>
      </c>
      <c r="Q13" s="378">
        <f>E13+K13+N13</f>
        <v>45</v>
      </c>
      <c r="R13" s="383">
        <v>2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skupin'!B22</f>
        <v>TJ Sokol Řeporyje "B" - Tomáš Vít</v>
      </c>
      <c r="C15" s="370">
        <f>O25</f>
        <v>0</v>
      </c>
      <c r="D15" s="359" t="s">
        <v>9</v>
      </c>
      <c r="E15" s="360">
        <f>Q25</f>
        <v>2</v>
      </c>
      <c r="F15" s="370">
        <f>K11</f>
        <v>1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1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8</v>
      </c>
      <c r="D17" s="340" t="s">
        <v>9</v>
      </c>
      <c r="E17" s="340">
        <f>Q26</f>
        <v>20</v>
      </c>
      <c r="F17" s="342">
        <f>K13</f>
        <v>25</v>
      </c>
      <c r="G17" s="340" t="s">
        <v>9</v>
      </c>
      <c r="H17" s="340">
        <f>I13</f>
        <v>29</v>
      </c>
      <c r="I17" s="388"/>
      <c r="J17" s="389"/>
      <c r="K17" s="390"/>
      <c r="L17" s="330"/>
      <c r="M17" s="330"/>
      <c r="N17" s="332"/>
      <c r="O17" s="353">
        <f>C17+F17+L17</f>
        <v>33</v>
      </c>
      <c r="P17" s="376" t="s">
        <v>9</v>
      </c>
      <c r="Q17" s="378">
        <f>E17+H17+N17</f>
        <v>49</v>
      </c>
      <c r="R17" s="383">
        <v>3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TJ Sokol Řeporyje "B" - Tomáš Vít</v>
      </c>
      <c r="C25" s="404"/>
      <c r="D25" s="404" t="s">
        <v>9</v>
      </c>
      <c r="E25" s="404" t="str">
        <f>B7</f>
        <v>TJ Peklo nad Zdobnicí "A" - Adam Kopecký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8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Sokol Dolní Počernice "A" - Adam Lahouari Hadj</v>
      </c>
      <c r="C27" s="404"/>
      <c r="D27" s="404" t="s">
        <v>9</v>
      </c>
      <c r="E27" s="404" t="str">
        <f>B15</f>
        <v>TJ Sokol Řeporyje "B" - Tomáš Vít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29</v>
      </c>
      <c r="P28" s="55" t="s">
        <v>9</v>
      </c>
      <c r="Q28" s="41">
        <v>25</v>
      </c>
      <c r="R28" s="9" t="s">
        <v>26</v>
      </c>
    </row>
    <row r="29" spans="1:19" ht="13.35" customHeight="1" x14ac:dyDescent="0.25">
      <c r="A29" s="406">
        <v>3</v>
      </c>
      <c r="B29" s="404" t="str">
        <f>B7</f>
        <v>TJ Peklo nad Zdobnicí "A" - Adam Kopecký</v>
      </c>
      <c r="C29" s="404"/>
      <c r="D29" s="404" t="s">
        <v>9</v>
      </c>
      <c r="E29" s="404" t="str">
        <f>B11</f>
        <v>Sokol Dolní Počernice "A" - Adam Lahouari Hadj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3.3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11</v>
      </c>
      <c r="R30" s="9" t="s">
        <v>26</v>
      </c>
    </row>
    <row r="31" spans="1:19" x14ac:dyDescent="0.25">
      <c r="P31" s="228"/>
      <c r="Q31" s="228"/>
      <c r="R31" s="45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92"/>
  <sheetViews>
    <sheetView showGridLines="0" zoomScaleNormal="100" workbookViewId="0">
      <selection activeCell="U4" sqref="U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49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x14ac:dyDescent="0.25">
      <c r="A5" s="307"/>
      <c r="B5" s="308"/>
      <c r="C5" s="297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thickBot="1" x14ac:dyDescent="0.3">
      <c r="A6" s="309"/>
      <c r="B6" s="310"/>
      <c r="C6" s="29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skupin'!B23</f>
        <v>UNITOP SKP Žďár nad Sázavou "B" - Michal Had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skupin'!B24</f>
        <v>MNK Modřice "A" - Roman Dlabka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skupin'!B25</f>
        <v>TJ SLAVOJ Český Brod "B" - Lucie Cibulková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45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9" spans="1:54" x14ac:dyDescent="0.25"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</row>
    <row r="40" spans="1:54" x14ac:dyDescent="0.25"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</row>
    <row r="41" spans="1:54" ht="20.25" x14ac:dyDescent="0.3">
      <c r="T41" s="196"/>
      <c r="U41" s="196"/>
      <c r="V41" s="196"/>
      <c r="W41" s="196"/>
      <c r="X41" s="196"/>
      <c r="Y41" s="196"/>
      <c r="Z41" s="196"/>
      <c r="AA41" s="198"/>
      <c r="AB41" s="198"/>
      <c r="AC41" s="198"/>
      <c r="AD41" s="198"/>
      <c r="AE41" s="198"/>
      <c r="AF41" s="198"/>
      <c r="AG41" s="3"/>
      <c r="AH41" s="3"/>
      <c r="AI41" s="196"/>
      <c r="AJ41" s="196"/>
      <c r="AK41" s="196"/>
      <c r="AL41" s="196"/>
      <c r="AM41" s="196"/>
      <c r="AN41" s="196"/>
      <c r="AO41" s="8"/>
      <c r="AP41" s="7"/>
      <c r="AQ41" s="7"/>
      <c r="AR41" s="7"/>
      <c r="AS41" s="7"/>
      <c r="AT41" s="7"/>
      <c r="AU41" s="196"/>
      <c r="AV41" s="196"/>
      <c r="AW41" s="196"/>
      <c r="AX41" s="196"/>
      <c r="AY41" s="3"/>
      <c r="AZ41" s="3"/>
      <c r="BA41" s="3"/>
      <c r="BB41" s="3"/>
    </row>
    <row r="43" spans="1:54" ht="20.25" x14ac:dyDescent="0.3">
      <c r="T43" s="198"/>
      <c r="U43" s="198"/>
      <c r="V43" s="198"/>
      <c r="W43" s="198"/>
      <c r="X43" s="198"/>
      <c r="Y43" s="198"/>
      <c r="Z43" s="198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3"/>
      <c r="AL43" s="198"/>
      <c r="AM43" s="198"/>
      <c r="AN43" s="198"/>
      <c r="AO43" s="198"/>
      <c r="AP43" s="198"/>
      <c r="AQ43" s="198"/>
      <c r="AR43" s="198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</row>
    <row r="46" spans="1:54" ht="15.75" x14ac:dyDescent="0.25">
      <c r="T46" s="200"/>
      <c r="U46" s="200"/>
      <c r="V46" s="200"/>
      <c r="W46" s="200"/>
      <c r="X46" s="200"/>
      <c r="Y46" s="200"/>
      <c r="Z46" s="4"/>
      <c r="AA46" s="200"/>
      <c r="AB46" s="200"/>
      <c r="AC46" s="4"/>
      <c r="AD46" s="4"/>
      <c r="AE46" s="4"/>
      <c r="AF46" s="200"/>
      <c r="AG46" s="200"/>
      <c r="AH46" s="200"/>
      <c r="AI46" s="200"/>
      <c r="AJ46" s="200"/>
      <c r="AK46" s="200"/>
      <c r="AL46" s="4"/>
      <c r="AM46" s="4"/>
      <c r="AN46" s="4"/>
      <c r="AO46" s="4"/>
      <c r="AP46" s="4"/>
      <c r="AQ46" s="4"/>
      <c r="AR46" s="200"/>
      <c r="AS46" s="200"/>
      <c r="AT46" s="200"/>
      <c r="AU46" s="200"/>
      <c r="AV46" s="200"/>
      <c r="AW46" s="200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</row>
    <row r="54" spans="20:54" x14ac:dyDescent="0.25"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</row>
    <row r="58" spans="20:54" ht="23.25" x14ac:dyDescent="0.35"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</row>
    <row r="59" spans="20:54" ht="20.25" x14ac:dyDescent="0.3">
      <c r="T59" s="196"/>
      <c r="U59" s="196"/>
      <c r="V59" s="196"/>
      <c r="W59" s="196"/>
      <c r="X59" s="196"/>
      <c r="Y59" s="196"/>
      <c r="Z59" s="196"/>
      <c r="AA59" s="198"/>
      <c r="AB59" s="198"/>
      <c r="AC59" s="198"/>
      <c r="AD59" s="198"/>
      <c r="AE59" s="198"/>
      <c r="AF59" s="198"/>
      <c r="AG59" s="3"/>
      <c r="AH59" s="3"/>
      <c r="AI59" s="196"/>
      <c r="AJ59" s="196"/>
      <c r="AK59" s="196"/>
      <c r="AL59" s="196"/>
      <c r="AM59" s="196"/>
      <c r="AN59" s="196"/>
      <c r="AO59" s="8"/>
      <c r="AP59" s="7"/>
      <c r="AQ59" s="7"/>
      <c r="AR59" s="7"/>
      <c r="AS59" s="7"/>
      <c r="AT59" s="7"/>
      <c r="AU59" s="196"/>
      <c r="AV59" s="196"/>
      <c r="AW59" s="196"/>
      <c r="AX59" s="196"/>
      <c r="AY59" s="3"/>
      <c r="AZ59" s="3"/>
      <c r="BA59" s="3"/>
      <c r="BB59" s="3"/>
    </row>
    <row r="61" spans="20:54" ht="20.25" x14ac:dyDescent="0.3">
      <c r="T61" s="198"/>
      <c r="U61" s="198"/>
      <c r="V61" s="198"/>
      <c r="W61" s="198"/>
      <c r="X61" s="198"/>
      <c r="Y61" s="198"/>
      <c r="Z61" s="198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3"/>
      <c r="AL61" s="198"/>
      <c r="AM61" s="198"/>
      <c r="AN61" s="198"/>
      <c r="AO61" s="198"/>
      <c r="AP61" s="198"/>
      <c r="AQ61" s="198"/>
      <c r="AR61" s="198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</row>
    <row r="64" spans="20:54" ht="15.75" x14ac:dyDescent="0.25">
      <c r="T64" s="200"/>
      <c r="U64" s="200"/>
      <c r="V64" s="200"/>
      <c r="W64" s="200"/>
      <c r="X64" s="200"/>
      <c r="Y64" s="200"/>
      <c r="Z64" s="4"/>
      <c r="AA64" s="200"/>
      <c r="AB64" s="200"/>
      <c r="AC64" s="4"/>
      <c r="AD64" s="4"/>
      <c r="AE64" s="4"/>
      <c r="AF64" s="200"/>
      <c r="AG64" s="200"/>
      <c r="AH64" s="200"/>
      <c r="AI64" s="200"/>
      <c r="AJ64" s="200"/>
      <c r="AK64" s="200"/>
      <c r="AL64" s="4"/>
      <c r="AM64" s="4"/>
      <c r="AN64" s="4"/>
      <c r="AO64" s="4"/>
      <c r="AP64" s="4"/>
      <c r="AQ64" s="4"/>
      <c r="AR64" s="200"/>
      <c r="AS64" s="200"/>
      <c r="AT64" s="200"/>
      <c r="AU64" s="200"/>
      <c r="AV64" s="200"/>
      <c r="AW64" s="200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</row>
    <row r="72" spans="20:54" x14ac:dyDescent="0.25"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</row>
    <row r="76" spans="20:54" ht="23.25" x14ac:dyDescent="0.35"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</row>
    <row r="78" spans="20:54" ht="23.25" x14ac:dyDescent="0.35"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</row>
    <row r="79" spans="20:54" ht="20.25" x14ac:dyDescent="0.3">
      <c r="T79" s="196"/>
      <c r="U79" s="196"/>
      <c r="V79" s="196"/>
      <c r="W79" s="196"/>
      <c r="X79" s="196"/>
      <c r="Y79" s="196"/>
      <c r="Z79" s="196"/>
      <c r="AA79" s="198"/>
      <c r="AB79" s="198"/>
      <c r="AC79" s="198"/>
      <c r="AD79" s="198"/>
      <c r="AE79" s="198"/>
      <c r="AF79" s="198"/>
      <c r="AG79" s="3"/>
      <c r="AH79" s="3"/>
      <c r="AI79" s="196"/>
      <c r="AJ79" s="196"/>
      <c r="AK79" s="196"/>
      <c r="AL79" s="196"/>
      <c r="AM79" s="196"/>
      <c r="AN79" s="196"/>
      <c r="AO79" s="8"/>
      <c r="AP79" s="7"/>
      <c r="AQ79" s="7"/>
      <c r="AR79" s="7"/>
      <c r="AS79" s="7"/>
      <c r="AT79" s="7"/>
      <c r="AU79" s="196"/>
      <c r="AV79" s="196"/>
      <c r="AW79" s="196"/>
      <c r="AX79" s="196"/>
      <c r="AY79" s="3"/>
      <c r="AZ79" s="3"/>
      <c r="BA79" s="3"/>
      <c r="BB79" s="3"/>
    </row>
    <row r="81" spans="20:54" ht="20.25" x14ac:dyDescent="0.3">
      <c r="T81" s="198"/>
      <c r="U81" s="198"/>
      <c r="V81" s="198"/>
      <c r="W81" s="198"/>
      <c r="X81" s="198"/>
      <c r="Y81" s="198"/>
      <c r="Z81" s="198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3"/>
      <c r="AL81" s="198"/>
      <c r="AM81" s="198"/>
      <c r="AN81" s="198"/>
      <c r="AO81" s="198"/>
      <c r="AP81" s="198"/>
      <c r="AQ81" s="198"/>
      <c r="AR81" s="198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</row>
    <row r="84" spans="20:54" ht="15.75" x14ac:dyDescent="0.25">
      <c r="T84" s="200"/>
      <c r="U84" s="200"/>
      <c r="V84" s="200"/>
      <c r="W84" s="200"/>
      <c r="X84" s="200"/>
      <c r="Y84" s="200"/>
      <c r="Z84" s="4"/>
      <c r="AA84" s="200"/>
      <c r="AB84" s="200"/>
      <c r="AC84" s="4"/>
      <c r="AD84" s="4"/>
      <c r="AE84" s="4"/>
      <c r="AF84" s="200"/>
      <c r="AG84" s="200"/>
      <c r="AH84" s="200"/>
      <c r="AI84" s="200"/>
      <c r="AJ84" s="200"/>
      <c r="AK84" s="200"/>
      <c r="AL84" s="4"/>
      <c r="AM84" s="4"/>
      <c r="AN84" s="4"/>
      <c r="AO84" s="4"/>
      <c r="AP84" s="4"/>
      <c r="AQ84" s="4"/>
      <c r="AR84" s="200"/>
      <c r="AS84" s="200"/>
      <c r="AT84" s="200"/>
      <c r="AU84" s="200"/>
      <c r="AV84" s="200"/>
      <c r="AW84" s="200"/>
      <c r="AX84" s="4"/>
      <c r="AY84" s="4"/>
      <c r="AZ84" s="4"/>
      <c r="BA84" s="4"/>
      <c r="BB84" s="4"/>
    </row>
    <row r="91" spans="20:54" x14ac:dyDescent="0.25"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</row>
    <row r="92" spans="20:54" x14ac:dyDescent="0.25"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S86"/>
  <sheetViews>
    <sheetView showGridLines="0" zoomScaleNormal="100" workbookViewId="0">
      <selection activeCell="T13" sqref="T13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49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skupin'!B23</f>
        <v>UNITOP SKP Žďár nad Sázavou "B" - Michal Had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12</v>
      </c>
      <c r="I9" s="342">
        <f>E17</f>
        <v>20</v>
      </c>
      <c r="J9" s="340" t="s">
        <v>9</v>
      </c>
      <c r="K9" s="341">
        <f>C17</f>
        <v>4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16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skupin'!B24</f>
        <v>MNK Modřice "A" - Roman Dlabka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0</v>
      </c>
      <c r="L11" s="348"/>
      <c r="M11" s="350"/>
      <c r="N11" s="338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12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20</v>
      </c>
      <c r="J13" s="340" t="s">
        <v>9</v>
      </c>
      <c r="K13" s="341">
        <f>Q28</f>
        <v>5</v>
      </c>
      <c r="L13" s="355"/>
      <c r="M13" s="357"/>
      <c r="N13" s="346"/>
      <c r="O13" s="353">
        <f>C13+I13+L13</f>
        <v>32</v>
      </c>
      <c r="P13" s="376" t="s">
        <v>9</v>
      </c>
      <c r="Q13" s="378">
        <f>E13+K13+N13</f>
        <v>25</v>
      </c>
      <c r="R13" s="383">
        <v>2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skupin'!B25</f>
        <v>TJ SLAVOJ Český Brod "B" - Lucie Cibulková</v>
      </c>
      <c r="C15" s="370">
        <f>O25</f>
        <v>0</v>
      </c>
      <c r="D15" s="359" t="s">
        <v>9</v>
      </c>
      <c r="E15" s="360">
        <f>Q25</f>
        <v>2</v>
      </c>
      <c r="F15" s="370">
        <f>K11</f>
        <v>0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4</v>
      </c>
      <c r="D17" s="340" t="s">
        <v>9</v>
      </c>
      <c r="E17" s="340">
        <f>Q26</f>
        <v>20</v>
      </c>
      <c r="F17" s="342">
        <f>K13</f>
        <v>5</v>
      </c>
      <c r="G17" s="340" t="s">
        <v>9</v>
      </c>
      <c r="H17" s="340">
        <f>I13</f>
        <v>20</v>
      </c>
      <c r="I17" s="388"/>
      <c r="J17" s="389"/>
      <c r="K17" s="390"/>
      <c r="L17" s="330"/>
      <c r="M17" s="330"/>
      <c r="N17" s="332"/>
      <c r="O17" s="353">
        <f>C17+F17+L17</f>
        <v>9</v>
      </c>
      <c r="P17" s="376" t="s">
        <v>9</v>
      </c>
      <c r="Q17" s="378">
        <f>E17+H17+N17</f>
        <v>40</v>
      </c>
      <c r="R17" s="383">
        <v>3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TJ SLAVOJ Český Brod "B" - Lucie Cibulková</v>
      </c>
      <c r="C25" s="404"/>
      <c r="D25" s="404" t="s">
        <v>9</v>
      </c>
      <c r="E25" s="404" t="str">
        <f>B7</f>
        <v>UNITOP SKP Žďár nad Sázavou "B" - Michal Had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4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MNK Modřice "A" - Roman Dlabka</v>
      </c>
      <c r="C27" s="404"/>
      <c r="D27" s="404" t="s">
        <v>9</v>
      </c>
      <c r="E27" s="404" t="str">
        <f>B15</f>
        <v>TJ SLAVOJ Český Brod "B" - Lucie Cibulková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20</v>
      </c>
      <c r="P28" s="55" t="s">
        <v>9</v>
      </c>
      <c r="Q28" s="41">
        <v>5</v>
      </c>
      <c r="R28" s="9" t="s">
        <v>26</v>
      </c>
    </row>
    <row r="29" spans="1:19" ht="15" customHeight="1" x14ac:dyDescent="0.25">
      <c r="A29" s="406">
        <v>3</v>
      </c>
      <c r="B29" s="404" t="str">
        <f>B7</f>
        <v>UNITOP SKP Žďár nad Sázavou "B" - Michal Had</v>
      </c>
      <c r="C29" s="404"/>
      <c r="D29" s="404" t="s">
        <v>9</v>
      </c>
      <c r="E29" s="404" t="str">
        <f>B11</f>
        <v>MNK Modřice "A" - Roman Dlabka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12</v>
      </c>
      <c r="R30" s="9" t="s">
        <v>26</v>
      </c>
    </row>
    <row r="31" spans="1:19" x14ac:dyDescent="0.25">
      <c r="P31" s="228"/>
      <c r="Q31" s="228"/>
      <c r="R31" s="4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V4" sqref="V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50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9" t="s">
        <v>8</v>
      </c>
    </row>
    <row r="7" spans="1:26" ht="15" customHeight="1" x14ac:dyDescent="0.25">
      <c r="A7" s="243">
        <v>1</v>
      </c>
      <c r="B7" s="248" t="str">
        <f>'Nasazení do skupin'!B26</f>
        <v>T.J. SOKOL Holice "A" - Jakub Zadrobílek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skupin'!B27</f>
        <v>SK Liapor Karlovy Vary "B" - Ondřej Kalán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skupin'!B28</f>
        <v>NK Habeš Strakonice "B" - Šimon Kalčík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45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8" spans="1:54" ht="20.25" x14ac:dyDescent="0.3">
      <c r="T38" s="196"/>
      <c r="U38" s="196"/>
      <c r="V38" s="196"/>
      <c r="W38" s="196"/>
      <c r="X38" s="196"/>
      <c r="Y38" s="196"/>
      <c r="Z38" s="196"/>
      <c r="AA38" s="198"/>
      <c r="AB38" s="198"/>
      <c r="AC38" s="198"/>
      <c r="AD38" s="198"/>
      <c r="AE38" s="198"/>
      <c r="AF38" s="198"/>
      <c r="AH38" s="3"/>
      <c r="AI38" s="196"/>
      <c r="AJ38" s="196"/>
      <c r="AK38" s="196"/>
      <c r="AL38" s="196"/>
      <c r="AM38" s="196"/>
      <c r="AN38" s="196"/>
      <c r="AO38" s="8"/>
      <c r="AP38" s="7"/>
      <c r="AQ38" s="7"/>
      <c r="AR38" s="7"/>
      <c r="AS38" s="7"/>
      <c r="AT38" s="7"/>
      <c r="AU38" s="196"/>
      <c r="AV38" s="196"/>
      <c r="AW38" s="196"/>
      <c r="AX38" s="196"/>
      <c r="AY38" s="3"/>
      <c r="AZ38" s="3"/>
      <c r="BA38" s="3"/>
      <c r="BB38" s="3"/>
    </row>
    <row r="40" spans="1:54" ht="20.25" x14ac:dyDescent="0.3">
      <c r="T40" s="198"/>
      <c r="U40" s="198"/>
      <c r="V40" s="198"/>
      <c r="W40" s="198"/>
      <c r="X40" s="198"/>
      <c r="Y40" s="198"/>
      <c r="Z40" s="198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3"/>
      <c r="AL40" s="198"/>
      <c r="AM40" s="198"/>
      <c r="AN40" s="198"/>
      <c r="AO40" s="198"/>
      <c r="AP40" s="198"/>
      <c r="AQ40" s="198"/>
      <c r="AR40" s="198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</row>
    <row r="43" spans="1:54" ht="15.75" x14ac:dyDescent="0.25">
      <c r="T43" s="200"/>
      <c r="U43" s="200"/>
      <c r="V43" s="200"/>
      <c r="W43" s="200"/>
      <c r="X43" s="200"/>
      <c r="Y43" s="200"/>
      <c r="Z43" s="4"/>
      <c r="AA43" s="200"/>
      <c r="AB43" s="200"/>
      <c r="AC43" s="4"/>
      <c r="AD43" s="4"/>
      <c r="AE43" s="4"/>
      <c r="AF43" s="200"/>
      <c r="AG43" s="200"/>
      <c r="AH43" s="200"/>
      <c r="AI43" s="200"/>
      <c r="AJ43" s="200"/>
      <c r="AK43" s="200"/>
      <c r="AL43" s="4"/>
      <c r="AM43" s="4"/>
      <c r="AN43" s="4"/>
      <c r="AO43" s="4"/>
      <c r="AP43" s="4"/>
      <c r="AQ43" s="4"/>
      <c r="AR43" s="200"/>
      <c r="AS43" s="200"/>
      <c r="AT43" s="200"/>
      <c r="AU43" s="200"/>
      <c r="AV43" s="200"/>
      <c r="AW43" s="200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</row>
    <row r="51" spans="20:54" ht="15" customHeight="1" x14ac:dyDescent="0.25"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3" spans="20:54" ht="15" customHeight="1" x14ac:dyDescent="0.25"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</row>
    <row r="54" spans="20:54" ht="15" customHeight="1" x14ac:dyDescent="0.25"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</row>
    <row r="55" spans="20:54" ht="20.25" x14ac:dyDescent="0.3">
      <c r="T55" s="196"/>
      <c r="U55" s="196"/>
      <c r="V55" s="196"/>
      <c r="W55" s="196"/>
      <c r="X55" s="196"/>
      <c r="Y55" s="196"/>
      <c r="Z55" s="196"/>
      <c r="AA55" s="198"/>
      <c r="AB55" s="198"/>
      <c r="AC55" s="198"/>
      <c r="AD55" s="198"/>
      <c r="AE55" s="198"/>
      <c r="AF55" s="198"/>
      <c r="AG55" s="3"/>
      <c r="AH55" s="3"/>
      <c r="AI55" s="196"/>
      <c r="AJ55" s="196"/>
      <c r="AK55" s="196"/>
      <c r="AL55" s="196"/>
      <c r="AM55" s="196"/>
      <c r="AN55" s="196"/>
      <c r="AO55" s="8"/>
      <c r="AP55" s="7"/>
      <c r="AQ55" s="7"/>
      <c r="AR55" s="7"/>
      <c r="AS55" s="7"/>
      <c r="AT55" s="7"/>
      <c r="AU55" s="196"/>
      <c r="AV55" s="196"/>
      <c r="AW55" s="196"/>
      <c r="AX55" s="196"/>
      <c r="AY55" s="3"/>
      <c r="AZ55" s="3"/>
      <c r="BA55" s="3"/>
      <c r="BB55" s="3"/>
    </row>
    <row r="57" spans="20:54" ht="20.25" x14ac:dyDescent="0.3">
      <c r="T57" s="198"/>
      <c r="U57" s="198"/>
      <c r="V57" s="198"/>
      <c r="W57" s="198"/>
      <c r="X57" s="198"/>
      <c r="Y57" s="198"/>
      <c r="Z57" s="198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3"/>
      <c r="AL57" s="198"/>
      <c r="AM57" s="198"/>
      <c r="AN57" s="198"/>
      <c r="AO57" s="198"/>
      <c r="AP57" s="198"/>
      <c r="AQ57" s="198"/>
      <c r="AR57" s="198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</row>
    <row r="60" spans="20:54" ht="15.75" x14ac:dyDescent="0.25">
      <c r="T60" s="200"/>
      <c r="U60" s="200"/>
      <c r="V60" s="200"/>
      <c r="W60" s="200"/>
      <c r="X60" s="200"/>
      <c r="Y60" s="200"/>
      <c r="Z60" s="4"/>
      <c r="AA60" s="200"/>
      <c r="AB60" s="200"/>
      <c r="AC60" s="4"/>
      <c r="AD60" s="4"/>
      <c r="AE60" s="4"/>
      <c r="AF60" s="200"/>
      <c r="AG60" s="200"/>
      <c r="AH60" s="200"/>
      <c r="AI60" s="200"/>
      <c r="AJ60" s="200"/>
      <c r="AK60" s="200"/>
      <c r="AL60" s="4"/>
      <c r="AM60" s="4"/>
      <c r="AN60" s="4"/>
      <c r="AO60" s="4"/>
      <c r="AP60" s="4"/>
      <c r="AQ60" s="4"/>
      <c r="AR60" s="200"/>
      <c r="AS60" s="200"/>
      <c r="AT60" s="200"/>
      <c r="AU60" s="200"/>
      <c r="AV60" s="200"/>
      <c r="AW60" s="200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</row>
    <row r="68" spans="20:54" ht="15" customHeight="1" x14ac:dyDescent="0.25"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</row>
    <row r="72" spans="20:54" ht="23.25" x14ac:dyDescent="0.35"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</row>
    <row r="73" spans="20:54" ht="20.25" x14ac:dyDescent="0.3">
      <c r="T73" s="196"/>
      <c r="U73" s="196"/>
      <c r="V73" s="196"/>
      <c r="W73" s="196"/>
      <c r="X73" s="196"/>
      <c r="Y73" s="196"/>
      <c r="Z73" s="196"/>
      <c r="AA73" s="198"/>
      <c r="AB73" s="198"/>
      <c r="AC73" s="198"/>
      <c r="AD73" s="198"/>
      <c r="AE73" s="198"/>
      <c r="AF73" s="198"/>
      <c r="AG73" s="3"/>
      <c r="AH73" s="3"/>
      <c r="AI73" s="196"/>
      <c r="AJ73" s="196"/>
      <c r="AK73" s="196"/>
      <c r="AL73" s="196"/>
      <c r="AM73" s="196"/>
      <c r="AN73" s="196"/>
      <c r="AO73" s="8"/>
      <c r="AP73" s="7"/>
      <c r="AQ73" s="7"/>
      <c r="AR73" s="7"/>
      <c r="AS73" s="7"/>
      <c r="AT73" s="7"/>
      <c r="AU73" s="196"/>
      <c r="AV73" s="196"/>
      <c r="AW73" s="196"/>
      <c r="AX73" s="196"/>
      <c r="AY73" s="3"/>
      <c r="AZ73" s="3"/>
      <c r="BA73" s="3"/>
      <c r="BB73" s="3"/>
    </row>
    <row r="75" spans="20:54" ht="20.25" x14ac:dyDescent="0.3">
      <c r="T75" s="198"/>
      <c r="U75" s="198"/>
      <c r="V75" s="198"/>
      <c r="W75" s="198"/>
      <c r="X75" s="198"/>
      <c r="Y75" s="198"/>
      <c r="Z75" s="198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3"/>
      <c r="AL75" s="198"/>
      <c r="AM75" s="198"/>
      <c r="AN75" s="198"/>
      <c r="AO75" s="198"/>
      <c r="AP75" s="198"/>
      <c r="AQ75" s="198"/>
      <c r="AR75" s="198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</row>
    <row r="78" spans="20:54" ht="15.75" x14ac:dyDescent="0.25">
      <c r="T78" s="200"/>
      <c r="U78" s="200"/>
      <c r="V78" s="200"/>
      <c r="W78" s="200"/>
      <c r="X78" s="200"/>
      <c r="Y78" s="200"/>
      <c r="Z78" s="4"/>
      <c r="AA78" s="200"/>
      <c r="AB78" s="200"/>
      <c r="AC78" s="4"/>
      <c r="AD78" s="4"/>
      <c r="AE78" s="4"/>
      <c r="AF78" s="200"/>
      <c r="AG78" s="200"/>
      <c r="AH78" s="200"/>
      <c r="AI78" s="200"/>
      <c r="AJ78" s="200"/>
      <c r="AK78" s="200"/>
      <c r="AL78" s="4"/>
      <c r="AM78" s="4"/>
      <c r="AN78" s="4"/>
      <c r="AO78" s="4"/>
      <c r="AP78" s="4"/>
      <c r="AQ78" s="4"/>
      <c r="AR78" s="200"/>
      <c r="AS78" s="200"/>
      <c r="AT78" s="200"/>
      <c r="AU78" s="200"/>
      <c r="AV78" s="200"/>
      <c r="AW78" s="200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</row>
    <row r="86" spans="20:54" ht="15" customHeight="1" x14ac:dyDescent="0.25"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</row>
    <row r="90" spans="20:54" ht="23.25" x14ac:dyDescent="0.35"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</row>
    <row r="91" spans="20:54" ht="20.25" x14ac:dyDescent="0.3">
      <c r="T91" s="196"/>
      <c r="U91" s="196"/>
      <c r="V91" s="196"/>
      <c r="W91" s="196"/>
      <c r="X91" s="196"/>
      <c r="Y91" s="196"/>
      <c r="Z91" s="196"/>
      <c r="AA91" s="198"/>
      <c r="AB91" s="198"/>
      <c r="AC91" s="198"/>
      <c r="AD91" s="198"/>
      <c r="AE91" s="198"/>
      <c r="AF91" s="198"/>
      <c r="AG91" s="3"/>
      <c r="AH91" s="3"/>
      <c r="AI91" s="196"/>
      <c r="AJ91" s="196"/>
      <c r="AK91" s="196"/>
      <c r="AL91" s="196"/>
      <c r="AM91" s="196"/>
      <c r="AN91" s="196"/>
      <c r="AO91" s="8"/>
      <c r="AP91" s="7"/>
      <c r="AQ91" s="7"/>
      <c r="AR91" s="7"/>
      <c r="AS91" s="7"/>
      <c r="AT91" s="7"/>
      <c r="AU91" s="196"/>
      <c r="AV91" s="196"/>
      <c r="AW91" s="196"/>
      <c r="AX91" s="196"/>
      <c r="AY91" s="3"/>
      <c r="AZ91" s="3"/>
      <c r="BA91" s="3"/>
      <c r="BB91" s="3"/>
    </row>
    <row r="93" spans="20:54" ht="20.25" x14ac:dyDescent="0.3">
      <c r="T93" s="198"/>
      <c r="U93" s="198"/>
      <c r="V93" s="198"/>
      <c r="W93" s="198"/>
      <c r="X93" s="198"/>
      <c r="Y93" s="198"/>
      <c r="Z93" s="198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3"/>
      <c r="AL93" s="198"/>
      <c r="AM93" s="198"/>
      <c r="AN93" s="198"/>
      <c r="AO93" s="198"/>
      <c r="AP93" s="198"/>
      <c r="AQ93" s="198"/>
      <c r="AR93" s="198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</row>
    <row r="96" spans="20:54" ht="15.75" x14ac:dyDescent="0.25">
      <c r="T96" s="200"/>
      <c r="U96" s="200"/>
      <c r="V96" s="200"/>
      <c r="W96" s="200"/>
      <c r="X96" s="200"/>
      <c r="Y96" s="200"/>
      <c r="Z96" s="4"/>
      <c r="AA96" s="200"/>
      <c r="AB96" s="200"/>
      <c r="AC96" s="4"/>
      <c r="AD96" s="4"/>
      <c r="AE96" s="4"/>
      <c r="AF96" s="200"/>
      <c r="AG96" s="200"/>
      <c r="AH96" s="200"/>
      <c r="AI96" s="200"/>
      <c r="AJ96" s="200"/>
      <c r="AK96" s="200"/>
      <c r="AL96" s="4"/>
      <c r="AM96" s="4"/>
      <c r="AN96" s="4"/>
      <c r="AO96" s="4"/>
      <c r="AP96" s="4"/>
      <c r="AQ96" s="5"/>
      <c r="AR96" s="200"/>
      <c r="AS96" s="200"/>
      <c r="AT96" s="200"/>
      <c r="AU96" s="200"/>
      <c r="AV96" s="200"/>
      <c r="AW96" s="200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196" t="s">
        <v>22</v>
      </c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</row>
    <row r="104" spans="20:54" ht="15" customHeight="1" x14ac:dyDescent="0.25"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</row>
    <row r="107" spans="20:54" ht="23.25" x14ac:dyDescent="0.35">
      <c r="T107" s="197" t="s">
        <v>11</v>
      </c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</row>
    <row r="108" spans="20:54" ht="20.25" x14ac:dyDescent="0.3">
      <c r="T108" s="196" t="s">
        <v>12</v>
      </c>
      <c r="U108" s="196"/>
      <c r="V108" s="196"/>
      <c r="W108" s="196"/>
      <c r="X108" s="196"/>
      <c r="Y108" s="196"/>
      <c r="Z108" s="196"/>
      <c r="AA108" s="198" t="str">
        <f>C4</f>
        <v>Žďár nad Sázavou 4.6.2022</v>
      </c>
      <c r="AB108" s="198"/>
      <c r="AC108" s="198"/>
      <c r="AD108" s="198"/>
      <c r="AE108" s="198"/>
      <c r="AF108" s="198"/>
      <c r="AG108" s="3"/>
      <c r="AH108" s="3"/>
      <c r="AI108" s="196" t="s">
        <v>13</v>
      </c>
      <c r="AJ108" s="196"/>
      <c r="AK108" s="196"/>
      <c r="AL108" s="196"/>
      <c r="AM108" s="196"/>
      <c r="AN108" s="196"/>
      <c r="AO108" s="8" t="str">
        <f>CONCATENATE("(",P4,"-5)")</f>
        <v>(-5)</v>
      </c>
      <c r="AP108" s="7"/>
      <c r="AQ108" s="7"/>
      <c r="AR108" s="7"/>
      <c r="AS108" s="7"/>
      <c r="AT108" s="7"/>
      <c r="AU108" s="196" t="s">
        <v>14</v>
      </c>
      <c r="AV108" s="196"/>
      <c r="AW108" s="196"/>
      <c r="AX108" s="196"/>
      <c r="AY108" s="3"/>
      <c r="AZ108" s="3"/>
      <c r="BA108" s="3"/>
      <c r="BB108" s="3"/>
    </row>
    <row r="110" spans="20:54" ht="20.25" x14ac:dyDescent="0.3">
      <c r="T110" s="198" t="s">
        <v>15</v>
      </c>
      <c r="U110" s="198"/>
      <c r="V110" s="198"/>
      <c r="W110" s="198"/>
      <c r="X110" s="198"/>
      <c r="Y110" s="198"/>
      <c r="Z110" s="198"/>
      <c r="AA110" s="199" t="e">
        <f>#REF!</f>
        <v>#REF!</v>
      </c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3"/>
      <c r="AL110" s="198" t="s">
        <v>16</v>
      </c>
      <c r="AM110" s="198"/>
      <c r="AN110" s="198"/>
      <c r="AO110" s="198"/>
      <c r="AP110" s="198"/>
      <c r="AQ110" s="198"/>
      <c r="AR110" s="198"/>
      <c r="AS110" s="199" t="e">
        <f>#REF!</f>
        <v>#REF!</v>
      </c>
      <c r="AT110" s="199"/>
      <c r="AU110" s="199"/>
      <c r="AV110" s="199"/>
      <c r="AW110" s="199"/>
      <c r="AX110" s="199"/>
      <c r="AY110" s="199"/>
      <c r="AZ110" s="199"/>
      <c r="BA110" s="199"/>
      <c r="BB110" s="199"/>
    </row>
    <row r="113" spans="20:54" ht="15.75" x14ac:dyDescent="0.25">
      <c r="T113" s="200" t="s">
        <v>17</v>
      </c>
      <c r="U113" s="200"/>
      <c r="V113" s="200"/>
      <c r="W113" s="200"/>
      <c r="X113" s="200"/>
      <c r="Y113" s="200"/>
      <c r="Z113" s="4"/>
      <c r="AA113" s="200"/>
      <c r="AB113" s="200"/>
      <c r="AC113" s="4"/>
      <c r="AD113" s="4"/>
      <c r="AE113" s="4"/>
      <c r="AF113" s="200" t="s">
        <v>18</v>
      </c>
      <c r="AG113" s="200"/>
      <c r="AH113" s="200"/>
      <c r="AI113" s="200"/>
      <c r="AJ113" s="200"/>
      <c r="AK113" s="200"/>
      <c r="AL113" s="4"/>
      <c r="AM113" s="4"/>
      <c r="AN113" s="4"/>
      <c r="AO113" s="4"/>
      <c r="AP113" s="4"/>
      <c r="AQ113" s="4"/>
      <c r="AR113" s="200" t="s">
        <v>19</v>
      </c>
      <c r="AS113" s="200"/>
      <c r="AT113" s="200"/>
      <c r="AU113" s="200"/>
      <c r="AV113" s="200"/>
      <c r="AW113" s="200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196" t="s">
        <v>22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</row>
    <row r="122" spans="20:54" ht="15" customHeight="1" x14ac:dyDescent="0.25"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</row>
    <row r="126" spans="20:54" ht="23.25" x14ac:dyDescent="0.35">
      <c r="T126" s="197" t="s">
        <v>11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</row>
    <row r="127" spans="20:54" ht="20.25" x14ac:dyDescent="0.3">
      <c r="T127" s="196" t="s">
        <v>12</v>
      </c>
      <c r="U127" s="196"/>
      <c r="V127" s="196"/>
      <c r="W127" s="196"/>
      <c r="X127" s="196"/>
      <c r="Y127" s="196"/>
      <c r="Z127" s="196"/>
      <c r="AA127" s="198" t="str">
        <f>C4</f>
        <v>Žďár nad Sázavou 4.6.2022</v>
      </c>
      <c r="AB127" s="198"/>
      <c r="AC127" s="198"/>
      <c r="AD127" s="198"/>
      <c r="AE127" s="198"/>
      <c r="AF127" s="198"/>
      <c r="AG127" s="3"/>
      <c r="AH127" s="3"/>
      <c r="AI127" s="196" t="s">
        <v>13</v>
      </c>
      <c r="AJ127" s="196"/>
      <c r="AK127" s="196"/>
      <c r="AL127" s="196"/>
      <c r="AM127" s="196"/>
      <c r="AN127" s="196"/>
      <c r="AO127" s="8" t="str">
        <f>CONCATENATE("(",P4,"-6)")</f>
        <v>(-6)</v>
      </c>
      <c r="AP127" s="7"/>
      <c r="AQ127" s="7"/>
      <c r="AR127" s="7"/>
      <c r="AS127" s="7"/>
      <c r="AT127" s="7"/>
      <c r="AU127" s="196" t="s">
        <v>14</v>
      </c>
      <c r="AV127" s="196"/>
      <c r="AW127" s="196"/>
      <c r="AX127" s="196"/>
      <c r="AY127" s="3"/>
      <c r="AZ127" s="3"/>
      <c r="BA127" s="3"/>
      <c r="BB127" s="3"/>
    </row>
    <row r="129" spans="20:54" ht="20.25" x14ac:dyDescent="0.3">
      <c r="T129" s="198" t="s">
        <v>15</v>
      </c>
      <c r="U129" s="198"/>
      <c r="V129" s="198"/>
      <c r="W129" s="198"/>
      <c r="X129" s="198"/>
      <c r="Y129" s="198"/>
      <c r="Z129" s="198"/>
      <c r="AA129" s="199" t="e">
        <f>#REF!</f>
        <v>#REF!</v>
      </c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3"/>
      <c r="AL129" s="198" t="s">
        <v>16</v>
      </c>
      <c r="AM129" s="198"/>
      <c r="AN129" s="198"/>
      <c r="AO129" s="198"/>
      <c r="AP129" s="198"/>
      <c r="AQ129" s="198"/>
      <c r="AR129" s="198"/>
      <c r="AS129" s="199" t="e">
        <f>#REF!</f>
        <v>#REF!</v>
      </c>
      <c r="AT129" s="199"/>
      <c r="AU129" s="199"/>
      <c r="AV129" s="199"/>
      <c r="AW129" s="199"/>
      <c r="AX129" s="199"/>
      <c r="AY129" s="199"/>
      <c r="AZ129" s="199"/>
      <c r="BA129" s="199"/>
      <c r="BB129" s="199"/>
    </row>
    <row r="132" spans="20:54" ht="15.75" x14ac:dyDescent="0.25">
      <c r="T132" s="200" t="s">
        <v>17</v>
      </c>
      <c r="U132" s="200"/>
      <c r="V132" s="200"/>
      <c r="W132" s="200"/>
      <c r="X132" s="200"/>
      <c r="Y132" s="200"/>
      <c r="Z132" s="4"/>
      <c r="AA132" s="200"/>
      <c r="AB132" s="200"/>
      <c r="AC132" s="4"/>
      <c r="AD132" s="4"/>
      <c r="AE132" s="4"/>
      <c r="AF132" s="200" t="s">
        <v>18</v>
      </c>
      <c r="AG132" s="200"/>
      <c r="AH132" s="200"/>
      <c r="AI132" s="200"/>
      <c r="AJ132" s="200"/>
      <c r="AK132" s="200"/>
      <c r="AL132" s="4"/>
      <c r="AM132" s="4"/>
      <c r="AN132" s="4"/>
      <c r="AO132" s="4"/>
      <c r="AP132" s="4"/>
      <c r="AQ132" s="4"/>
      <c r="AR132" s="200" t="s">
        <v>19</v>
      </c>
      <c r="AS132" s="200"/>
      <c r="AT132" s="200"/>
      <c r="AU132" s="200"/>
      <c r="AV132" s="200"/>
      <c r="AW132" s="200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196" t="s">
        <v>22</v>
      </c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</row>
    <row r="140" spans="20:54" ht="15" customHeight="1" x14ac:dyDescent="0.25"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7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34"/>
  <sheetViews>
    <sheetView showGridLines="0" zoomScaleNormal="100" workbookViewId="0">
      <selection activeCell="T22" sqref="T22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50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skupin'!B26</f>
        <v>T.J. SOKOL Holice "A" - Jakub Zadrobílek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12</v>
      </c>
      <c r="I9" s="342">
        <f>E17</f>
        <v>20</v>
      </c>
      <c r="J9" s="340" t="s">
        <v>9</v>
      </c>
      <c r="K9" s="341">
        <f>C17</f>
        <v>4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16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skupin'!B27</f>
        <v>SK Liapor Karlovy Vary "B" - Ondřej Kalán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0</v>
      </c>
      <c r="L11" s="348"/>
      <c r="M11" s="350"/>
      <c r="N11" s="338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12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20</v>
      </c>
      <c r="J13" s="340" t="s">
        <v>9</v>
      </c>
      <c r="K13" s="341">
        <f>Q28</f>
        <v>11</v>
      </c>
      <c r="L13" s="355"/>
      <c r="M13" s="357"/>
      <c r="N13" s="346"/>
      <c r="O13" s="353">
        <f>C13+I13+L13</f>
        <v>32</v>
      </c>
      <c r="P13" s="376" t="s">
        <v>9</v>
      </c>
      <c r="Q13" s="378">
        <f>E13+K13+N13</f>
        <v>31</v>
      </c>
      <c r="R13" s="383">
        <v>2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skupin'!B28</f>
        <v>NK Habeš Strakonice "B" - Šimon Kalčík</v>
      </c>
      <c r="C15" s="370">
        <f>O25</f>
        <v>0</v>
      </c>
      <c r="D15" s="359" t="s">
        <v>9</v>
      </c>
      <c r="E15" s="360">
        <f>Q25</f>
        <v>2</v>
      </c>
      <c r="F15" s="370">
        <f>K11</f>
        <v>0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4</v>
      </c>
      <c r="D17" s="340" t="s">
        <v>9</v>
      </c>
      <c r="E17" s="340">
        <f>Q26</f>
        <v>20</v>
      </c>
      <c r="F17" s="342">
        <f>K13</f>
        <v>11</v>
      </c>
      <c r="G17" s="340" t="s">
        <v>9</v>
      </c>
      <c r="H17" s="340">
        <f>I13</f>
        <v>20</v>
      </c>
      <c r="I17" s="388"/>
      <c r="J17" s="389"/>
      <c r="K17" s="390"/>
      <c r="L17" s="330"/>
      <c r="M17" s="330"/>
      <c r="N17" s="332"/>
      <c r="O17" s="353">
        <f>C17+F17+L17</f>
        <v>15</v>
      </c>
      <c r="P17" s="376" t="s">
        <v>9</v>
      </c>
      <c r="Q17" s="378">
        <f>E17+H17+N17</f>
        <v>40</v>
      </c>
      <c r="R17" s="383">
        <v>3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NK Habeš Strakonice "B" - Šimon Kalčík</v>
      </c>
      <c r="C25" s="404"/>
      <c r="D25" s="404" t="s">
        <v>9</v>
      </c>
      <c r="E25" s="404" t="str">
        <f>B7</f>
        <v>T.J. SOKOL Holice "A" - Jakub Zadrobílek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4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SK Liapor Karlovy Vary "B" - Ondřej Kalán</v>
      </c>
      <c r="C27" s="404"/>
      <c r="D27" s="404" t="s">
        <v>9</v>
      </c>
      <c r="E27" s="404" t="str">
        <f>B15</f>
        <v>NK Habeš Strakonice "B" - Šimon Kalčík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20</v>
      </c>
      <c r="P28" s="55" t="s">
        <v>9</v>
      </c>
      <c r="Q28" s="41">
        <v>11</v>
      </c>
      <c r="R28" s="9" t="s">
        <v>26</v>
      </c>
    </row>
    <row r="29" spans="1:19" ht="13.35" customHeight="1" x14ac:dyDescent="0.25">
      <c r="A29" s="406">
        <v>3</v>
      </c>
      <c r="B29" s="404" t="str">
        <f>B7</f>
        <v>T.J. SOKOL Holice "A" - Jakub Zadrobílek</v>
      </c>
      <c r="C29" s="404"/>
      <c r="D29" s="404" t="s">
        <v>9</v>
      </c>
      <c r="E29" s="404" t="str">
        <f>B11</f>
        <v>SK Liapor Karlovy Vary "B" - Ondřej Kalán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3.3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12</v>
      </c>
      <c r="R30" s="9" t="s">
        <v>26</v>
      </c>
    </row>
    <row r="31" spans="1:19" x14ac:dyDescent="0.25">
      <c r="P31" s="228"/>
      <c r="Q31" s="228"/>
      <c r="R31" s="45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topLeftCell="A10" zoomScaleNormal="100" workbookViewId="0">
      <selection activeCell="T7" sqref="T7"/>
    </sheetView>
  </sheetViews>
  <sheetFormatPr defaultRowHeight="12.75" x14ac:dyDescent="0.2"/>
  <cols>
    <col min="1" max="1" width="3" style="43" customWidth="1"/>
    <col min="2" max="2" width="50.42578125" style="43" customWidth="1"/>
    <col min="3" max="3" width="5.85546875" style="43" customWidth="1"/>
    <col min="4" max="4" width="20.7109375" style="43" customWidth="1"/>
    <col min="5" max="5" width="4.42578125" style="43" customWidth="1"/>
    <col min="6" max="6" width="5.85546875" style="43" hidden="1" customWidth="1"/>
    <col min="7" max="7" width="16" style="43" hidden="1" customWidth="1"/>
    <col min="8" max="8" width="4.5703125" style="58" hidden="1" customWidth="1"/>
    <col min="9" max="9" width="5.85546875" style="58" hidden="1" customWidth="1"/>
    <col min="10" max="10" width="16" style="58" hidden="1" customWidth="1"/>
    <col min="11" max="11" width="4.5703125" style="58" hidden="1" customWidth="1"/>
    <col min="12" max="12" width="5.85546875" style="58" hidden="1" customWidth="1"/>
    <col min="13" max="13" width="16" style="58" hidden="1" customWidth="1"/>
    <col min="14" max="14" width="4.5703125" style="58" hidden="1" customWidth="1"/>
    <col min="15" max="15" width="5.5703125" style="58" hidden="1" customWidth="1"/>
    <col min="16" max="16" width="16" style="58" hidden="1" customWidth="1"/>
    <col min="17" max="17" width="4.5703125" style="58" hidden="1" customWidth="1"/>
    <col min="18" max="18" width="18.5703125" style="58" customWidth="1"/>
    <col min="19" max="19" width="16.14062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35" customHeight="1" x14ac:dyDescent="0.2">
      <c r="A1" s="181" t="s">
        <v>175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13.35" customHeight="1" x14ac:dyDescent="0.2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24.6" customHeight="1" x14ac:dyDescent="0.2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44" customFormat="1" ht="14.25" x14ac:dyDescent="0.2">
      <c r="A4" s="174"/>
      <c r="B4" s="175" t="s">
        <v>76</v>
      </c>
      <c r="C4" s="82" t="s">
        <v>77</v>
      </c>
      <c r="D4" s="82" t="s">
        <v>78</v>
      </c>
      <c r="E4" s="83" t="s">
        <v>79</v>
      </c>
      <c r="F4" s="84" t="s">
        <v>77</v>
      </c>
      <c r="G4" s="82" t="s">
        <v>78</v>
      </c>
      <c r="H4" s="83" t="s">
        <v>79</v>
      </c>
      <c r="I4" s="84" t="s">
        <v>77</v>
      </c>
      <c r="J4" s="82" t="s">
        <v>78</v>
      </c>
      <c r="K4" s="83" t="s">
        <v>79</v>
      </c>
      <c r="L4" s="85" t="s">
        <v>77</v>
      </c>
      <c r="M4" s="82" t="s">
        <v>78</v>
      </c>
      <c r="N4" s="83" t="s">
        <v>79</v>
      </c>
      <c r="O4" s="84" t="s">
        <v>77</v>
      </c>
      <c r="P4" s="82" t="s">
        <v>78</v>
      </c>
      <c r="Q4" s="83" t="s">
        <v>79</v>
      </c>
      <c r="R4" s="86" t="s">
        <v>80</v>
      </c>
      <c r="S4" s="86" t="s">
        <v>81</v>
      </c>
    </row>
    <row r="5" spans="1:19" ht="14.45" customHeight="1" x14ac:dyDescent="0.25">
      <c r="A5" s="87">
        <v>1</v>
      </c>
      <c r="B5" s="53" t="s">
        <v>262</v>
      </c>
      <c r="C5" s="88">
        <v>5733</v>
      </c>
      <c r="D5" s="88" t="s">
        <v>206</v>
      </c>
      <c r="E5" s="89"/>
      <c r="F5" s="90"/>
      <c r="G5" s="88"/>
      <c r="H5" s="91"/>
      <c r="I5" s="92"/>
      <c r="J5" s="93"/>
      <c r="K5" s="91"/>
      <c r="L5" s="94"/>
      <c r="M5" s="88"/>
      <c r="N5" s="91"/>
      <c r="O5" s="90"/>
      <c r="P5" s="88"/>
      <c r="Q5" s="91"/>
      <c r="R5" s="88" t="s">
        <v>206</v>
      </c>
      <c r="S5" s="93" t="s">
        <v>207</v>
      </c>
    </row>
    <row r="6" spans="1:19" ht="15" x14ac:dyDescent="0.25">
      <c r="A6" s="87">
        <v>2</v>
      </c>
      <c r="B6" s="53" t="s">
        <v>263</v>
      </c>
      <c r="C6" s="88">
        <v>6999</v>
      </c>
      <c r="D6" s="88" t="s">
        <v>205</v>
      </c>
      <c r="E6" s="89"/>
      <c r="F6" s="90"/>
      <c r="G6" s="88"/>
      <c r="H6" s="91"/>
      <c r="I6" s="92"/>
      <c r="J6" s="93"/>
      <c r="K6" s="91"/>
      <c r="L6" s="94"/>
      <c r="M6" s="88"/>
      <c r="N6" s="91"/>
      <c r="O6" s="90"/>
      <c r="P6" s="88"/>
      <c r="Q6" s="91"/>
      <c r="R6" s="88" t="s">
        <v>205</v>
      </c>
      <c r="S6" s="93" t="s">
        <v>207</v>
      </c>
    </row>
    <row r="7" spans="1:19" ht="15" x14ac:dyDescent="0.25">
      <c r="A7" s="87">
        <v>3</v>
      </c>
      <c r="B7" s="41" t="s">
        <v>237</v>
      </c>
      <c r="C7" s="88">
        <v>7547</v>
      </c>
      <c r="D7" s="88" t="s">
        <v>222</v>
      </c>
      <c r="E7" s="89"/>
      <c r="F7" s="90"/>
      <c r="G7" s="88"/>
      <c r="H7" s="91"/>
      <c r="I7" s="92"/>
      <c r="J7" s="93"/>
      <c r="K7" s="91"/>
      <c r="L7" s="94"/>
      <c r="M7" s="88"/>
      <c r="N7" s="91"/>
      <c r="O7" s="90"/>
      <c r="P7" s="88"/>
      <c r="Q7" s="91"/>
      <c r="R7" s="88" t="s">
        <v>222</v>
      </c>
      <c r="S7" s="93" t="s">
        <v>223</v>
      </c>
    </row>
    <row r="8" spans="1:19" ht="15" x14ac:dyDescent="0.25">
      <c r="A8" s="87">
        <v>4</v>
      </c>
      <c r="B8" s="41" t="s">
        <v>238</v>
      </c>
      <c r="C8" s="88">
        <v>7580</v>
      </c>
      <c r="D8" s="88" t="s">
        <v>224</v>
      </c>
      <c r="E8" s="89"/>
      <c r="F8" s="90"/>
      <c r="G8" s="88"/>
      <c r="H8" s="91"/>
      <c r="I8" s="92"/>
      <c r="J8" s="93"/>
      <c r="K8" s="91"/>
      <c r="L8" s="94"/>
      <c r="M8" s="88"/>
      <c r="N8" s="91"/>
      <c r="O8" s="90"/>
      <c r="P8" s="88"/>
      <c r="Q8" s="91"/>
      <c r="R8" s="88" t="s">
        <v>224</v>
      </c>
      <c r="S8" s="93" t="s">
        <v>223</v>
      </c>
    </row>
    <row r="9" spans="1:19" ht="15" x14ac:dyDescent="0.25">
      <c r="A9" s="87">
        <v>5</v>
      </c>
      <c r="B9" s="41" t="s">
        <v>239</v>
      </c>
      <c r="C9" s="88">
        <v>7542</v>
      </c>
      <c r="D9" s="88" t="s">
        <v>225</v>
      </c>
      <c r="E9" s="89"/>
      <c r="F9" s="90"/>
      <c r="G9" s="88"/>
      <c r="H9" s="91"/>
      <c r="I9" s="92"/>
      <c r="J9" s="93"/>
      <c r="K9" s="91"/>
      <c r="L9" s="94"/>
      <c r="M9" s="88"/>
      <c r="N9" s="91"/>
      <c r="O9" s="90"/>
      <c r="P9" s="88"/>
      <c r="Q9" s="91"/>
      <c r="R9" s="88" t="s">
        <v>225</v>
      </c>
      <c r="S9" s="93" t="s">
        <v>223</v>
      </c>
    </row>
    <row r="10" spans="1:19" ht="15" x14ac:dyDescent="0.25">
      <c r="A10" s="87">
        <v>6</v>
      </c>
      <c r="B10" s="41" t="s">
        <v>240</v>
      </c>
      <c r="C10" s="88">
        <v>6809</v>
      </c>
      <c r="D10" s="88" t="s">
        <v>229</v>
      </c>
      <c r="E10" s="89"/>
      <c r="F10" s="90"/>
      <c r="G10" s="88"/>
      <c r="H10" s="91"/>
      <c r="I10" s="92"/>
      <c r="J10" s="93"/>
      <c r="K10" s="91"/>
      <c r="L10" s="94"/>
      <c r="M10" s="88"/>
      <c r="N10" s="91"/>
      <c r="O10" s="90"/>
      <c r="P10" s="88"/>
      <c r="Q10" s="91"/>
      <c r="R10" s="88" t="s">
        <v>229</v>
      </c>
      <c r="S10" s="93" t="s">
        <v>230</v>
      </c>
    </row>
    <row r="11" spans="1:19" ht="15" x14ac:dyDescent="0.25">
      <c r="A11" s="87">
        <v>7</v>
      </c>
      <c r="B11" s="41" t="s">
        <v>220</v>
      </c>
      <c r="C11" s="88">
        <v>7472</v>
      </c>
      <c r="D11" s="88" t="s">
        <v>216</v>
      </c>
      <c r="E11" s="89"/>
      <c r="F11" s="90"/>
      <c r="G11" s="88"/>
      <c r="H11" s="91"/>
      <c r="I11" s="92"/>
      <c r="J11" s="93"/>
      <c r="K11" s="91"/>
      <c r="L11" s="94"/>
      <c r="M11" s="88"/>
      <c r="N11" s="91"/>
      <c r="O11" s="90"/>
      <c r="P11" s="88"/>
      <c r="Q11" s="91"/>
      <c r="R11" s="88" t="s">
        <v>216</v>
      </c>
      <c r="S11" s="93" t="s">
        <v>215</v>
      </c>
    </row>
    <row r="12" spans="1:19" ht="15" x14ac:dyDescent="0.25">
      <c r="A12" s="87">
        <v>8</v>
      </c>
      <c r="B12" s="41" t="s">
        <v>221</v>
      </c>
      <c r="C12" s="88">
        <v>7300</v>
      </c>
      <c r="D12" s="88" t="s">
        <v>214</v>
      </c>
      <c r="E12" s="89"/>
      <c r="F12" s="90"/>
      <c r="G12" s="88"/>
      <c r="H12" s="91"/>
      <c r="I12" s="92"/>
      <c r="J12" s="93"/>
      <c r="K12" s="91"/>
      <c r="L12" s="94"/>
      <c r="M12" s="88"/>
      <c r="N12" s="91"/>
      <c r="O12" s="90"/>
      <c r="P12" s="88"/>
      <c r="Q12" s="91"/>
      <c r="R12" s="88" t="s">
        <v>214</v>
      </c>
      <c r="S12" s="93" t="s">
        <v>215</v>
      </c>
    </row>
    <row r="13" spans="1:19" ht="15" x14ac:dyDescent="0.25">
      <c r="A13" s="87">
        <v>9</v>
      </c>
      <c r="B13" s="41" t="s">
        <v>243</v>
      </c>
      <c r="C13" s="88">
        <v>7476</v>
      </c>
      <c r="D13" s="88" t="s">
        <v>241</v>
      </c>
      <c r="E13" s="89"/>
      <c r="F13" s="90"/>
      <c r="G13" s="88"/>
      <c r="H13" s="91"/>
      <c r="I13" s="92"/>
      <c r="J13" s="93"/>
      <c r="K13" s="91"/>
      <c r="L13" s="94"/>
      <c r="M13" s="88"/>
      <c r="N13" s="91"/>
      <c r="O13" s="90"/>
      <c r="P13" s="88"/>
      <c r="Q13" s="91"/>
      <c r="R13" s="88" t="s">
        <v>241</v>
      </c>
      <c r="S13" s="93" t="s">
        <v>242</v>
      </c>
    </row>
    <row r="14" spans="1:19" ht="15" x14ac:dyDescent="0.25">
      <c r="A14" s="87">
        <v>10</v>
      </c>
      <c r="B14" s="41" t="s">
        <v>247</v>
      </c>
      <c r="C14" s="88">
        <v>7662</v>
      </c>
      <c r="D14" s="88" t="s">
        <v>234</v>
      </c>
      <c r="E14" s="89"/>
      <c r="F14" s="90"/>
      <c r="G14" s="88"/>
      <c r="H14" s="91"/>
      <c r="I14" s="92"/>
      <c r="J14" s="93"/>
      <c r="K14" s="91"/>
      <c r="L14" s="94"/>
      <c r="M14" s="88"/>
      <c r="N14" s="91"/>
      <c r="O14" s="90"/>
      <c r="P14" s="88"/>
      <c r="Q14" s="91"/>
      <c r="R14" s="88" t="s">
        <v>234</v>
      </c>
      <c r="S14" s="93" t="s">
        <v>236</v>
      </c>
    </row>
    <row r="15" spans="1:19" ht="15" x14ac:dyDescent="0.25">
      <c r="A15" s="87">
        <v>11</v>
      </c>
      <c r="B15" s="41" t="s">
        <v>248</v>
      </c>
      <c r="C15" s="88">
        <v>7660</v>
      </c>
      <c r="D15" s="88" t="s">
        <v>235</v>
      </c>
      <c r="E15" s="89"/>
      <c r="F15" s="90"/>
      <c r="G15" s="88"/>
      <c r="H15" s="91"/>
      <c r="I15" s="92"/>
      <c r="J15" s="93"/>
      <c r="K15" s="91"/>
      <c r="L15" s="94"/>
      <c r="M15" s="88"/>
      <c r="N15" s="91"/>
      <c r="O15" s="90"/>
      <c r="P15" s="88"/>
      <c r="Q15" s="91"/>
      <c r="R15" s="88" t="s">
        <v>235</v>
      </c>
      <c r="S15" s="93" t="s">
        <v>236</v>
      </c>
    </row>
    <row r="16" spans="1:19" ht="15" x14ac:dyDescent="0.25">
      <c r="A16" s="87">
        <v>12</v>
      </c>
      <c r="B16" s="41" t="s">
        <v>219</v>
      </c>
      <c r="C16" s="88">
        <v>7336</v>
      </c>
      <c r="D16" s="88" t="s">
        <v>217</v>
      </c>
      <c r="E16" s="89"/>
      <c r="F16" s="90"/>
      <c r="G16" s="88"/>
      <c r="H16" s="91"/>
      <c r="I16" s="92"/>
      <c r="J16" s="93"/>
      <c r="K16" s="91"/>
      <c r="L16" s="94"/>
      <c r="M16" s="88"/>
      <c r="N16" s="91"/>
      <c r="O16" s="90"/>
      <c r="P16" s="88"/>
      <c r="Q16" s="91"/>
      <c r="R16" s="88" t="s">
        <v>217</v>
      </c>
      <c r="S16" s="93" t="s">
        <v>218</v>
      </c>
    </row>
    <row r="17" spans="1:19" ht="15" x14ac:dyDescent="0.25">
      <c r="A17" s="87">
        <v>13</v>
      </c>
      <c r="B17" s="41" t="s">
        <v>211</v>
      </c>
      <c r="C17" s="88">
        <v>6012</v>
      </c>
      <c r="D17" s="88" t="s">
        <v>102</v>
      </c>
      <c r="E17" s="89"/>
      <c r="F17" s="90"/>
      <c r="G17" s="88"/>
      <c r="H17" s="91"/>
      <c r="I17" s="92"/>
      <c r="J17" s="93"/>
      <c r="K17" s="91"/>
      <c r="L17" s="94"/>
      <c r="M17" s="88"/>
      <c r="N17" s="91"/>
      <c r="O17" s="90"/>
      <c r="P17" s="88"/>
      <c r="Q17" s="91"/>
      <c r="R17" s="88" t="s">
        <v>102</v>
      </c>
      <c r="S17" s="93" t="s">
        <v>208</v>
      </c>
    </row>
    <row r="18" spans="1:19" ht="15" x14ac:dyDescent="0.25">
      <c r="A18" s="87">
        <v>14</v>
      </c>
      <c r="B18" s="41" t="s">
        <v>212</v>
      </c>
      <c r="C18" s="88">
        <v>7419</v>
      </c>
      <c r="D18" s="88" t="s">
        <v>209</v>
      </c>
      <c r="E18" s="89"/>
      <c r="F18" s="90"/>
      <c r="G18" s="88"/>
      <c r="H18" s="91"/>
      <c r="I18" s="92"/>
      <c r="J18" s="93"/>
      <c r="K18" s="91"/>
      <c r="L18" s="94"/>
      <c r="M18" s="88"/>
      <c r="N18" s="91"/>
      <c r="O18" s="90"/>
      <c r="P18" s="88"/>
      <c r="Q18" s="91"/>
      <c r="R18" s="88" t="s">
        <v>209</v>
      </c>
      <c r="S18" s="93" t="s">
        <v>208</v>
      </c>
    </row>
    <row r="19" spans="1:19" ht="15" x14ac:dyDescent="0.25">
      <c r="A19" s="87">
        <v>15</v>
      </c>
      <c r="B19" s="41" t="s">
        <v>213</v>
      </c>
      <c r="C19" s="88">
        <v>7461</v>
      </c>
      <c r="D19" s="88" t="s">
        <v>210</v>
      </c>
      <c r="E19" s="89"/>
      <c r="F19" s="90"/>
      <c r="G19" s="88"/>
      <c r="H19" s="91"/>
      <c r="I19" s="92"/>
      <c r="J19" s="93"/>
      <c r="K19" s="91"/>
      <c r="L19" s="94"/>
      <c r="M19" s="88"/>
      <c r="N19" s="91"/>
      <c r="O19" s="90"/>
      <c r="P19" s="88"/>
      <c r="Q19" s="91"/>
      <c r="R19" s="88" t="s">
        <v>210</v>
      </c>
      <c r="S19" s="93" t="s">
        <v>208</v>
      </c>
    </row>
    <row r="20" spans="1:19" ht="15" x14ac:dyDescent="0.25">
      <c r="A20" s="87">
        <v>16</v>
      </c>
      <c r="B20" s="41" t="s">
        <v>260</v>
      </c>
      <c r="C20" s="88">
        <v>6669</v>
      </c>
      <c r="D20" s="88" t="s">
        <v>256</v>
      </c>
      <c r="E20" s="89"/>
      <c r="F20" s="90"/>
      <c r="G20" s="88"/>
      <c r="H20" s="91"/>
      <c r="I20" s="92"/>
      <c r="J20" s="93"/>
      <c r="K20" s="91"/>
      <c r="L20" s="94"/>
      <c r="M20" s="88"/>
      <c r="N20" s="91"/>
      <c r="O20" s="90"/>
      <c r="P20" s="88"/>
      <c r="Q20" s="91"/>
      <c r="R20" s="88" t="s">
        <v>256</v>
      </c>
      <c r="S20" s="93" t="s">
        <v>257</v>
      </c>
    </row>
    <row r="21" spans="1:19" ht="15" x14ac:dyDescent="0.25">
      <c r="A21" s="87">
        <v>17</v>
      </c>
      <c r="B21" s="41" t="s">
        <v>261</v>
      </c>
      <c r="C21" s="88">
        <v>6673</v>
      </c>
      <c r="D21" s="88" t="s">
        <v>258</v>
      </c>
      <c r="E21" s="89"/>
      <c r="F21" s="90"/>
      <c r="G21" s="88"/>
      <c r="H21" s="91"/>
      <c r="I21" s="92"/>
      <c r="J21" s="93"/>
      <c r="K21" s="91"/>
      <c r="L21" s="94"/>
      <c r="M21" s="88"/>
      <c r="N21" s="91"/>
      <c r="O21" s="90"/>
      <c r="P21" s="88"/>
      <c r="Q21" s="91"/>
      <c r="R21" s="88" t="s">
        <v>258</v>
      </c>
      <c r="S21" s="93" t="s">
        <v>259</v>
      </c>
    </row>
    <row r="22" spans="1:19" ht="15" x14ac:dyDescent="0.25">
      <c r="A22" s="87">
        <v>18</v>
      </c>
      <c r="B22" s="41" t="s">
        <v>249</v>
      </c>
      <c r="C22" s="88">
        <v>7090</v>
      </c>
      <c r="D22" s="88" t="s">
        <v>226</v>
      </c>
      <c r="E22" s="89"/>
      <c r="F22" s="90"/>
      <c r="G22" s="88"/>
      <c r="H22" s="91"/>
      <c r="I22" s="92"/>
      <c r="J22" s="93"/>
      <c r="K22" s="91"/>
      <c r="L22" s="94"/>
      <c r="M22" s="88"/>
      <c r="N22" s="91"/>
      <c r="O22" s="90"/>
      <c r="P22" s="88"/>
      <c r="Q22" s="91"/>
      <c r="R22" s="88" t="s">
        <v>226</v>
      </c>
      <c r="S22" s="93" t="s">
        <v>227</v>
      </c>
    </row>
    <row r="23" spans="1:19" ht="15" x14ac:dyDescent="0.25">
      <c r="A23" s="87">
        <v>19</v>
      </c>
      <c r="B23" s="41" t="s">
        <v>250</v>
      </c>
      <c r="C23" s="88">
        <v>7444</v>
      </c>
      <c r="D23" s="88" t="s">
        <v>228</v>
      </c>
      <c r="E23" s="89"/>
      <c r="F23" s="90"/>
      <c r="G23" s="88"/>
      <c r="H23" s="91"/>
      <c r="I23" s="92"/>
      <c r="J23" s="93"/>
      <c r="K23" s="91"/>
      <c r="L23" s="94"/>
      <c r="M23" s="88"/>
      <c r="N23" s="91"/>
      <c r="O23" s="90"/>
      <c r="P23" s="88"/>
      <c r="Q23" s="91"/>
      <c r="R23" s="88" t="s">
        <v>228</v>
      </c>
      <c r="S23" s="93" t="s">
        <v>227</v>
      </c>
    </row>
    <row r="24" spans="1:19" ht="15" x14ac:dyDescent="0.25">
      <c r="A24" s="87">
        <v>20</v>
      </c>
      <c r="B24" s="41" t="s">
        <v>251</v>
      </c>
      <c r="C24" s="88">
        <v>7175</v>
      </c>
      <c r="D24" s="88" t="s">
        <v>231</v>
      </c>
      <c r="E24" s="89"/>
      <c r="F24" s="90"/>
      <c r="G24" s="88"/>
      <c r="H24" s="91"/>
      <c r="I24" s="92"/>
      <c r="J24" s="93"/>
      <c r="K24" s="91"/>
      <c r="L24" s="94"/>
      <c r="M24" s="88"/>
      <c r="N24" s="91"/>
      <c r="O24" s="90"/>
      <c r="P24" s="88"/>
      <c r="Q24" s="91"/>
      <c r="R24" s="88" t="s">
        <v>231</v>
      </c>
      <c r="S24" s="93" t="s">
        <v>230</v>
      </c>
    </row>
    <row r="25" spans="1:19" ht="14.45" customHeight="1" x14ac:dyDescent="0.25">
      <c r="A25" s="87">
        <v>21</v>
      </c>
      <c r="B25" s="41" t="s">
        <v>252</v>
      </c>
      <c r="C25" s="88">
        <v>7176</v>
      </c>
      <c r="D25" s="88" t="s">
        <v>232</v>
      </c>
      <c r="E25" s="89"/>
      <c r="F25" s="90"/>
      <c r="G25" s="88"/>
      <c r="H25" s="91"/>
      <c r="I25" s="92"/>
      <c r="J25" s="93"/>
      <c r="K25" s="91"/>
      <c r="L25" s="94"/>
      <c r="M25" s="88"/>
      <c r="N25" s="91"/>
      <c r="O25" s="90"/>
      <c r="P25" s="88"/>
      <c r="Q25" s="91"/>
      <c r="R25" s="88" t="s">
        <v>232</v>
      </c>
      <c r="S25" s="93" t="s">
        <v>230</v>
      </c>
    </row>
    <row r="26" spans="1:19" ht="14.45" customHeight="1" x14ac:dyDescent="0.25">
      <c r="A26" s="87">
        <v>22</v>
      </c>
      <c r="B26" s="41" t="s">
        <v>253</v>
      </c>
      <c r="C26" s="88">
        <v>7372</v>
      </c>
      <c r="D26" s="88" t="s">
        <v>233</v>
      </c>
      <c r="E26" s="89"/>
      <c r="F26" s="90"/>
      <c r="G26" s="88"/>
      <c r="H26" s="91"/>
      <c r="I26" s="92"/>
      <c r="J26" s="93"/>
      <c r="K26" s="91"/>
      <c r="L26" s="94"/>
      <c r="M26" s="88"/>
      <c r="N26" s="91"/>
      <c r="O26" s="90"/>
      <c r="P26" s="88"/>
      <c r="Q26" s="91"/>
      <c r="R26" s="88" t="s">
        <v>233</v>
      </c>
      <c r="S26" s="93" t="s">
        <v>230</v>
      </c>
    </row>
    <row r="27" spans="1:19" ht="14.45" customHeight="1" x14ac:dyDescent="0.25">
      <c r="A27" s="87">
        <v>23</v>
      </c>
      <c r="B27" s="41" t="s">
        <v>254</v>
      </c>
      <c r="C27" s="88">
        <v>6424</v>
      </c>
      <c r="D27" s="88" t="s">
        <v>244</v>
      </c>
      <c r="E27" s="89"/>
      <c r="F27" s="90"/>
      <c r="G27" s="88"/>
      <c r="H27" s="91"/>
      <c r="I27" s="92"/>
      <c r="J27" s="93"/>
      <c r="K27" s="91"/>
      <c r="L27" s="94"/>
      <c r="M27" s="88"/>
      <c r="N27" s="91"/>
      <c r="O27" s="90"/>
      <c r="P27" s="88"/>
      <c r="Q27" s="91"/>
      <c r="R27" s="88" t="s">
        <v>244</v>
      </c>
      <c r="S27" s="93" t="s">
        <v>245</v>
      </c>
    </row>
    <row r="28" spans="1:19" ht="14.45" customHeight="1" x14ac:dyDescent="0.25">
      <c r="A28" s="87">
        <v>24</v>
      </c>
      <c r="B28" s="41" t="s">
        <v>255</v>
      </c>
      <c r="C28" s="88">
        <v>6425</v>
      </c>
      <c r="D28" s="88" t="s">
        <v>246</v>
      </c>
      <c r="E28" s="89"/>
      <c r="F28" s="90"/>
      <c r="G28" s="88"/>
      <c r="H28" s="91"/>
      <c r="I28" s="92"/>
      <c r="J28" s="93"/>
      <c r="K28" s="91"/>
      <c r="L28" s="94"/>
      <c r="M28" s="88"/>
      <c r="N28" s="91"/>
      <c r="O28" s="90"/>
      <c r="P28" s="88"/>
      <c r="Q28" s="91"/>
      <c r="R28" s="88" t="s">
        <v>246</v>
      </c>
      <c r="S28" s="93" t="s">
        <v>245</v>
      </c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61"/>
  <sheetViews>
    <sheetView showGridLines="0" topLeftCell="A40" zoomScale="102" zoomScaleNormal="102" workbookViewId="0">
      <selection activeCell="L49" sqref="L49"/>
    </sheetView>
  </sheetViews>
  <sheetFormatPr defaultRowHeight="15" x14ac:dyDescent="0.2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7.140625" style="60" customWidth="1"/>
    <col min="7" max="7" width="1.42578125" style="61" customWidth="1"/>
    <col min="8" max="8" width="37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42578125" style="46" customWidth="1"/>
    <col min="263" max="263" width="9.140625" style="46"/>
    <col min="264" max="264" width="24.42578125" style="46" customWidth="1"/>
    <col min="265" max="514" width="9.140625" style="46"/>
    <col min="515" max="516" width="9.140625" style="46" customWidth="1"/>
    <col min="517" max="517" width="9.140625" style="46"/>
    <col min="518" max="518" width="22.42578125" style="46" customWidth="1"/>
    <col min="519" max="519" width="9.140625" style="46"/>
    <col min="520" max="520" width="24.42578125" style="46" customWidth="1"/>
    <col min="521" max="770" width="9.140625" style="46"/>
    <col min="771" max="772" width="9.140625" style="46" customWidth="1"/>
    <col min="773" max="773" width="9.140625" style="46"/>
    <col min="774" max="774" width="22.42578125" style="46" customWidth="1"/>
    <col min="775" max="775" width="9.140625" style="46"/>
    <col min="776" max="776" width="24.42578125" style="46" customWidth="1"/>
    <col min="777" max="1026" width="9.140625" style="46"/>
    <col min="1027" max="1028" width="9.140625" style="46" customWidth="1"/>
    <col min="1029" max="1029" width="9.140625" style="46"/>
    <col min="1030" max="1030" width="22.42578125" style="46" customWidth="1"/>
    <col min="1031" max="1031" width="9.140625" style="46"/>
    <col min="1032" max="1032" width="24.42578125" style="46" customWidth="1"/>
    <col min="1033" max="1282" width="9.140625" style="46"/>
    <col min="1283" max="1284" width="9.140625" style="46" customWidth="1"/>
    <col min="1285" max="1285" width="9.140625" style="46"/>
    <col min="1286" max="1286" width="22.42578125" style="46" customWidth="1"/>
    <col min="1287" max="1287" width="9.140625" style="46"/>
    <col min="1288" max="1288" width="24.42578125" style="46" customWidth="1"/>
    <col min="1289" max="1538" width="9.140625" style="46"/>
    <col min="1539" max="1540" width="9.140625" style="46" customWidth="1"/>
    <col min="1541" max="1541" width="9.140625" style="46"/>
    <col min="1542" max="1542" width="22.42578125" style="46" customWidth="1"/>
    <col min="1543" max="1543" width="9.140625" style="46"/>
    <col min="1544" max="1544" width="24.42578125" style="46" customWidth="1"/>
    <col min="1545" max="1794" width="9.140625" style="46"/>
    <col min="1795" max="1796" width="9.140625" style="46" customWidth="1"/>
    <col min="1797" max="1797" width="9.140625" style="46"/>
    <col min="1798" max="1798" width="22.42578125" style="46" customWidth="1"/>
    <col min="1799" max="1799" width="9.140625" style="46"/>
    <col min="1800" max="1800" width="24.42578125" style="46" customWidth="1"/>
    <col min="1801" max="2050" width="9.140625" style="46"/>
    <col min="2051" max="2052" width="9.140625" style="46" customWidth="1"/>
    <col min="2053" max="2053" width="9.140625" style="46"/>
    <col min="2054" max="2054" width="22.42578125" style="46" customWidth="1"/>
    <col min="2055" max="2055" width="9.140625" style="46"/>
    <col min="2056" max="2056" width="24.42578125" style="46" customWidth="1"/>
    <col min="2057" max="2306" width="9.140625" style="46"/>
    <col min="2307" max="2308" width="9.140625" style="46" customWidth="1"/>
    <col min="2309" max="2309" width="9.140625" style="46"/>
    <col min="2310" max="2310" width="22.42578125" style="46" customWidth="1"/>
    <col min="2311" max="2311" width="9.140625" style="46"/>
    <col min="2312" max="2312" width="24.42578125" style="46" customWidth="1"/>
    <col min="2313" max="2562" width="9.140625" style="46"/>
    <col min="2563" max="2564" width="9.140625" style="46" customWidth="1"/>
    <col min="2565" max="2565" width="9.140625" style="46"/>
    <col min="2566" max="2566" width="22.42578125" style="46" customWidth="1"/>
    <col min="2567" max="2567" width="9.140625" style="46"/>
    <col min="2568" max="2568" width="24.42578125" style="46" customWidth="1"/>
    <col min="2569" max="2818" width="9.140625" style="46"/>
    <col min="2819" max="2820" width="9.140625" style="46" customWidth="1"/>
    <col min="2821" max="2821" width="9.140625" style="46"/>
    <col min="2822" max="2822" width="22.42578125" style="46" customWidth="1"/>
    <col min="2823" max="2823" width="9.140625" style="46"/>
    <col min="2824" max="2824" width="24.42578125" style="46" customWidth="1"/>
    <col min="2825" max="3074" width="9.140625" style="46"/>
    <col min="3075" max="3076" width="9.140625" style="46" customWidth="1"/>
    <col min="3077" max="3077" width="9.140625" style="46"/>
    <col min="3078" max="3078" width="22.42578125" style="46" customWidth="1"/>
    <col min="3079" max="3079" width="9.140625" style="46"/>
    <col min="3080" max="3080" width="24.42578125" style="46" customWidth="1"/>
    <col min="3081" max="3330" width="9.140625" style="46"/>
    <col min="3331" max="3332" width="9.140625" style="46" customWidth="1"/>
    <col min="3333" max="3333" width="9.140625" style="46"/>
    <col min="3334" max="3334" width="22.42578125" style="46" customWidth="1"/>
    <col min="3335" max="3335" width="9.140625" style="46"/>
    <col min="3336" max="3336" width="24.42578125" style="46" customWidth="1"/>
    <col min="3337" max="3586" width="9.140625" style="46"/>
    <col min="3587" max="3588" width="9.140625" style="46" customWidth="1"/>
    <col min="3589" max="3589" width="9.140625" style="46"/>
    <col min="3590" max="3590" width="22.42578125" style="46" customWidth="1"/>
    <col min="3591" max="3591" width="9.140625" style="46"/>
    <col min="3592" max="3592" width="24.42578125" style="46" customWidth="1"/>
    <col min="3593" max="3842" width="9.140625" style="46"/>
    <col min="3843" max="3844" width="9.140625" style="46" customWidth="1"/>
    <col min="3845" max="3845" width="9.140625" style="46"/>
    <col min="3846" max="3846" width="22.42578125" style="46" customWidth="1"/>
    <col min="3847" max="3847" width="9.140625" style="46"/>
    <col min="3848" max="3848" width="24.42578125" style="46" customWidth="1"/>
    <col min="3849" max="4098" width="9.140625" style="46"/>
    <col min="4099" max="4100" width="9.140625" style="46" customWidth="1"/>
    <col min="4101" max="4101" width="9.140625" style="46"/>
    <col min="4102" max="4102" width="22.42578125" style="46" customWidth="1"/>
    <col min="4103" max="4103" width="9.140625" style="46"/>
    <col min="4104" max="4104" width="24.42578125" style="46" customWidth="1"/>
    <col min="4105" max="4354" width="9.140625" style="46"/>
    <col min="4355" max="4356" width="9.140625" style="46" customWidth="1"/>
    <col min="4357" max="4357" width="9.140625" style="46"/>
    <col min="4358" max="4358" width="22.42578125" style="46" customWidth="1"/>
    <col min="4359" max="4359" width="9.140625" style="46"/>
    <col min="4360" max="4360" width="24.42578125" style="46" customWidth="1"/>
    <col min="4361" max="4610" width="9.140625" style="46"/>
    <col min="4611" max="4612" width="9.140625" style="46" customWidth="1"/>
    <col min="4613" max="4613" width="9.140625" style="46"/>
    <col min="4614" max="4614" width="22.42578125" style="46" customWidth="1"/>
    <col min="4615" max="4615" width="9.140625" style="46"/>
    <col min="4616" max="4616" width="24.42578125" style="46" customWidth="1"/>
    <col min="4617" max="4866" width="9.140625" style="46"/>
    <col min="4867" max="4868" width="9.140625" style="46" customWidth="1"/>
    <col min="4869" max="4869" width="9.140625" style="46"/>
    <col min="4870" max="4870" width="22.42578125" style="46" customWidth="1"/>
    <col min="4871" max="4871" width="9.140625" style="46"/>
    <col min="4872" max="4872" width="24.42578125" style="46" customWidth="1"/>
    <col min="4873" max="5122" width="9.140625" style="46"/>
    <col min="5123" max="5124" width="9.140625" style="46" customWidth="1"/>
    <col min="5125" max="5125" width="9.140625" style="46"/>
    <col min="5126" max="5126" width="22.42578125" style="46" customWidth="1"/>
    <col min="5127" max="5127" width="9.140625" style="46"/>
    <col min="5128" max="5128" width="24.42578125" style="46" customWidth="1"/>
    <col min="5129" max="5378" width="9.140625" style="46"/>
    <col min="5379" max="5380" width="9.140625" style="46" customWidth="1"/>
    <col min="5381" max="5381" width="9.140625" style="46"/>
    <col min="5382" max="5382" width="22.42578125" style="46" customWidth="1"/>
    <col min="5383" max="5383" width="9.140625" style="46"/>
    <col min="5384" max="5384" width="24.42578125" style="46" customWidth="1"/>
    <col min="5385" max="5634" width="9.140625" style="46"/>
    <col min="5635" max="5636" width="9.140625" style="46" customWidth="1"/>
    <col min="5637" max="5637" width="9.140625" style="46"/>
    <col min="5638" max="5638" width="22.42578125" style="46" customWidth="1"/>
    <col min="5639" max="5639" width="9.140625" style="46"/>
    <col min="5640" max="5640" width="24.42578125" style="46" customWidth="1"/>
    <col min="5641" max="5890" width="9.140625" style="46"/>
    <col min="5891" max="5892" width="9.140625" style="46" customWidth="1"/>
    <col min="5893" max="5893" width="9.140625" style="46"/>
    <col min="5894" max="5894" width="22.42578125" style="46" customWidth="1"/>
    <col min="5895" max="5895" width="9.140625" style="46"/>
    <col min="5896" max="5896" width="24.42578125" style="46" customWidth="1"/>
    <col min="5897" max="6146" width="9.140625" style="46"/>
    <col min="6147" max="6148" width="9.140625" style="46" customWidth="1"/>
    <col min="6149" max="6149" width="9.140625" style="46"/>
    <col min="6150" max="6150" width="22.42578125" style="46" customWidth="1"/>
    <col min="6151" max="6151" width="9.140625" style="46"/>
    <col min="6152" max="6152" width="24.42578125" style="46" customWidth="1"/>
    <col min="6153" max="6402" width="9.140625" style="46"/>
    <col min="6403" max="6404" width="9.140625" style="46" customWidth="1"/>
    <col min="6405" max="6405" width="9.140625" style="46"/>
    <col min="6406" max="6406" width="22.42578125" style="46" customWidth="1"/>
    <col min="6407" max="6407" width="9.140625" style="46"/>
    <col min="6408" max="6408" width="24.42578125" style="46" customWidth="1"/>
    <col min="6409" max="6658" width="9.140625" style="46"/>
    <col min="6659" max="6660" width="9.140625" style="46" customWidth="1"/>
    <col min="6661" max="6661" width="9.140625" style="46"/>
    <col min="6662" max="6662" width="22.42578125" style="46" customWidth="1"/>
    <col min="6663" max="6663" width="9.140625" style="46"/>
    <col min="6664" max="6664" width="24.42578125" style="46" customWidth="1"/>
    <col min="6665" max="6914" width="9.140625" style="46"/>
    <col min="6915" max="6916" width="9.140625" style="46" customWidth="1"/>
    <col min="6917" max="6917" width="9.140625" style="46"/>
    <col min="6918" max="6918" width="22.42578125" style="46" customWidth="1"/>
    <col min="6919" max="6919" width="9.140625" style="46"/>
    <col min="6920" max="6920" width="24.42578125" style="46" customWidth="1"/>
    <col min="6921" max="7170" width="9.140625" style="46"/>
    <col min="7171" max="7172" width="9.140625" style="46" customWidth="1"/>
    <col min="7173" max="7173" width="9.140625" style="46"/>
    <col min="7174" max="7174" width="22.42578125" style="46" customWidth="1"/>
    <col min="7175" max="7175" width="9.140625" style="46"/>
    <col min="7176" max="7176" width="24.42578125" style="46" customWidth="1"/>
    <col min="7177" max="7426" width="9.140625" style="46"/>
    <col min="7427" max="7428" width="9.140625" style="46" customWidth="1"/>
    <col min="7429" max="7429" width="9.140625" style="46"/>
    <col min="7430" max="7430" width="22.42578125" style="46" customWidth="1"/>
    <col min="7431" max="7431" width="9.140625" style="46"/>
    <col min="7432" max="7432" width="24.42578125" style="46" customWidth="1"/>
    <col min="7433" max="7682" width="9.140625" style="46"/>
    <col min="7683" max="7684" width="9.140625" style="46" customWidth="1"/>
    <col min="7685" max="7685" width="9.140625" style="46"/>
    <col min="7686" max="7686" width="22.42578125" style="46" customWidth="1"/>
    <col min="7687" max="7687" width="9.140625" style="46"/>
    <col min="7688" max="7688" width="24.42578125" style="46" customWidth="1"/>
    <col min="7689" max="7938" width="9.140625" style="46"/>
    <col min="7939" max="7940" width="9.140625" style="46" customWidth="1"/>
    <col min="7941" max="7941" width="9.140625" style="46"/>
    <col min="7942" max="7942" width="22.42578125" style="46" customWidth="1"/>
    <col min="7943" max="7943" width="9.140625" style="46"/>
    <col min="7944" max="7944" width="24.42578125" style="46" customWidth="1"/>
    <col min="7945" max="8194" width="9.140625" style="46"/>
    <col min="8195" max="8196" width="9.140625" style="46" customWidth="1"/>
    <col min="8197" max="8197" width="9.140625" style="46"/>
    <col min="8198" max="8198" width="22.42578125" style="46" customWidth="1"/>
    <col min="8199" max="8199" width="9.140625" style="46"/>
    <col min="8200" max="8200" width="24.42578125" style="46" customWidth="1"/>
    <col min="8201" max="8450" width="9.140625" style="46"/>
    <col min="8451" max="8452" width="9.140625" style="46" customWidth="1"/>
    <col min="8453" max="8453" width="9.140625" style="46"/>
    <col min="8454" max="8454" width="22.42578125" style="46" customWidth="1"/>
    <col min="8455" max="8455" width="9.140625" style="46"/>
    <col min="8456" max="8456" width="24.42578125" style="46" customWidth="1"/>
    <col min="8457" max="8706" width="9.140625" style="46"/>
    <col min="8707" max="8708" width="9.140625" style="46" customWidth="1"/>
    <col min="8709" max="8709" width="9.140625" style="46"/>
    <col min="8710" max="8710" width="22.42578125" style="46" customWidth="1"/>
    <col min="8711" max="8711" width="9.140625" style="46"/>
    <col min="8712" max="8712" width="24.42578125" style="46" customWidth="1"/>
    <col min="8713" max="8962" width="9.140625" style="46"/>
    <col min="8963" max="8964" width="9.140625" style="46" customWidth="1"/>
    <col min="8965" max="8965" width="9.140625" style="46"/>
    <col min="8966" max="8966" width="22.42578125" style="46" customWidth="1"/>
    <col min="8967" max="8967" width="9.140625" style="46"/>
    <col min="8968" max="8968" width="24.42578125" style="46" customWidth="1"/>
    <col min="8969" max="9218" width="9.140625" style="46"/>
    <col min="9219" max="9220" width="9.140625" style="46" customWidth="1"/>
    <col min="9221" max="9221" width="9.140625" style="46"/>
    <col min="9222" max="9222" width="22.42578125" style="46" customWidth="1"/>
    <col min="9223" max="9223" width="9.140625" style="46"/>
    <col min="9224" max="9224" width="24.42578125" style="46" customWidth="1"/>
    <col min="9225" max="9474" width="9.140625" style="46"/>
    <col min="9475" max="9476" width="9.140625" style="46" customWidth="1"/>
    <col min="9477" max="9477" width="9.140625" style="46"/>
    <col min="9478" max="9478" width="22.42578125" style="46" customWidth="1"/>
    <col min="9479" max="9479" width="9.140625" style="46"/>
    <col min="9480" max="9480" width="24.42578125" style="46" customWidth="1"/>
    <col min="9481" max="9730" width="9.140625" style="46"/>
    <col min="9731" max="9732" width="9.140625" style="46" customWidth="1"/>
    <col min="9733" max="9733" width="9.140625" style="46"/>
    <col min="9734" max="9734" width="22.42578125" style="46" customWidth="1"/>
    <col min="9735" max="9735" width="9.140625" style="46"/>
    <col min="9736" max="9736" width="24.42578125" style="46" customWidth="1"/>
    <col min="9737" max="9986" width="9.140625" style="46"/>
    <col min="9987" max="9988" width="9.140625" style="46" customWidth="1"/>
    <col min="9989" max="9989" width="9.140625" style="46"/>
    <col min="9990" max="9990" width="22.42578125" style="46" customWidth="1"/>
    <col min="9991" max="9991" width="9.140625" style="46"/>
    <col min="9992" max="9992" width="24.425781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42578125" style="46" customWidth="1"/>
    <col min="10247" max="10247" width="9.140625" style="46"/>
    <col min="10248" max="10248" width="24.425781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42578125" style="46" customWidth="1"/>
    <col min="10503" max="10503" width="9.140625" style="46"/>
    <col min="10504" max="10504" width="24.425781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42578125" style="46" customWidth="1"/>
    <col min="10759" max="10759" width="9.140625" style="46"/>
    <col min="10760" max="10760" width="24.425781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42578125" style="46" customWidth="1"/>
    <col min="11015" max="11015" width="9.140625" style="46"/>
    <col min="11016" max="11016" width="24.425781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42578125" style="46" customWidth="1"/>
    <col min="11271" max="11271" width="9.140625" style="46"/>
    <col min="11272" max="11272" width="24.425781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42578125" style="46" customWidth="1"/>
    <col min="11527" max="11527" width="9.140625" style="46"/>
    <col min="11528" max="11528" width="24.425781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42578125" style="46" customWidth="1"/>
    <col min="11783" max="11783" width="9.140625" style="46"/>
    <col min="11784" max="11784" width="24.425781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42578125" style="46" customWidth="1"/>
    <col min="12039" max="12039" width="9.140625" style="46"/>
    <col min="12040" max="12040" width="24.425781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42578125" style="46" customWidth="1"/>
    <col min="12295" max="12295" width="9.140625" style="46"/>
    <col min="12296" max="12296" width="24.425781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42578125" style="46" customWidth="1"/>
    <col min="12551" max="12551" width="9.140625" style="46"/>
    <col min="12552" max="12552" width="24.425781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42578125" style="46" customWidth="1"/>
    <col min="12807" max="12807" width="9.140625" style="46"/>
    <col min="12808" max="12808" width="24.425781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42578125" style="46" customWidth="1"/>
    <col min="13063" max="13063" width="9.140625" style="46"/>
    <col min="13064" max="13064" width="24.425781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42578125" style="46" customWidth="1"/>
    <col min="13319" max="13319" width="9.140625" style="46"/>
    <col min="13320" max="13320" width="24.425781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42578125" style="46" customWidth="1"/>
    <col min="13575" max="13575" width="9.140625" style="46"/>
    <col min="13576" max="13576" width="24.425781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42578125" style="46" customWidth="1"/>
    <col min="13831" max="13831" width="9.140625" style="46"/>
    <col min="13832" max="13832" width="24.425781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42578125" style="46" customWidth="1"/>
    <col min="14087" max="14087" width="9.140625" style="46"/>
    <col min="14088" max="14088" width="24.425781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42578125" style="46" customWidth="1"/>
    <col min="14343" max="14343" width="9.140625" style="46"/>
    <col min="14344" max="14344" width="24.425781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42578125" style="46" customWidth="1"/>
    <col min="14599" max="14599" width="9.140625" style="46"/>
    <col min="14600" max="14600" width="24.425781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42578125" style="46" customWidth="1"/>
    <col min="14855" max="14855" width="9.140625" style="46"/>
    <col min="14856" max="14856" width="24.425781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42578125" style="46" customWidth="1"/>
    <col min="15111" max="15111" width="9.140625" style="46"/>
    <col min="15112" max="15112" width="24.425781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42578125" style="46" customWidth="1"/>
    <col min="15367" max="15367" width="9.140625" style="46"/>
    <col min="15368" max="15368" width="24.425781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42578125" style="46" customWidth="1"/>
    <col min="15623" max="15623" width="9.140625" style="46"/>
    <col min="15624" max="15624" width="24.425781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42578125" style="46" customWidth="1"/>
    <col min="15879" max="15879" width="9.140625" style="46"/>
    <col min="15880" max="15880" width="24.425781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42578125" style="46" customWidth="1"/>
    <col min="16135" max="16135" width="9.140625" style="46"/>
    <col min="16136" max="16136" width="24.42578125" style="46" customWidth="1"/>
    <col min="16137" max="16384" width="9.140625" style="46"/>
  </cols>
  <sheetData>
    <row r="1" spans="2:9" ht="10.35" customHeight="1" x14ac:dyDescent="0.2"/>
    <row r="2" spans="2:9" ht="25.35" customHeight="1" x14ac:dyDescent="0.2">
      <c r="B2" s="66" t="s">
        <v>30</v>
      </c>
      <c r="C2" s="66" t="s">
        <v>29</v>
      </c>
      <c r="D2" s="70" t="s">
        <v>39</v>
      </c>
      <c r="E2" s="162" t="s">
        <v>104</v>
      </c>
      <c r="F2" s="74" t="s">
        <v>204</v>
      </c>
      <c r="G2" s="71"/>
      <c r="H2" s="75" t="s">
        <v>116</v>
      </c>
      <c r="I2" s="69"/>
    </row>
    <row r="3" spans="2:9" ht="20.100000000000001" customHeight="1" x14ac:dyDescent="0.2">
      <c r="B3" s="66" t="s">
        <v>30</v>
      </c>
      <c r="C3" s="66" t="s">
        <v>29</v>
      </c>
      <c r="D3" s="70" t="s">
        <v>39</v>
      </c>
      <c r="E3" s="162" t="s">
        <v>104</v>
      </c>
      <c r="F3" s="74"/>
      <c r="G3" s="71"/>
      <c r="H3" s="75"/>
      <c r="I3" s="69"/>
    </row>
    <row r="4" spans="2:9" ht="15.6" customHeight="1" x14ac:dyDescent="0.2">
      <c r="B4" s="63">
        <v>1</v>
      </c>
      <c r="C4" s="63" t="s">
        <v>24</v>
      </c>
      <c r="D4" s="160" t="s">
        <v>40</v>
      </c>
      <c r="E4" s="160"/>
      <c r="F4" s="72" t="str">
        <f>'A - výsledky'!B25</f>
        <v>TJ SLAVOJ Český Brod "C" - Barbora Nejedlá</v>
      </c>
      <c r="G4" s="73" t="s">
        <v>9</v>
      </c>
      <c r="H4" s="68" t="str">
        <f>'A - výsledky'!E25</f>
        <v>UNITOP SKP Žďár nad Sázavou "A" - František Sládek</v>
      </c>
      <c r="I4" s="476" t="s">
        <v>264</v>
      </c>
    </row>
    <row r="5" spans="2:9" ht="15.6" customHeight="1" x14ac:dyDescent="0.2">
      <c r="B5" s="63">
        <v>2</v>
      </c>
      <c r="C5" s="63" t="s">
        <v>10</v>
      </c>
      <c r="D5" s="64" t="s">
        <v>40</v>
      </c>
      <c r="E5" s="160"/>
      <c r="F5" s="72" t="str">
        <f>'B - výsledky'!B25</f>
        <v>SK Liapor Karlovy Vary "C" - Matyáš Kornatovský</v>
      </c>
      <c r="G5" s="73" t="s">
        <v>9</v>
      </c>
      <c r="H5" s="68" t="str">
        <f>'B - výsledky'!E25</f>
        <v>TJ Peklo nad Zdobnicí "B" - Vojtěch Prachař</v>
      </c>
      <c r="I5" s="65" t="s">
        <v>265</v>
      </c>
    </row>
    <row r="6" spans="2:9" ht="15.6" customHeight="1" x14ac:dyDescent="0.2">
      <c r="B6" s="63">
        <v>3</v>
      </c>
      <c r="C6" s="63" t="s">
        <v>25</v>
      </c>
      <c r="D6" s="64" t="s">
        <v>40</v>
      </c>
      <c r="E6" s="160"/>
      <c r="F6" s="72" t="str">
        <f>'C - výsledky'!B25</f>
        <v>MNK Modřice "B" -Vojtěch Šlezinger</v>
      </c>
      <c r="G6" s="73" t="s">
        <v>9</v>
      </c>
      <c r="H6" s="68" t="str">
        <f>'C - výsledky'!E25</f>
        <v>SK Liapor Karlovy Vary "A" - Kamil Hušek</v>
      </c>
      <c r="I6" s="65" t="s">
        <v>266</v>
      </c>
    </row>
    <row r="7" spans="2:9" ht="15.6" customHeight="1" x14ac:dyDescent="0.2">
      <c r="B7" s="63">
        <v>4</v>
      </c>
      <c r="C7" s="63" t="s">
        <v>4</v>
      </c>
      <c r="D7" s="64" t="s">
        <v>40</v>
      </c>
      <c r="E7" s="160"/>
      <c r="F7" s="72" t="str">
        <f>'D - výsledky'!B25</f>
        <v>Sokol Dolní Počernice "B" - Daniel Štrait</v>
      </c>
      <c r="G7" s="73" t="s">
        <v>9</v>
      </c>
      <c r="H7" s="68" t="str">
        <f>'D - výsledky'!E25</f>
        <v>NK Habeš Strakonice "A" - Tomáš Jareš</v>
      </c>
      <c r="I7" s="65" t="s">
        <v>264</v>
      </c>
    </row>
    <row r="8" spans="2:9" ht="15.6" customHeight="1" x14ac:dyDescent="0.2">
      <c r="B8" s="63">
        <v>5</v>
      </c>
      <c r="C8" s="63" t="s">
        <v>47</v>
      </c>
      <c r="D8" s="64" t="s">
        <v>40</v>
      </c>
      <c r="E8" s="160"/>
      <c r="F8" s="72" t="str">
        <f>'E - výsledky'!B25</f>
        <v>UNITOP SKP Žďár nad Sázavou "C" - Adam Rychlý</v>
      </c>
      <c r="G8" s="73" t="s">
        <v>9</v>
      </c>
      <c r="H8" s="68" t="str">
        <f>'E - výsledky'!E25</f>
        <v>SH ČMS - SDH Hradecko - Sebastián Folk</v>
      </c>
      <c r="I8" s="65" t="s">
        <v>264</v>
      </c>
    </row>
    <row r="9" spans="2:9" ht="14.45" customHeight="1" x14ac:dyDescent="0.2">
      <c r="B9" s="63">
        <v>6</v>
      </c>
      <c r="C9" s="63" t="s">
        <v>48</v>
      </c>
      <c r="D9" s="64" t="s">
        <v>40</v>
      </c>
      <c r="E9" s="160"/>
      <c r="F9" s="72" t="str">
        <f>'F - výsledky'!B25</f>
        <v>TJ Sokol Řeporyje "B" - Tomáš Vít</v>
      </c>
      <c r="G9" s="73" t="s">
        <v>9</v>
      </c>
      <c r="H9" s="68" t="str">
        <f>'F - výsledky'!E25</f>
        <v>TJ Peklo nad Zdobnicí "A" - Adam Kopecký</v>
      </c>
      <c r="I9" s="65" t="s">
        <v>264</v>
      </c>
    </row>
    <row r="10" spans="2:9" ht="14.45" customHeight="1" x14ac:dyDescent="0.2">
      <c r="B10" s="63">
        <v>7</v>
      </c>
      <c r="C10" s="63" t="s">
        <v>49</v>
      </c>
      <c r="D10" s="64" t="s">
        <v>40</v>
      </c>
      <c r="E10" s="160"/>
      <c r="F10" s="72" t="str">
        <f>'G - výsledky'!B25</f>
        <v>TJ SLAVOJ Český Brod "B" - Lucie Cibulková</v>
      </c>
      <c r="G10" s="73" t="s">
        <v>9</v>
      </c>
      <c r="H10" s="68" t="str">
        <f>'G - výsledky'!E25</f>
        <v>UNITOP SKP Žďár nad Sázavou "B" - Michal Had</v>
      </c>
      <c r="I10" s="65" t="s">
        <v>264</v>
      </c>
    </row>
    <row r="11" spans="2:9" ht="14.45" customHeight="1" x14ac:dyDescent="0.2">
      <c r="B11" s="63">
        <v>8</v>
      </c>
      <c r="C11" s="63" t="s">
        <v>50</v>
      </c>
      <c r="D11" s="64" t="s">
        <v>40</v>
      </c>
      <c r="E11" s="160"/>
      <c r="F11" s="72" t="str">
        <f>'H - výsledky'!B25</f>
        <v>NK Habeš Strakonice "B" - Šimon Kalčík</v>
      </c>
      <c r="G11" s="73" t="s">
        <v>9</v>
      </c>
      <c r="H11" s="68" t="str">
        <f>'H - výsledky'!E25</f>
        <v>T.J. SOKOL Holice "A" - Jakub Zadrobílek</v>
      </c>
      <c r="I11" s="65" t="s">
        <v>264</v>
      </c>
    </row>
    <row r="12" spans="2:9" ht="15.6" customHeight="1" x14ac:dyDescent="0.2">
      <c r="B12" s="63">
        <v>9</v>
      </c>
      <c r="C12" s="63" t="str">
        <f>C$4</f>
        <v>A</v>
      </c>
      <c r="D12" s="64" t="s">
        <v>41</v>
      </c>
      <c r="E12" s="160"/>
      <c r="F12" s="72" t="str">
        <f>'A - výsledky'!B27</f>
        <v>T.J. SOKOL Holice "B" - Richard Šůra</v>
      </c>
      <c r="G12" s="73" t="s">
        <v>9</v>
      </c>
      <c r="H12" s="68" t="str">
        <f>'A - výsledky'!E27</f>
        <v>TJ SLAVOJ Český Brod "C" - Barbora Nejedlá</v>
      </c>
      <c r="I12" s="65" t="s">
        <v>266</v>
      </c>
    </row>
    <row r="13" spans="2:9" ht="15.6" customHeight="1" x14ac:dyDescent="0.2">
      <c r="B13" s="63">
        <v>10</v>
      </c>
      <c r="C13" s="63" t="str">
        <f>C$5</f>
        <v>B</v>
      </c>
      <c r="D13" s="64" t="s">
        <v>41</v>
      </c>
      <c r="E13" s="160"/>
      <c r="F13" s="72" t="str">
        <f>'B - výsledky'!B27</f>
        <v>T.J. Sokol Zbečník - Martin Kohl</v>
      </c>
      <c r="G13" s="73" t="s">
        <v>9</v>
      </c>
      <c r="H13" s="68" t="str">
        <f>'B - výsledky'!E27</f>
        <v>SK Liapor Karlovy Vary "C" - Matyáš Kornatovský</v>
      </c>
      <c r="I13" s="65" t="s">
        <v>266</v>
      </c>
    </row>
    <row r="14" spans="2:9" ht="15.6" customHeight="1" x14ac:dyDescent="0.2">
      <c r="B14" s="63">
        <v>11</v>
      </c>
      <c r="C14" s="63" t="str">
        <f>C$6</f>
        <v>C</v>
      </c>
      <c r="D14" s="64" t="s">
        <v>41</v>
      </c>
      <c r="E14" s="160"/>
      <c r="F14" s="72" t="str">
        <f>'C - výsledky'!B27</f>
        <v>TJ Radomyšl - Jakub Sekáč</v>
      </c>
      <c r="G14" s="73" t="s">
        <v>9</v>
      </c>
      <c r="H14" s="68" t="str">
        <f>'C - výsledky'!E27</f>
        <v>MNK Modřice "B" -Vojtěch Šlezinger</v>
      </c>
      <c r="I14" s="65" t="s">
        <v>266</v>
      </c>
    </row>
    <row r="15" spans="2:9" ht="15.6" customHeight="1" x14ac:dyDescent="0.2">
      <c r="B15" s="63">
        <v>12</v>
      </c>
      <c r="C15" s="63" t="str">
        <f>C$7</f>
        <v>D</v>
      </c>
      <c r="D15" s="64" t="s">
        <v>41</v>
      </c>
      <c r="E15" s="160"/>
      <c r="F15" s="72" t="str">
        <f>'D - výsledky'!B27</f>
        <v>TJ Sokol Řeporyje "A" - Pavel Vrátný</v>
      </c>
      <c r="G15" s="73" t="s">
        <v>9</v>
      </c>
      <c r="H15" s="68" t="str">
        <f>'D - výsledky'!E27</f>
        <v>Sokol Dolní Počernice "B" - Daniel Štrait</v>
      </c>
      <c r="I15" s="65" t="s">
        <v>267</v>
      </c>
    </row>
    <row r="16" spans="2:9" ht="15.6" customHeight="1" x14ac:dyDescent="0.2">
      <c r="B16" s="63">
        <v>13</v>
      </c>
      <c r="C16" s="63" t="s">
        <v>47</v>
      </c>
      <c r="D16" s="64" t="s">
        <v>41</v>
      </c>
      <c r="E16" s="160"/>
      <c r="F16" s="72" t="str">
        <f>'E - výsledky'!B27</f>
        <v>TJ SLAVOJ Český Brod "A" - Matouš Pála</v>
      </c>
      <c r="G16" s="73" t="s">
        <v>9</v>
      </c>
      <c r="H16" s="68" t="str">
        <f>'E - výsledky'!E27</f>
        <v>UNITOP SKP Žďár nad Sázavou "C" - Adam Rychlý</v>
      </c>
      <c r="I16" s="65" t="s">
        <v>264</v>
      </c>
    </row>
    <row r="17" spans="2:9" ht="14.45" customHeight="1" x14ac:dyDescent="0.2">
      <c r="B17" s="63">
        <v>14</v>
      </c>
      <c r="C17" s="63" t="s">
        <v>48</v>
      </c>
      <c r="D17" s="64" t="s">
        <v>41</v>
      </c>
      <c r="E17" s="160"/>
      <c r="F17" s="72" t="str">
        <f>'F - výsledky'!B27</f>
        <v>Sokol Dolní Počernice "A" - Adam Lahouari Hadj</v>
      </c>
      <c r="G17" s="73" t="s">
        <v>9</v>
      </c>
      <c r="H17" s="68" t="str">
        <f>'F - výsledky'!E27</f>
        <v>TJ Sokol Řeporyje "B" - Tomáš Vít</v>
      </c>
      <c r="I17" s="65" t="s">
        <v>265</v>
      </c>
    </row>
    <row r="18" spans="2:9" ht="14.45" customHeight="1" x14ac:dyDescent="0.2">
      <c r="B18" s="63">
        <v>15</v>
      </c>
      <c r="C18" s="63" t="s">
        <v>49</v>
      </c>
      <c r="D18" s="64" t="s">
        <v>41</v>
      </c>
      <c r="E18" s="160"/>
      <c r="F18" s="72" t="str">
        <f>'G - výsledky'!B27</f>
        <v>MNK Modřice "A" - Roman Dlabka</v>
      </c>
      <c r="G18" s="73" t="s">
        <v>9</v>
      </c>
      <c r="H18" s="68" t="str">
        <f>'G - výsledky'!E27</f>
        <v>TJ SLAVOJ Český Brod "B" - Lucie Cibulková</v>
      </c>
      <c r="I18" s="65" t="s">
        <v>266</v>
      </c>
    </row>
    <row r="19" spans="2:9" ht="14.45" customHeight="1" x14ac:dyDescent="0.2">
      <c r="B19" s="63">
        <v>16</v>
      </c>
      <c r="C19" s="63" t="s">
        <v>50</v>
      </c>
      <c r="D19" s="64" t="s">
        <v>41</v>
      </c>
      <c r="E19" s="160"/>
      <c r="F19" s="72" t="str">
        <f>'H - výsledky'!B27</f>
        <v>SK Liapor Karlovy Vary "B" - Ondřej Kalán</v>
      </c>
      <c r="G19" s="73" t="s">
        <v>9</v>
      </c>
      <c r="H19" s="68" t="str">
        <f>'H - výsledky'!E27</f>
        <v>NK Habeš Strakonice "B" - Šimon Kalčík</v>
      </c>
      <c r="I19" s="65" t="s">
        <v>266</v>
      </c>
    </row>
    <row r="20" spans="2:9" ht="15.6" customHeight="1" x14ac:dyDescent="0.2">
      <c r="B20" s="63">
        <v>17</v>
      </c>
      <c r="C20" s="63" t="str">
        <f>C$4</f>
        <v>A</v>
      </c>
      <c r="D20" s="64" t="s">
        <v>42</v>
      </c>
      <c r="E20" s="160"/>
      <c r="F20" s="72" t="str">
        <f>'A - výsledky'!B29</f>
        <v>UNITOP SKP Žďár nad Sázavou "A" - František Sládek</v>
      </c>
      <c r="G20" s="73" t="s">
        <v>9</v>
      </c>
      <c r="H20" s="68" t="str">
        <f>'A - výsledky'!E29</f>
        <v>T.J. SOKOL Holice "B" - Richard Šůra</v>
      </c>
      <c r="I20" s="65" t="s">
        <v>266</v>
      </c>
    </row>
    <row r="21" spans="2:9" ht="15.6" customHeight="1" x14ac:dyDescent="0.2">
      <c r="B21" s="63">
        <v>18</v>
      </c>
      <c r="C21" s="63" t="str">
        <f>C$5</f>
        <v>B</v>
      </c>
      <c r="D21" s="64" t="s">
        <v>42</v>
      </c>
      <c r="E21" s="160"/>
      <c r="F21" s="72" t="str">
        <f>'B - výsledky'!B29</f>
        <v>TJ Peklo nad Zdobnicí "B" - Vojtěch Prachař</v>
      </c>
      <c r="G21" s="73" t="s">
        <v>9</v>
      </c>
      <c r="H21" s="68" t="str">
        <f>'B - výsledky'!E29</f>
        <v>T.J. Sokol Zbečník - Martin Kohl</v>
      </c>
      <c r="I21" s="65" t="s">
        <v>267</v>
      </c>
    </row>
    <row r="22" spans="2:9" ht="15.6" customHeight="1" x14ac:dyDescent="0.2">
      <c r="B22" s="63">
        <v>19</v>
      </c>
      <c r="C22" s="63" t="str">
        <f>C$6</f>
        <v>C</v>
      </c>
      <c r="D22" s="64" t="s">
        <v>42</v>
      </c>
      <c r="E22" s="160"/>
      <c r="F22" s="72" t="str">
        <f>'C - výsledky'!B29</f>
        <v>SK Liapor Karlovy Vary "A" - Kamil Hušek</v>
      </c>
      <c r="G22" s="73" t="s">
        <v>9</v>
      </c>
      <c r="H22" s="68" t="str">
        <f>'C - výsledky'!E29</f>
        <v>TJ Radomyšl - Jakub Sekáč</v>
      </c>
      <c r="I22" s="65" t="s">
        <v>264</v>
      </c>
    </row>
    <row r="23" spans="2:9" ht="15.6" customHeight="1" x14ac:dyDescent="0.2">
      <c r="B23" s="63">
        <v>20</v>
      </c>
      <c r="C23" s="63" t="str">
        <f>C$7</f>
        <v>D</v>
      </c>
      <c r="D23" s="64" t="s">
        <v>42</v>
      </c>
      <c r="E23" s="160"/>
      <c r="F23" s="72" t="str">
        <f>'D - výsledky'!B29</f>
        <v>NK Habeš Strakonice "A" - Tomáš Jareš</v>
      </c>
      <c r="G23" s="73" t="s">
        <v>9</v>
      </c>
      <c r="H23" s="68" t="str">
        <f>'D - výsledky'!E29</f>
        <v>TJ Sokol Řeporyje "A" - Pavel Vrátný</v>
      </c>
      <c r="I23" s="65" t="s">
        <v>266</v>
      </c>
    </row>
    <row r="24" spans="2:9" ht="15.6" customHeight="1" x14ac:dyDescent="0.2">
      <c r="B24" s="63">
        <v>21</v>
      </c>
      <c r="C24" s="63" t="s">
        <v>47</v>
      </c>
      <c r="D24" s="64" t="s">
        <v>42</v>
      </c>
      <c r="E24" s="160"/>
      <c r="F24" s="72" t="str">
        <f>'E - výsledky'!B29</f>
        <v>SH ČMS - SDH Hradecko - Sebastián Folk</v>
      </c>
      <c r="G24" s="73" t="s">
        <v>9</v>
      </c>
      <c r="H24" s="68" t="str">
        <f>'E - výsledky'!E29</f>
        <v>TJ SLAVOJ Český Brod "A" - Matouš Pála</v>
      </c>
      <c r="I24" s="65" t="s">
        <v>266</v>
      </c>
    </row>
    <row r="25" spans="2:9" ht="14.45" customHeight="1" x14ac:dyDescent="0.2">
      <c r="B25" s="63">
        <v>22</v>
      </c>
      <c r="C25" s="63" t="s">
        <v>48</v>
      </c>
      <c r="D25" s="64" t="s">
        <v>42</v>
      </c>
      <c r="E25" s="160"/>
      <c r="F25" s="72" t="str">
        <f>'F - výsledky'!B29</f>
        <v>TJ Peklo nad Zdobnicí "A" - Adam Kopecký</v>
      </c>
      <c r="G25" s="73" t="s">
        <v>9</v>
      </c>
      <c r="H25" s="68" t="str">
        <f>'F - výsledky'!E29</f>
        <v>Sokol Dolní Počernice "A" - Adam Lahouari Hadj</v>
      </c>
      <c r="I25" s="65" t="s">
        <v>266</v>
      </c>
    </row>
    <row r="26" spans="2:9" ht="14.45" customHeight="1" x14ac:dyDescent="0.2">
      <c r="B26" s="63">
        <v>23</v>
      </c>
      <c r="C26" s="63" t="s">
        <v>49</v>
      </c>
      <c r="D26" s="64" t="s">
        <v>42</v>
      </c>
      <c r="E26" s="160"/>
      <c r="F26" s="72" t="str">
        <f>'G - výsledky'!B29</f>
        <v>UNITOP SKP Žďár nad Sázavou "B" - Michal Had</v>
      </c>
      <c r="G26" s="73" t="s">
        <v>9</v>
      </c>
      <c r="H26" s="68" t="str">
        <f>'G - výsledky'!E29</f>
        <v>MNK Modřice "A" - Roman Dlabka</v>
      </c>
      <c r="I26" s="65" t="s">
        <v>266</v>
      </c>
    </row>
    <row r="27" spans="2:9" ht="14.45" customHeight="1" x14ac:dyDescent="0.2">
      <c r="B27" s="63">
        <v>24</v>
      </c>
      <c r="C27" s="63" t="s">
        <v>50</v>
      </c>
      <c r="D27" s="64" t="s">
        <v>42</v>
      </c>
      <c r="E27" s="160"/>
      <c r="F27" s="72" t="str">
        <f>'H - výsledky'!B29</f>
        <v>T.J. SOKOL Holice "A" - Jakub Zadrobílek</v>
      </c>
      <c r="G27" s="73" t="s">
        <v>9</v>
      </c>
      <c r="H27" s="68" t="str">
        <f>'H - výsledky'!E29</f>
        <v>SK Liapor Karlovy Vary "B" - Ondřej Kalán</v>
      </c>
      <c r="I27" s="65" t="s">
        <v>266</v>
      </c>
    </row>
    <row r="28" spans="2:9" ht="14.45" customHeight="1" x14ac:dyDescent="0.2">
      <c r="I28" s="477"/>
    </row>
    <row r="29" spans="2:9" ht="23.1" customHeight="1" x14ac:dyDescent="0.2">
      <c r="B29" s="410" t="s">
        <v>64</v>
      </c>
      <c r="C29" s="410"/>
      <c r="D29" s="410"/>
      <c r="E29" s="410"/>
      <c r="F29" s="410"/>
      <c r="G29" s="410"/>
      <c r="H29" s="410"/>
      <c r="I29" s="478"/>
    </row>
    <row r="30" spans="2:9" ht="14.45" customHeight="1" x14ac:dyDescent="0.2">
      <c r="B30" s="63">
        <v>25</v>
      </c>
      <c r="C30" s="408" t="s">
        <v>196</v>
      </c>
      <c r="D30" s="409"/>
      <c r="E30" s="177"/>
      <c r="F30" s="178" t="str">
        <f>'KO '!B4</f>
        <v>MNK Modřice "A" - Roman Dlabka</v>
      </c>
      <c r="G30" s="73" t="s">
        <v>9</v>
      </c>
      <c r="H30" s="179" t="str">
        <f>'KO '!B6</f>
        <v>TJ Sokol Řeporyje "B" - Tomáš Vít</v>
      </c>
      <c r="I30" s="486" t="s">
        <v>266</v>
      </c>
    </row>
    <row r="31" spans="2:9" ht="14.45" customHeight="1" x14ac:dyDescent="0.2">
      <c r="B31" s="63">
        <v>26</v>
      </c>
      <c r="C31" s="408" t="s">
        <v>197</v>
      </c>
      <c r="D31" s="409"/>
      <c r="E31" s="177"/>
      <c r="F31" s="178" t="str">
        <f>'KO '!B8</f>
        <v>SK Liapor Karlovy Vary "B" - Ondřej Kalán</v>
      </c>
      <c r="G31" s="73" t="s">
        <v>9</v>
      </c>
      <c r="H31" s="179" t="str">
        <f>'KO '!B10</f>
        <v>TJ SLAVOJ Český Brod "A" - Matouš Pála</v>
      </c>
      <c r="I31" s="486" t="s">
        <v>266</v>
      </c>
    </row>
    <row r="32" spans="2:9" ht="14.45" customHeight="1" x14ac:dyDescent="0.2">
      <c r="B32" s="63">
        <v>27</v>
      </c>
      <c r="C32" s="408" t="s">
        <v>198</v>
      </c>
      <c r="D32" s="409"/>
      <c r="E32" s="177"/>
      <c r="F32" s="178" t="str">
        <f>'KO '!B12</f>
        <v>UNITOP SKP Žďár nad Sázavou "C" - Adam Rychlý</v>
      </c>
      <c r="G32" s="73" t="s">
        <v>9</v>
      </c>
      <c r="H32" s="179" t="str">
        <f>'KO '!B14</f>
        <v>NK Habeš Strakonice "B" - Šimon Kalčík</v>
      </c>
      <c r="I32" s="486" t="s">
        <v>264</v>
      </c>
    </row>
    <row r="33" spans="2:9" ht="14.45" customHeight="1" x14ac:dyDescent="0.2">
      <c r="B33" s="63">
        <v>28</v>
      </c>
      <c r="C33" s="408" t="s">
        <v>199</v>
      </c>
      <c r="D33" s="409"/>
      <c r="E33" s="177"/>
      <c r="F33" s="178" t="str">
        <f>'KO '!B16</f>
        <v>Sokol Dolní Počernice "A" - Adam Lahouari Hadj</v>
      </c>
      <c r="G33" s="73" t="s">
        <v>9</v>
      </c>
      <c r="H33" s="179" t="str">
        <f>'KO '!B18</f>
        <v>TJ SLAVOJ Český Brod "B" - Lucie Cibulková</v>
      </c>
      <c r="I33" s="486" t="s">
        <v>266</v>
      </c>
    </row>
    <row r="34" spans="2:9" ht="14.45" customHeight="1" x14ac:dyDescent="0.2">
      <c r="B34" s="63">
        <v>29</v>
      </c>
      <c r="C34" s="408" t="s">
        <v>200</v>
      </c>
      <c r="D34" s="409"/>
      <c r="E34" s="177"/>
      <c r="F34" s="178" t="str">
        <f>'KO '!B20</f>
        <v>MNK Modřice "B" -Vojtěch Šlezinger</v>
      </c>
      <c r="G34" s="73" t="s">
        <v>9</v>
      </c>
      <c r="H34" s="179" t="str">
        <f>'KO '!B22</f>
        <v>TJ Peklo nad Zdobnicí "B" - Vojtěch Prachař</v>
      </c>
      <c r="I34" s="486" t="s">
        <v>267</v>
      </c>
    </row>
    <row r="35" spans="2:9" ht="14.45" customHeight="1" x14ac:dyDescent="0.2">
      <c r="B35" s="63">
        <v>30</v>
      </c>
      <c r="C35" s="408" t="s">
        <v>201</v>
      </c>
      <c r="D35" s="409"/>
      <c r="E35" s="177"/>
      <c r="F35" s="178" t="str">
        <f>'KO '!B24</f>
        <v>Sokol Dolní Počernice "B" - Daniel Štrait</v>
      </c>
      <c r="G35" s="73" t="s">
        <v>9</v>
      </c>
      <c r="H35" s="179" t="str">
        <f>'KO '!B26</f>
        <v>TJ SLAVOJ Český Brod "C" - Barbora Nejedlá</v>
      </c>
      <c r="I35" s="486" t="s">
        <v>266</v>
      </c>
    </row>
    <row r="36" spans="2:9" ht="14.45" customHeight="1" x14ac:dyDescent="0.2">
      <c r="B36" s="63">
        <v>31</v>
      </c>
      <c r="C36" s="408" t="s">
        <v>202</v>
      </c>
      <c r="D36" s="409"/>
      <c r="E36" s="177"/>
      <c r="F36" s="178" t="str">
        <f>'KO '!B28</f>
        <v>T.J. SOKOL Holice "B" - Richard Šůra</v>
      </c>
      <c r="G36" s="73" t="s">
        <v>9</v>
      </c>
      <c r="H36" s="179" t="str">
        <f>'KO '!B30</f>
        <v>TJ Sokol Řeporyje "A" - Pavel Vrátný</v>
      </c>
      <c r="I36" s="486" t="s">
        <v>266</v>
      </c>
    </row>
    <row r="37" spans="2:9" ht="14.45" customHeight="1" x14ac:dyDescent="0.2">
      <c r="B37" s="63">
        <v>32</v>
      </c>
      <c r="C37" s="408" t="s">
        <v>203</v>
      </c>
      <c r="D37" s="409"/>
      <c r="E37" s="177"/>
      <c r="F37" s="178" t="str">
        <f>'KO '!B32</f>
        <v>SK Liapor Karlovy Vary "C" - Matyáš Kornatovský</v>
      </c>
      <c r="G37" s="73" t="s">
        <v>9</v>
      </c>
      <c r="H37" s="179" t="str">
        <f>'KO '!B34</f>
        <v>SK Liapor Karlovy Vary "A" - Kamil Hušek</v>
      </c>
      <c r="I37" s="486" t="s">
        <v>266</v>
      </c>
    </row>
    <row r="38" spans="2:9" ht="14.45" customHeight="1" x14ac:dyDescent="0.2">
      <c r="B38" s="63">
        <v>33</v>
      </c>
      <c r="C38" s="408" t="s">
        <v>52</v>
      </c>
      <c r="D38" s="409"/>
      <c r="E38" s="163"/>
      <c r="F38" s="72" t="str">
        <f>'KO '!C3</f>
        <v>UNITOP SKP Žďár nad Sázavou "A" - František Sládek</v>
      </c>
      <c r="G38" s="73" t="s">
        <v>9</v>
      </c>
      <c r="H38" s="68" t="str">
        <f>'KO '!C5</f>
        <v>MNK Modřice "A" - Roman Dlabka</v>
      </c>
      <c r="I38" s="65" t="s">
        <v>266</v>
      </c>
    </row>
    <row r="39" spans="2:9" ht="14.45" customHeight="1" x14ac:dyDescent="0.2">
      <c r="B39" s="63">
        <v>34</v>
      </c>
      <c r="C39" s="408" t="s">
        <v>53</v>
      </c>
      <c r="D39" s="409"/>
      <c r="E39" s="163"/>
      <c r="F39" s="72" t="str">
        <f>'KO '!C7</f>
        <v>T.J. Sokol Zbečník - Martin Kohl</v>
      </c>
      <c r="G39" s="73" t="s">
        <v>9</v>
      </c>
      <c r="H39" s="68" t="str">
        <f>'KO '!C9</f>
        <v>SK Liapor Karlovy Vary "B" - Ondřej Kalán</v>
      </c>
      <c r="I39" s="65" t="s">
        <v>266</v>
      </c>
    </row>
    <row r="40" spans="2:9" ht="14.45" customHeight="1" x14ac:dyDescent="0.2">
      <c r="B40" s="63">
        <v>35</v>
      </c>
      <c r="C40" s="408" t="s">
        <v>54</v>
      </c>
      <c r="D40" s="409"/>
      <c r="E40" s="163"/>
      <c r="F40" s="72" t="str">
        <f>'KO '!C11</f>
        <v>TJ Radomyšl - Jakub Sekáč</v>
      </c>
      <c r="G40" s="73" t="s">
        <v>9</v>
      </c>
      <c r="H40" s="68" t="str">
        <f>'KO '!C13</f>
        <v>NK Habeš Strakonice "B" - Šimon Kalčík</v>
      </c>
      <c r="I40" s="65" t="s">
        <v>266</v>
      </c>
    </row>
    <row r="41" spans="2:9" ht="14.45" customHeight="1" x14ac:dyDescent="0.2">
      <c r="B41" s="63">
        <v>36</v>
      </c>
      <c r="C41" s="408" t="s">
        <v>55</v>
      </c>
      <c r="D41" s="409"/>
      <c r="E41" s="163"/>
      <c r="F41" s="72" t="str">
        <f>'KO '!C15</f>
        <v>NK Habeš Strakonice "A" - Tomáš Jareš</v>
      </c>
      <c r="G41" s="73" t="s">
        <v>9</v>
      </c>
      <c r="H41" s="68" t="str">
        <f>'KO '!C17</f>
        <v>Sokol Dolní Počernice "A" - Adam Lahouari Hadj</v>
      </c>
      <c r="I41" s="65" t="s">
        <v>266</v>
      </c>
    </row>
    <row r="42" spans="2:9" ht="14.45" customHeight="1" x14ac:dyDescent="0.2">
      <c r="B42" s="63">
        <v>37</v>
      </c>
      <c r="C42" s="408" t="s">
        <v>56</v>
      </c>
      <c r="D42" s="409"/>
      <c r="E42" s="163"/>
      <c r="F42" s="72" t="str">
        <f>'KO '!C19</f>
        <v>SH ČMS - SDH Hradecko - Sebastián Folk</v>
      </c>
      <c r="G42" s="73" t="s">
        <v>9</v>
      </c>
      <c r="H42" s="68" t="str">
        <f>'KO '!C21</f>
        <v>TJ Peklo nad Zdobnicí "B" - Vojtěch Prachař</v>
      </c>
      <c r="I42" s="65" t="s">
        <v>264</v>
      </c>
    </row>
    <row r="43" spans="2:9" ht="14.45" customHeight="1" x14ac:dyDescent="0.2">
      <c r="B43" s="63">
        <v>38</v>
      </c>
      <c r="C43" s="408" t="s">
        <v>57</v>
      </c>
      <c r="D43" s="409"/>
      <c r="E43" s="163"/>
      <c r="F43" s="72" t="str">
        <f>'KO '!C23</f>
        <v>TJ Peklo nad Zdobnicí "A" - Adam Kopecký</v>
      </c>
      <c r="G43" s="73" t="s">
        <v>9</v>
      </c>
      <c r="H43" s="68" t="str">
        <f>'KO '!C25</f>
        <v>Sokol Dolní Počernice "B" - Daniel Štrait</v>
      </c>
      <c r="I43" s="65" t="s">
        <v>266</v>
      </c>
    </row>
    <row r="44" spans="2:9" ht="14.45" customHeight="1" x14ac:dyDescent="0.2">
      <c r="B44" s="63">
        <v>39</v>
      </c>
      <c r="C44" s="408" t="s">
        <v>58</v>
      </c>
      <c r="D44" s="409"/>
      <c r="E44" s="163"/>
      <c r="F44" s="72" t="str">
        <f>'KO '!C27</f>
        <v>UNITOP SKP Žďár nad Sázavou "B" - Michal Had</v>
      </c>
      <c r="G44" s="73" t="s">
        <v>9</v>
      </c>
      <c r="H44" s="68" t="str">
        <f>'KO '!C29</f>
        <v>T.J. SOKOL Holice "B" - Richard Šůra</v>
      </c>
      <c r="I44" s="65" t="s">
        <v>264</v>
      </c>
    </row>
    <row r="45" spans="2:9" ht="14.45" customHeight="1" x14ac:dyDescent="0.2">
      <c r="B45" s="63">
        <v>40</v>
      </c>
      <c r="C45" s="408" t="s">
        <v>59</v>
      </c>
      <c r="D45" s="409"/>
      <c r="E45" s="163"/>
      <c r="F45" s="72" t="str">
        <f>'KO '!C31</f>
        <v>T.J. SOKOL Holice "A" - Jakub Zadrobílek</v>
      </c>
      <c r="G45" s="73" t="s">
        <v>9</v>
      </c>
      <c r="H45" s="68" t="str">
        <f>'KO '!C33</f>
        <v>SK Liapor Karlovy Vary "C" - Matyáš Kornatovský</v>
      </c>
      <c r="I45" s="65" t="s">
        <v>266</v>
      </c>
    </row>
    <row r="46" spans="2:9" ht="14.45" customHeight="1" x14ac:dyDescent="0.2">
      <c r="B46" s="63">
        <v>41</v>
      </c>
      <c r="C46" s="408" t="s">
        <v>31</v>
      </c>
      <c r="D46" s="409"/>
      <c r="E46" s="163"/>
      <c r="F46" s="79" t="str">
        <f>'KO '!D4</f>
        <v>UNITOP SKP Žďár nad Sázavou "A" - František Sládek</v>
      </c>
      <c r="G46" s="73" t="s">
        <v>9</v>
      </c>
      <c r="H46" s="80" t="str">
        <f>'KO '!D8</f>
        <v>T.J. Sokol Zbečník - Martin Kohl</v>
      </c>
      <c r="I46" s="65" t="s">
        <v>266</v>
      </c>
    </row>
    <row r="47" spans="2:9" ht="14.45" customHeight="1" x14ac:dyDescent="0.2">
      <c r="B47" s="63">
        <v>42</v>
      </c>
      <c r="C47" s="408" t="s">
        <v>32</v>
      </c>
      <c r="D47" s="409"/>
      <c r="E47" s="163"/>
      <c r="F47" s="79" t="str">
        <f>'KO '!D12</f>
        <v>TJ Radomyšl - Jakub Sekáč</v>
      </c>
      <c r="G47" s="73" t="s">
        <v>9</v>
      </c>
      <c r="H47" s="80" t="str">
        <f>'KO '!D16</f>
        <v>NK Habeš Strakonice "A" - Tomáš Jareš</v>
      </c>
      <c r="I47" s="65" t="s">
        <v>264</v>
      </c>
    </row>
    <row r="48" spans="2:9" ht="14.45" customHeight="1" x14ac:dyDescent="0.2">
      <c r="B48" s="63">
        <v>43</v>
      </c>
      <c r="C48" s="408" t="s">
        <v>33</v>
      </c>
      <c r="D48" s="409"/>
      <c r="E48" s="163"/>
      <c r="F48" s="79" t="str">
        <f>'KO '!D20</f>
        <v>TJ Peklo nad Zdobnicí "B" - Vojtěch Prachař</v>
      </c>
      <c r="G48" s="73" t="s">
        <v>9</v>
      </c>
      <c r="H48" s="80" t="str">
        <f>'KO '!D24</f>
        <v>TJ Peklo nad Zdobnicí "A" - Adam Kopecký</v>
      </c>
      <c r="I48" s="65" t="s">
        <v>267</v>
      </c>
    </row>
    <row r="49" spans="2:13" ht="14.45" customHeight="1" x14ac:dyDescent="0.2">
      <c r="B49" s="63">
        <v>44</v>
      </c>
      <c r="C49" s="408" t="s">
        <v>34</v>
      </c>
      <c r="D49" s="409"/>
      <c r="E49" s="163"/>
      <c r="F49" s="79" t="str">
        <f>'KO '!D28</f>
        <v>T.J. SOKOL Holice "B" - Richard Šůra</v>
      </c>
      <c r="G49" s="73" t="s">
        <v>9</v>
      </c>
      <c r="H49" s="80" t="str">
        <f>'KO '!D32</f>
        <v>T.J. SOKOL Holice "A" - Jakub Zadrobílek</v>
      </c>
      <c r="I49" s="65" t="s">
        <v>265</v>
      </c>
    </row>
    <row r="50" spans="2:13" ht="14.45" customHeight="1" x14ac:dyDescent="0.2">
      <c r="B50" s="63">
        <v>45</v>
      </c>
      <c r="C50" s="408" t="s">
        <v>35</v>
      </c>
      <c r="D50" s="409"/>
      <c r="E50" s="163"/>
      <c r="F50" s="79" t="str">
        <f>'KO '!E6</f>
        <v>UNITOP SKP Žďár nad Sázavou "A" - František Sládek</v>
      </c>
      <c r="G50" s="73" t="s">
        <v>9</v>
      </c>
      <c r="H50" s="80" t="str">
        <f>'KO '!E14</f>
        <v>NK Habeš Strakonice "A" - Tomáš Jareš</v>
      </c>
      <c r="I50" s="65" t="s">
        <v>266</v>
      </c>
    </row>
    <row r="51" spans="2:13" ht="14.45" customHeight="1" x14ac:dyDescent="0.2">
      <c r="B51" s="63">
        <v>46</v>
      </c>
      <c r="C51" s="408" t="s">
        <v>36</v>
      </c>
      <c r="D51" s="409"/>
      <c r="E51" s="163"/>
      <c r="F51" s="79" t="str">
        <f>'KO '!E22</f>
        <v>TJ Peklo nad Zdobnicí "A" - Adam Kopecký</v>
      </c>
      <c r="G51" s="73" t="s">
        <v>9</v>
      </c>
      <c r="H51" s="80" t="str">
        <f>'KO '!E30</f>
        <v>T.J. SOKOL Holice "B" - Richard Šůra</v>
      </c>
      <c r="I51" s="65" t="s">
        <v>266</v>
      </c>
      <c r="M51" s="62"/>
    </row>
    <row r="52" spans="2:13" ht="14.45" customHeight="1" x14ac:dyDescent="0.2">
      <c r="B52" s="63">
        <v>47</v>
      </c>
      <c r="C52" s="408" t="s">
        <v>103</v>
      </c>
      <c r="D52" s="409"/>
      <c r="E52" s="163"/>
      <c r="F52" s="79" t="str">
        <f>'KO '!F31</f>
        <v>NK Habeš Strakonice "A" - Tomáš Jareš</v>
      </c>
      <c r="G52" s="73" t="s">
        <v>9</v>
      </c>
      <c r="H52" s="80" t="str">
        <f>'KO '!F35</f>
        <v>T.J. SOKOL Holice "B" - Richard Šůra</v>
      </c>
      <c r="I52" s="65" t="s">
        <v>266</v>
      </c>
      <c r="M52" s="62"/>
    </row>
    <row r="53" spans="2:13" ht="14.45" customHeight="1" x14ac:dyDescent="0.2">
      <c r="B53" s="63">
        <v>48</v>
      </c>
      <c r="C53" s="408" t="s">
        <v>48</v>
      </c>
      <c r="D53" s="409"/>
      <c r="E53" s="163"/>
      <c r="F53" s="79" t="str">
        <f>'KO '!F10</f>
        <v>UNITOP SKP Žďár nad Sázavou "A" - František Sládek</v>
      </c>
      <c r="G53" s="73" t="s">
        <v>9</v>
      </c>
      <c r="H53" s="80" t="str">
        <f>'KO '!F26</f>
        <v>TJ Peklo nad Zdobnicí "A" - Adam Kopecký</v>
      </c>
      <c r="I53" s="65" t="s">
        <v>266</v>
      </c>
    </row>
    <row r="54" spans="2:13" ht="16.350000000000001" customHeight="1" x14ac:dyDescent="0.2">
      <c r="B54" s="46"/>
      <c r="C54" s="46"/>
      <c r="D54" s="46"/>
      <c r="E54" s="46"/>
      <c r="F54" s="46"/>
      <c r="G54" s="46"/>
      <c r="H54" s="46"/>
      <c r="I54" s="46"/>
    </row>
    <row r="55" spans="2:13" ht="16.350000000000001" customHeight="1" x14ac:dyDescent="0.2">
      <c r="B55" s="46"/>
      <c r="C55" s="46"/>
      <c r="D55" s="46"/>
      <c r="E55" s="46"/>
      <c r="F55" s="46"/>
      <c r="G55" s="46"/>
      <c r="H55" s="46"/>
      <c r="I55" s="46"/>
    </row>
    <row r="56" spans="2:13" ht="16.350000000000001" customHeight="1" x14ac:dyDescent="0.2">
      <c r="B56" s="46"/>
      <c r="C56" s="46"/>
      <c r="D56" s="46"/>
      <c r="E56" s="46"/>
      <c r="F56" s="46"/>
      <c r="G56" s="46"/>
      <c r="H56" s="46"/>
      <c r="I56" s="46"/>
    </row>
    <row r="57" spans="2:13" ht="16.350000000000001" customHeight="1" x14ac:dyDescent="0.2">
      <c r="B57" s="46"/>
      <c r="C57" s="46"/>
      <c r="D57" s="46"/>
      <c r="E57" s="46"/>
      <c r="F57" s="46"/>
      <c r="G57" s="46"/>
      <c r="H57" s="46"/>
      <c r="I57" s="46"/>
    </row>
    <row r="58" spans="2:13" ht="16.350000000000001" customHeight="1" x14ac:dyDescent="0.2">
      <c r="B58" s="46"/>
      <c r="C58" s="46"/>
      <c r="D58" s="46"/>
      <c r="E58" s="46"/>
      <c r="F58" s="46"/>
      <c r="G58" s="46"/>
      <c r="H58" s="46"/>
      <c r="I58" s="46"/>
    </row>
    <row r="59" spans="2:13" ht="16.350000000000001" customHeight="1" x14ac:dyDescent="0.2">
      <c r="B59" s="46"/>
      <c r="C59" s="46"/>
      <c r="D59" s="46"/>
      <c r="E59" s="46"/>
      <c r="F59" s="46"/>
      <c r="G59" s="46"/>
      <c r="H59" s="46"/>
      <c r="I59" s="46"/>
    </row>
    <row r="60" spans="2:13" ht="16.350000000000001" customHeight="1" x14ac:dyDescent="0.2">
      <c r="B60" s="46"/>
      <c r="C60" s="46"/>
      <c r="D60" s="46"/>
      <c r="E60" s="46"/>
      <c r="F60" s="46"/>
      <c r="G60" s="46"/>
      <c r="H60" s="46"/>
      <c r="I60" s="46"/>
    </row>
    <row r="61" spans="2:13" ht="16.350000000000001" customHeight="1" x14ac:dyDescent="0.2">
      <c r="B61" s="46"/>
      <c r="C61" s="46"/>
      <c r="D61" s="46"/>
      <c r="E61" s="46"/>
      <c r="F61" s="46"/>
      <c r="G61" s="46"/>
      <c r="H61" s="46"/>
      <c r="I61" s="46"/>
    </row>
  </sheetData>
  <mergeCells count="25">
    <mergeCell ref="C47:D47"/>
    <mergeCell ref="C46:D46"/>
    <mergeCell ref="C42:D42"/>
    <mergeCell ref="C43:D43"/>
    <mergeCell ref="C44:D44"/>
    <mergeCell ref="C45:D45"/>
    <mergeCell ref="B29:H29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48:D48"/>
    <mergeCell ref="C49:D49"/>
    <mergeCell ref="C50:D50"/>
    <mergeCell ref="C52:D52"/>
    <mergeCell ref="C53:D53"/>
    <mergeCell ref="C51:D51"/>
  </mergeCells>
  <phoneticPr fontId="62" type="noConversion"/>
  <pageMargins left="0.51181102362204722" right="0.31496062992125984" top="0.59055118110236227" bottom="0.39370078740157483" header="0.31496062992125984" footer="0.31496062992125984"/>
  <pageSetup paperSize="9" scale="7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Q134"/>
  <sheetViews>
    <sheetView showGridLines="0" tabSelected="1" topLeftCell="A8" workbookViewId="0">
      <selection activeCell="G12" sqref="G12"/>
    </sheetView>
  </sheetViews>
  <sheetFormatPr defaultRowHeight="12.75" x14ac:dyDescent="0.2"/>
  <cols>
    <col min="1" max="1" width="4.140625" style="11" customWidth="1"/>
    <col min="2" max="2" width="27.7109375" style="11" customWidth="1"/>
    <col min="3" max="3" width="29.85546875" style="11" customWidth="1"/>
    <col min="4" max="4" width="33.140625" style="11" customWidth="1"/>
    <col min="5" max="5" width="32.42578125" style="11" customWidth="1"/>
    <col min="6" max="6" width="28" style="11" customWidth="1"/>
    <col min="7" max="7" width="27.5703125" style="11" customWidth="1"/>
    <col min="8" max="258" width="8.85546875" style="11"/>
    <col min="259" max="259" width="28.42578125" style="11" customWidth="1"/>
    <col min="260" max="260" width="33.140625" style="11" customWidth="1"/>
    <col min="261" max="261" width="32.42578125" style="11" customWidth="1"/>
    <col min="262" max="262" width="28" style="11" customWidth="1"/>
    <col min="263" max="514" width="8.85546875" style="11"/>
    <col min="515" max="515" width="28.42578125" style="11" customWidth="1"/>
    <col min="516" max="516" width="33.140625" style="11" customWidth="1"/>
    <col min="517" max="517" width="32.42578125" style="11" customWidth="1"/>
    <col min="518" max="518" width="28" style="11" customWidth="1"/>
    <col min="519" max="770" width="8.85546875" style="11"/>
    <col min="771" max="771" width="28.42578125" style="11" customWidth="1"/>
    <col min="772" max="772" width="33.140625" style="11" customWidth="1"/>
    <col min="773" max="773" width="32.42578125" style="11" customWidth="1"/>
    <col min="774" max="774" width="28" style="11" customWidth="1"/>
    <col min="775" max="1026" width="8.85546875" style="11"/>
    <col min="1027" max="1027" width="28.42578125" style="11" customWidth="1"/>
    <col min="1028" max="1028" width="33.140625" style="11" customWidth="1"/>
    <col min="1029" max="1029" width="32.42578125" style="11" customWidth="1"/>
    <col min="1030" max="1030" width="28" style="11" customWidth="1"/>
    <col min="1031" max="1282" width="8.85546875" style="11"/>
    <col min="1283" max="1283" width="28.42578125" style="11" customWidth="1"/>
    <col min="1284" max="1284" width="33.140625" style="11" customWidth="1"/>
    <col min="1285" max="1285" width="32.42578125" style="11" customWidth="1"/>
    <col min="1286" max="1286" width="28" style="11" customWidth="1"/>
    <col min="1287" max="1538" width="8.85546875" style="11"/>
    <col min="1539" max="1539" width="28.42578125" style="11" customWidth="1"/>
    <col min="1540" max="1540" width="33.140625" style="11" customWidth="1"/>
    <col min="1541" max="1541" width="32.42578125" style="11" customWidth="1"/>
    <col min="1542" max="1542" width="28" style="11" customWidth="1"/>
    <col min="1543" max="1794" width="8.85546875" style="11"/>
    <col min="1795" max="1795" width="28.42578125" style="11" customWidth="1"/>
    <col min="1796" max="1796" width="33.140625" style="11" customWidth="1"/>
    <col min="1797" max="1797" width="32.42578125" style="11" customWidth="1"/>
    <col min="1798" max="1798" width="28" style="11" customWidth="1"/>
    <col min="1799" max="2050" width="8.85546875" style="11"/>
    <col min="2051" max="2051" width="28.42578125" style="11" customWidth="1"/>
    <col min="2052" max="2052" width="33.140625" style="11" customWidth="1"/>
    <col min="2053" max="2053" width="32.42578125" style="11" customWidth="1"/>
    <col min="2054" max="2054" width="28" style="11" customWidth="1"/>
    <col min="2055" max="2306" width="8.85546875" style="11"/>
    <col min="2307" max="2307" width="28.42578125" style="11" customWidth="1"/>
    <col min="2308" max="2308" width="33.140625" style="11" customWidth="1"/>
    <col min="2309" max="2309" width="32.42578125" style="11" customWidth="1"/>
    <col min="2310" max="2310" width="28" style="11" customWidth="1"/>
    <col min="2311" max="2562" width="8.85546875" style="11"/>
    <col min="2563" max="2563" width="28.42578125" style="11" customWidth="1"/>
    <col min="2564" max="2564" width="33.140625" style="11" customWidth="1"/>
    <col min="2565" max="2565" width="32.42578125" style="11" customWidth="1"/>
    <col min="2566" max="2566" width="28" style="11" customWidth="1"/>
    <col min="2567" max="2818" width="8.85546875" style="11"/>
    <col min="2819" max="2819" width="28.42578125" style="11" customWidth="1"/>
    <col min="2820" max="2820" width="33.140625" style="11" customWidth="1"/>
    <col min="2821" max="2821" width="32.42578125" style="11" customWidth="1"/>
    <col min="2822" max="2822" width="28" style="11" customWidth="1"/>
    <col min="2823" max="3074" width="8.85546875" style="11"/>
    <col min="3075" max="3075" width="28.42578125" style="11" customWidth="1"/>
    <col min="3076" max="3076" width="33.140625" style="11" customWidth="1"/>
    <col min="3077" max="3077" width="32.42578125" style="11" customWidth="1"/>
    <col min="3078" max="3078" width="28" style="11" customWidth="1"/>
    <col min="3079" max="3330" width="8.85546875" style="11"/>
    <col min="3331" max="3331" width="28.42578125" style="11" customWidth="1"/>
    <col min="3332" max="3332" width="33.140625" style="11" customWidth="1"/>
    <col min="3333" max="3333" width="32.42578125" style="11" customWidth="1"/>
    <col min="3334" max="3334" width="28" style="11" customWidth="1"/>
    <col min="3335" max="3586" width="8.85546875" style="11"/>
    <col min="3587" max="3587" width="28.42578125" style="11" customWidth="1"/>
    <col min="3588" max="3588" width="33.140625" style="11" customWidth="1"/>
    <col min="3589" max="3589" width="32.42578125" style="11" customWidth="1"/>
    <col min="3590" max="3590" width="28" style="11" customWidth="1"/>
    <col min="3591" max="3842" width="8.85546875" style="11"/>
    <col min="3843" max="3843" width="28.42578125" style="11" customWidth="1"/>
    <col min="3844" max="3844" width="33.140625" style="11" customWidth="1"/>
    <col min="3845" max="3845" width="32.42578125" style="11" customWidth="1"/>
    <col min="3846" max="3846" width="28" style="11" customWidth="1"/>
    <col min="3847" max="4098" width="8.85546875" style="11"/>
    <col min="4099" max="4099" width="28.42578125" style="11" customWidth="1"/>
    <col min="4100" max="4100" width="33.140625" style="11" customWidth="1"/>
    <col min="4101" max="4101" width="32.42578125" style="11" customWidth="1"/>
    <col min="4102" max="4102" width="28" style="11" customWidth="1"/>
    <col min="4103" max="4354" width="8.85546875" style="11"/>
    <col min="4355" max="4355" width="28.42578125" style="11" customWidth="1"/>
    <col min="4356" max="4356" width="33.140625" style="11" customWidth="1"/>
    <col min="4357" max="4357" width="32.42578125" style="11" customWidth="1"/>
    <col min="4358" max="4358" width="28" style="11" customWidth="1"/>
    <col min="4359" max="4610" width="8.85546875" style="11"/>
    <col min="4611" max="4611" width="28.42578125" style="11" customWidth="1"/>
    <col min="4612" max="4612" width="33.140625" style="11" customWidth="1"/>
    <col min="4613" max="4613" width="32.42578125" style="11" customWidth="1"/>
    <col min="4614" max="4614" width="28" style="11" customWidth="1"/>
    <col min="4615" max="4866" width="8.85546875" style="11"/>
    <col min="4867" max="4867" width="28.42578125" style="11" customWidth="1"/>
    <col min="4868" max="4868" width="33.140625" style="11" customWidth="1"/>
    <col min="4869" max="4869" width="32.42578125" style="11" customWidth="1"/>
    <col min="4870" max="4870" width="28" style="11" customWidth="1"/>
    <col min="4871" max="5122" width="8.85546875" style="11"/>
    <col min="5123" max="5123" width="28.42578125" style="11" customWidth="1"/>
    <col min="5124" max="5124" width="33.140625" style="11" customWidth="1"/>
    <col min="5125" max="5125" width="32.42578125" style="11" customWidth="1"/>
    <col min="5126" max="5126" width="28" style="11" customWidth="1"/>
    <col min="5127" max="5378" width="8.85546875" style="11"/>
    <col min="5379" max="5379" width="28.42578125" style="11" customWidth="1"/>
    <col min="5380" max="5380" width="33.140625" style="11" customWidth="1"/>
    <col min="5381" max="5381" width="32.42578125" style="11" customWidth="1"/>
    <col min="5382" max="5382" width="28" style="11" customWidth="1"/>
    <col min="5383" max="5634" width="8.85546875" style="11"/>
    <col min="5635" max="5635" width="28.42578125" style="11" customWidth="1"/>
    <col min="5636" max="5636" width="33.140625" style="11" customWidth="1"/>
    <col min="5637" max="5637" width="32.42578125" style="11" customWidth="1"/>
    <col min="5638" max="5638" width="28" style="11" customWidth="1"/>
    <col min="5639" max="5890" width="8.85546875" style="11"/>
    <col min="5891" max="5891" width="28.42578125" style="11" customWidth="1"/>
    <col min="5892" max="5892" width="33.140625" style="11" customWidth="1"/>
    <col min="5893" max="5893" width="32.42578125" style="11" customWidth="1"/>
    <col min="5894" max="5894" width="28" style="11" customWidth="1"/>
    <col min="5895" max="6146" width="8.85546875" style="11"/>
    <col min="6147" max="6147" width="28.42578125" style="11" customWidth="1"/>
    <col min="6148" max="6148" width="33.140625" style="11" customWidth="1"/>
    <col min="6149" max="6149" width="32.42578125" style="11" customWidth="1"/>
    <col min="6150" max="6150" width="28" style="11" customWidth="1"/>
    <col min="6151" max="6402" width="8.85546875" style="11"/>
    <col min="6403" max="6403" width="28.42578125" style="11" customWidth="1"/>
    <col min="6404" max="6404" width="33.140625" style="11" customWidth="1"/>
    <col min="6405" max="6405" width="32.42578125" style="11" customWidth="1"/>
    <col min="6406" max="6406" width="28" style="11" customWidth="1"/>
    <col min="6407" max="6658" width="8.85546875" style="11"/>
    <col min="6659" max="6659" width="28.42578125" style="11" customWidth="1"/>
    <col min="6660" max="6660" width="33.140625" style="11" customWidth="1"/>
    <col min="6661" max="6661" width="32.42578125" style="11" customWidth="1"/>
    <col min="6662" max="6662" width="28" style="11" customWidth="1"/>
    <col min="6663" max="6914" width="8.85546875" style="11"/>
    <col min="6915" max="6915" width="28.42578125" style="11" customWidth="1"/>
    <col min="6916" max="6916" width="33.140625" style="11" customWidth="1"/>
    <col min="6917" max="6917" width="32.42578125" style="11" customWidth="1"/>
    <col min="6918" max="6918" width="28" style="11" customWidth="1"/>
    <col min="6919" max="7170" width="8.85546875" style="11"/>
    <col min="7171" max="7171" width="28.42578125" style="11" customWidth="1"/>
    <col min="7172" max="7172" width="33.140625" style="11" customWidth="1"/>
    <col min="7173" max="7173" width="32.42578125" style="11" customWidth="1"/>
    <col min="7174" max="7174" width="28" style="11" customWidth="1"/>
    <col min="7175" max="7426" width="8.85546875" style="11"/>
    <col min="7427" max="7427" width="28.42578125" style="11" customWidth="1"/>
    <col min="7428" max="7428" width="33.140625" style="11" customWidth="1"/>
    <col min="7429" max="7429" width="32.42578125" style="11" customWidth="1"/>
    <col min="7430" max="7430" width="28" style="11" customWidth="1"/>
    <col min="7431" max="7682" width="8.85546875" style="11"/>
    <col min="7683" max="7683" width="28.42578125" style="11" customWidth="1"/>
    <col min="7684" max="7684" width="33.140625" style="11" customWidth="1"/>
    <col min="7685" max="7685" width="32.42578125" style="11" customWidth="1"/>
    <col min="7686" max="7686" width="28" style="11" customWidth="1"/>
    <col min="7687" max="7938" width="8.85546875" style="11"/>
    <col min="7939" max="7939" width="28.42578125" style="11" customWidth="1"/>
    <col min="7940" max="7940" width="33.140625" style="11" customWidth="1"/>
    <col min="7941" max="7941" width="32.42578125" style="11" customWidth="1"/>
    <col min="7942" max="7942" width="28" style="11" customWidth="1"/>
    <col min="7943" max="8194" width="8.85546875" style="11"/>
    <col min="8195" max="8195" width="28.42578125" style="11" customWidth="1"/>
    <col min="8196" max="8196" width="33.140625" style="11" customWidth="1"/>
    <col min="8197" max="8197" width="32.42578125" style="11" customWidth="1"/>
    <col min="8198" max="8198" width="28" style="11" customWidth="1"/>
    <col min="8199" max="8450" width="8.85546875" style="11"/>
    <col min="8451" max="8451" width="28.42578125" style="11" customWidth="1"/>
    <col min="8452" max="8452" width="33.140625" style="11" customWidth="1"/>
    <col min="8453" max="8453" width="32.42578125" style="11" customWidth="1"/>
    <col min="8454" max="8454" width="28" style="11" customWidth="1"/>
    <col min="8455" max="8706" width="8.85546875" style="11"/>
    <col min="8707" max="8707" width="28.42578125" style="11" customWidth="1"/>
    <col min="8708" max="8708" width="33.140625" style="11" customWidth="1"/>
    <col min="8709" max="8709" width="32.42578125" style="11" customWidth="1"/>
    <col min="8710" max="8710" width="28" style="11" customWidth="1"/>
    <col min="8711" max="8962" width="8.85546875" style="11"/>
    <col min="8963" max="8963" width="28.42578125" style="11" customWidth="1"/>
    <col min="8964" max="8964" width="33.140625" style="11" customWidth="1"/>
    <col min="8965" max="8965" width="32.42578125" style="11" customWidth="1"/>
    <col min="8966" max="8966" width="28" style="11" customWidth="1"/>
    <col min="8967" max="9218" width="8.85546875" style="11"/>
    <col min="9219" max="9219" width="28.42578125" style="11" customWidth="1"/>
    <col min="9220" max="9220" width="33.140625" style="11" customWidth="1"/>
    <col min="9221" max="9221" width="32.42578125" style="11" customWidth="1"/>
    <col min="9222" max="9222" width="28" style="11" customWidth="1"/>
    <col min="9223" max="9474" width="8.85546875" style="11"/>
    <col min="9475" max="9475" width="28.42578125" style="11" customWidth="1"/>
    <col min="9476" max="9476" width="33.140625" style="11" customWidth="1"/>
    <col min="9477" max="9477" width="32.42578125" style="11" customWidth="1"/>
    <col min="9478" max="9478" width="28" style="11" customWidth="1"/>
    <col min="9479" max="9730" width="8.85546875" style="11"/>
    <col min="9731" max="9731" width="28.42578125" style="11" customWidth="1"/>
    <col min="9732" max="9732" width="33.140625" style="11" customWidth="1"/>
    <col min="9733" max="9733" width="32.42578125" style="11" customWidth="1"/>
    <col min="9734" max="9734" width="28" style="11" customWidth="1"/>
    <col min="9735" max="9986" width="8.85546875" style="11"/>
    <col min="9987" max="9987" width="28.42578125" style="11" customWidth="1"/>
    <col min="9988" max="9988" width="33.140625" style="11" customWidth="1"/>
    <col min="9989" max="9989" width="32.42578125" style="11" customWidth="1"/>
    <col min="9990" max="9990" width="28" style="11" customWidth="1"/>
    <col min="9991" max="10242" width="8.85546875" style="11"/>
    <col min="10243" max="10243" width="28.42578125" style="11" customWidth="1"/>
    <col min="10244" max="10244" width="33.140625" style="11" customWidth="1"/>
    <col min="10245" max="10245" width="32.42578125" style="11" customWidth="1"/>
    <col min="10246" max="10246" width="28" style="11" customWidth="1"/>
    <col min="10247" max="10498" width="8.85546875" style="11"/>
    <col min="10499" max="10499" width="28.42578125" style="11" customWidth="1"/>
    <col min="10500" max="10500" width="33.140625" style="11" customWidth="1"/>
    <col min="10501" max="10501" width="32.42578125" style="11" customWidth="1"/>
    <col min="10502" max="10502" width="28" style="11" customWidth="1"/>
    <col min="10503" max="10754" width="8.85546875" style="11"/>
    <col min="10755" max="10755" width="28.42578125" style="11" customWidth="1"/>
    <col min="10756" max="10756" width="33.140625" style="11" customWidth="1"/>
    <col min="10757" max="10757" width="32.42578125" style="11" customWidth="1"/>
    <col min="10758" max="10758" width="28" style="11" customWidth="1"/>
    <col min="10759" max="11010" width="8.85546875" style="11"/>
    <col min="11011" max="11011" width="28.42578125" style="11" customWidth="1"/>
    <col min="11012" max="11012" width="33.140625" style="11" customWidth="1"/>
    <col min="11013" max="11013" width="32.42578125" style="11" customWidth="1"/>
    <col min="11014" max="11014" width="28" style="11" customWidth="1"/>
    <col min="11015" max="11266" width="8.85546875" style="11"/>
    <col min="11267" max="11267" width="28.42578125" style="11" customWidth="1"/>
    <col min="11268" max="11268" width="33.140625" style="11" customWidth="1"/>
    <col min="11269" max="11269" width="32.42578125" style="11" customWidth="1"/>
    <col min="11270" max="11270" width="28" style="11" customWidth="1"/>
    <col min="11271" max="11522" width="8.85546875" style="11"/>
    <col min="11523" max="11523" width="28.42578125" style="11" customWidth="1"/>
    <col min="11524" max="11524" width="33.140625" style="11" customWidth="1"/>
    <col min="11525" max="11525" width="32.42578125" style="11" customWidth="1"/>
    <col min="11526" max="11526" width="28" style="11" customWidth="1"/>
    <col min="11527" max="11778" width="8.85546875" style="11"/>
    <col min="11779" max="11779" width="28.42578125" style="11" customWidth="1"/>
    <col min="11780" max="11780" width="33.140625" style="11" customWidth="1"/>
    <col min="11781" max="11781" width="32.42578125" style="11" customWidth="1"/>
    <col min="11782" max="11782" width="28" style="11" customWidth="1"/>
    <col min="11783" max="12034" width="8.85546875" style="11"/>
    <col min="12035" max="12035" width="28.42578125" style="11" customWidth="1"/>
    <col min="12036" max="12036" width="33.140625" style="11" customWidth="1"/>
    <col min="12037" max="12037" width="32.42578125" style="11" customWidth="1"/>
    <col min="12038" max="12038" width="28" style="11" customWidth="1"/>
    <col min="12039" max="12290" width="8.85546875" style="11"/>
    <col min="12291" max="12291" width="28.42578125" style="11" customWidth="1"/>
    <col min="12292" max="12292" width="33.140625" style="11" customWidth="1"/>
    <col min="12293" max="12293" width="32.42578125" style="11" customWidth="1"/>
    <col min="12294" max="12294" width="28" style="11" customWidth="1"/>
    <col min="12295" max="12546" width="8.85546875" style="11"/>
    <col min="12547" max="12547" width="28.42578125" style="11" customWidth="1"/>
    <col min="12548" max="12548" width="33.140625" style="11" customWidth="1"/>
    <col min="12549" max="12549" width="32.42578125" style="11" customWidth="1"/>
    <col min="12550" max="12550" width="28" style="11" customWidth="1"/>
    <col min="12551" max="12802" width="8.85546875" style="11"/>
    <col min="12803" max="12803" width="28.42578125" style="11" customWidth="1"/>
    <col min="12804" max="12804" width="33.140625" style="11" customWidth="1"/>
    <col min="12805" max="12805" width="32.42578125" style="11" customWidth="1"/>
    <col min="12806" max="12806" width="28" style="11" customWidth="1"/>
    <col min="12807" max="13058" width="8.85546875" style="11"/>
    <col min="13059" max="13059" width="28.42578125" style="11" customWidth="1"/>
    <col min="13060" max="13060" width="33.140625" style="11" customWidth="1"/>
    <col min="13061" max="13061" width="32.42578125" style="11" customWidth="1"/>
    <col min="13062" max="13062" width="28" style="11" customWidth="1"/>
    <col min="13063" max="13314" width="8.85546875" style="11"/>
    <col min="13315" max="13315" width="28.42578125" style="11" customWidth="1"/>
    <col min="13316" max="13316" width="33.140625" style="11" customWidth="1"/>
    <col min="13317" max="13317" width="32.42578125" style="11" customWidth="1"/>
    <col min="13318" max="13318" width="28" style="11" customWidth="1"/>
    <col min="13319" max="13570" width="8.85546875" style="11"/>
    <col min="13571" max="13571" width="28.42578125" style="11" customWidth="1"/>
    <col min="13572" max="13572" width="33.140625" style="11" customWidth="1"/>
    <col min="13573" max="13573" width="32.42578125" style="11" customWidth="1"/>
    <col min="13574" max="13574" width="28" style="11" customWidth="1"/>
    <col min="13575" max="13826" width="8.85546875" style="11"/>
    <col min="13827" max="13827" width="28.42578125" style="11" customWidth="1"/>
    <col min="13828" max="13828" width="33.140625" style="11" customWidth="1"/>
    <col min="13829" max="13829" width="32.42578125" style="11" customWidth="1"/>
    <col min="13830" max="13830" width="28" style="11" customWidth="1"/>
    <col min="13831" max="14082" width="8.85546875" style="11"/>
    <col min="14083" max="14083" width="28.42578125" style="11" customWidth="1"/>
    <col min="14084" max="14084" width="33.140625" style="11" customWidth="1"/>
    <col min="14085" max="14085" width="32.42578125" style="11" customWidth="1"/>
    <col min="14086" max="14086" width="28" style="11" customWidth="1"/>
    <col min="14087" max="14338" width="8.85546875" style="11"/>
    <col min="14339" max="14339" width="28.42578125" style="11" customWidth="1"/>
    <col min="14340" max="14340" width="33.140625" style="11" customWidth="1"/>
    <col min="14341" max="14341" width="32.42578125" style="11" customWidth="1"/>
    <col min="14342" max="14342" width="28" style="11" customWidth="1"/>
    <col min="14343" max="14594" width="8.85546875" style="11"/>
    <col min="14595" max="14595" width="28.42578125" style="11" customWidth="1"/>
    <col min="14596" max="14596" width="33.140625" style="11" customWidth="1"/>
    <col min="14597" max="14597" width="32.42578125" style="11" customWidth="1"/>
    <col min="14598" max="14598" width="28" style="11" customWidth="1"/>
    <col min="14599" max="14850" width="8.85546875" style="11"/>
    <col min="14851" max="14851" width="28.42578125" style="11" customWidth="1"/>
    <col min="14852" max="14852" width="33.140625" style="11" customWidth="1"/>
    <col min="14853" max="14853" width="32.42578125" style="11" customWidth="1"/>
    <col min="14854" max="14854" width="28" style="11" customWidth="1"/>
    <col min="14855" max="15106" width="8.85546875" style="11"/>
    <col min="15107" max="15107" width="28.42578125" style="11" customWidth="1"/>
    <col min="15108" max="15108" width="33.140625" style="11" customWidth="1"/>
    <col min="15109" max="15109" width="32.42578125" style="11" customWidth="1"/>
    <col min="15110" max="15110" width="28" style="11" customWidth="1"/>
    <col min="15111" max="15362" width="8.85546875" style="11"/>
    <col min="15363" max="15363" width="28.42578125" style="11" customWidth="1"/>
    <col min="15364" max="15364" width="33.140625" style="11" customWidth="1"/>
    <col min="15365" max="15365" width="32.42578125" style="11" customWidth="1"/>
    <col min="15366" max="15366" width="28" style="11" customWidth="1"/>
    <col min="15367" max="15618" width="8.85546875" style="11"/>
    <col min="15619" max="15619" width="28.42578125" style="11" customWidth="1"/>
    <col min="15620" max="15620" width="33.140625" style="11" customWidth="1"/>
    <col min="15621" max="15621" width="32.42578125" style="11" customWidth="1"/>
    <col min="15622" max="15622" width="28" style="11" customWidth="1"/>
    <col min="15623" max="15874" width="8.85546875" style="11"/>
    <col min="15875" max="15875" width="28.42578125" style="11" customWidth="1"/>
    <col min="15876" max="15876" width="33.140625" style="11" customWidth="1"/>
    <col min="15877" max="15877" width="32.42578125" style="11" customWidth="1"/>
    <col min="15878" max="15878" width="28" style="11" customWidth="1"/>
    <col min="15879" max="16130" width="8.85546875" style="11"/>
    <col min="16131" max="16131" width="28.42578125" style="11" customWidth="1"/>
    <col min="16132" max="16132" width="33.140625" style="11" customWidth="1"/>
    <col min="16133" max="16133" width="32.42578125" style="11" customWidth="1"/>
    <col min="16134" max="16134" width="28" style="11" customWidth="1"/>
    <col min="16135" max="16384" width="8.85546875" style="11"/>
  </cols>
  <sheetData>
    <row r="1" spans="1:7" ht="15" x14ac:dyDescent="0.2">
      <c r="B1" s="12" t="s">
        <v>179</v>
      </c>
      <c r="C1" s="12" t="s">
        <v>51</v>
      </c>
      <c r="D1" s="12" t="s">
        <v>44</v>
      </c>
      <c r="E1" s="12" t="s">
        <v>45</v>
      </c>
      <c r="F1" s="13" t="s">
        <v>46</v>
      </c>
      <c r="G1" s="13" t="s">
        <v>43</v>
      </c>
    </row>
    <row r="2" spans="1:7" x14ac:dyDescent="0.2">
      <c r="B2" s="14"/>
    </row>
    <row r="3" spans="1:7" ht="18.75" customHeight="1" thickBot="1" x14ac:dyDescent="0.3">
      <c r="A3" s="14" t="s">
        <v>0</v>
      </c>
      <c r="B3" s="28"/>
      <c r="C3" s="479" t="str">
        <f>'Prezence 4.6.'!B17</f>
        <v>UNITOP SKP Žďár nad Sázavou "A" - František Sládek</v>
      </c>
      <c r="D3" s="26"/>
      <c r="E3" s="26"/>
      <c r="F3" s="26"/>
      <c r="G3" s="26"/>
    </row>
    <row r="4" spans="1:7" ht="18.75" customHeight="1" thickBot="1" x14ac:dyDescent="0.3">
      <c r="A4" s="176" t="s">
        <v>180</v>
      </c>
      <c r="B4" s="485" t="str">
        <f>'Prezence 4.6.'!B5</f>
        <v>MNK Modřice "A" - Roman Dlabka</v>
      </c>
      <c r="C4" s="488" t="s">
        <v>276</v>
      </c>
      <c r="D4" s="15" t="str">
        <f>C3</f>
        <v>UNITOP SKP Žďár nad Sázavou "A" - František Sládek</v>
      </c>
      <c r="E4" s="16"/>
      <c r="F4" s="17"/>
      <c r="G4" s="17"/>
    </row>
    <row r="5" spans="1:7" ht="18.75" customHeight="1" thickBot="1" x14ac:dyDescent="0.3">
      <c r="A5" s="14"/>
      <c r="B5" s="487" t="s">
        <v>268</v>
      </c>
      <c r="C5" s="481" t="str">
        <f>B4</f>
        <v>MNK Modřice "A" - Roman Dlabka</v>
      </c>
      <c r="D5" s="99"/>
      <c r="E5" s="16"/>
      <c r="F5" s="18"/>
      <c r="G5" s="17"/>
    </row>
    <row r="6" spans="1:7" ht="18.75" customHeight="1" thickBot="1" x14ac:dyDescent="0.25">
      <c r="A6" s="14" t="s">
        <v>181</v>
      </c>
      <c r="B6" s="482" t="str">
        <f>'Prezence 4.6.'!B15</f>
        <v>TJ Sokol Řeporyje "B" - Tomáš Vít</v>
      </c>
      <c r="C6" s="483"/>
      <c r="D6" s="491" t="s">
        <v>283</v>
      </c>
      <c r="E6" s="20" t="str">
        <f>D4</f>
        <v>UNITOP SKP Žďár nad Sázavou "A" - František Sládek</v>
      </c>
      <c r="F6" s="18"/>
      <c r="G6" s="17"/>
    </row>
    <row r="7" spans="1:7" ht="18.75" customHeight="1" thickBot="1" x14ac:dyDescent="0.3">
      <c r="A7" s="14" t="s">
        <v>1</v>
      </c>
      <c r="B7" s="28"/>
      <c r="C7" s="484" t="str">
        <f>'Prezence 4.6.'!B13</f>
        <v>T.J. Sokol Zbečník - Martin Kohl</v>
      </c>
      <c r="D7" s="480"/>
      <c r="E7" s="22"/>
      <c r="F7" s="23"/>
      <c r="G7" s="17"/>
    </row>
    <row r="8" spans="1:7" ht="18.75" customHeight="1" thickBot="1" x14ac:dyDescent="0.25">
      <c r="A8" s="14" t="s">
        <v>182</v>
      </c>
      <c r="B8" s="28" t="str">
        <f>'Prezence 4.6.'!B25</f>
        <v>SK Liapor Karlovy Vary "B" - Ondřej Kalán</v>
      </c>
      <c r="C8" s="488" t="s">
        <v>277</v>
      </c>
      <c r="D8" s="24" t="str">
        <f>C7</f>
        <v>T.J. Sokol Zbečník - Martin Kohl</v>
      </c>
      <c r="E8" s="22"/>
      <c r="F8" s="23"/>
      <c r="G8" s="17"/>
    </row>
    <row r="9" spans="1:7" ht="18.75" customHeight="1" thickBot="1" x14ac:dyDescent="0.3">
      <c r="A9" s="14"/>
      <c r="B9" s="487" t="s">
        <v>269</v>
      </c>
      <c r="C9" s="481" t="str">
        <f>B8</f>
        <v>SK Liapor Karlovy Vary "B" - Ondřej Kalán</v>
      </c>
      <c r="D9" s="100"/>
      <c r="E9" s="22"/>
      <c r="F9" s="23"/>
      <c r="G9" s="17"/>
    </row>
    <row r="10" spans="1:7" ht="18.75" customHeight="1" thickBot="1" x14ac:dyDescent="0.25">
      <c r="A10" s="14" t="s">
        <v>183</v>
      </c>
      <c r="B10" s="482" t="str">
        <f>'Prezence 4.6.'!B7</f>
        <v>TJ SLAVOJ Český Brod "A" - Matouš Pála</v>
      </c>
      <c r="C10" s="483"/>
      <c r="D10" s="25"/>
      <c r="E10" s="19" t="s">
        <v>287</v>
      </c>
      <c r="F10" s="20" t="str">
        <f>E6</f>
        <v>UNITOP SKP Žďár nad Sázavou "A" - František Sládek</v>
      </c>
      <c r="G10" s="26"/>
    </row>
    <row r="11" spans="1:7" ht="18.75" customHeight="1" thickBot="1" x14ac:dyDescent="0.3">
      <c r="A11" s="14" t="s">
        <v>2</v>
      </c>
      <c r="B11" s="28"/>
      <c r="C11" s="484" t="str">
        <f>'Prezence 4.6.'!B16</f>
        <v>TJ Radomyšl - Jakub Sekáč</v>
      </c>
      <c r="D11" s="15"/>
      <c r="E11" s="22"/>
      <c r="F11" s="101"/>
      <c r="G11" s="27"/>
    </row>
    <row r="12" spans="1:7" ht="18.75" customHeight="1" thickBot="1" x14ac:dyDescent="0.25">
      <c r="A12" s="14" t="s">
        <v>184</v>
      </c>
      <c r="B12" s="28" t="str">
        <f>'Prezence 4.6.'!B19</f>
        <v>UNITOP SKP Žďár nad Sázavou "C" - Adam Rychlý</v>
      </c>
      <c r="C12" s="488" t="s">
        <v>278</v>
      </c>
      <c r="D12" s="15" t="str">
        <f>C11</f>
        <v>TJ Radomyšl - Jakub Sekáč</v>
      </c>
      <c r="E12" s="22"/>
      <c r="F12" s="28"/>
      <c r="G12" s="27"/>
    </row>
    <row r="13" spans="1:7" ht="18.75" customHeight="1" thickBot="1" x14ac:dyDescent="0.3">
      <c r="A13" s="14"/>
      <c r="B13" s="487" t="s">
        <v>271</v>
      </c>
      <c r="C13" s="481" t="str">
        <f>B14</f>
        <v>NK Habeš Strakonice "B" - Šimon Kalčík</v>
      </c>
      <c r="D13" s="102"/>
      <c r="E13" s="22"/>
      <c r="F13" s="28"/>
      <c r="G13" s="27"/>
    </row>
    <row r="14" spans="1:7" ht="18.75" customHeight="1" thickBot="1" x14ac:dyDescent="0.25">
      <c r="A14" s="14" t="s">
        <v>185</v>
      </c>
      <c r="B14" s="482" t="str">
        <f>'Prezence 4.6.'!B23</f>
        <v>NK Habeš Strakonice "B" - Šimon Kalčík</v>
      </c>
      <c r="C14" s="483"/>
      <c r="D14" s="491" t="s">
        <v>284</v>
      </c>
      <c r="E14" s="29" t="str">
        <f>D16</f>
        <v>NK Habeš Strakonice "A" - Tomáš Jareš</v>
      </c>
      <c r="F14" s="28"/>
      <c r="G14" s="27"/>
    </row>
    <row r="15" spans="1:7" ht="18.75" customHeight="1" thickBot="1" x14ac:dyDescent="0.3">
      <c r="A15" s="14" t="s">
        <v>3</v>
      </c>
      <c r="B15" s="28"/>
      <c r="C15" s="484" t="str">
        <f>'Prezence 4.6.'!B22</f>
        <v>NK Habeš Strakonice "A" - Tomáš Jareš</v>
      </c>
      <c r="D15" s="21"/>
      <c r="E15" s="16"/>
      <c r="F15" s="28"/>
      <c r="G15" s="27"/>
    </row>
    <row r="16" spans="1:7" ht="18.75" customHeight="1" thickBot="1" x14ac:dyDescent="0.25">
      <c r="A16" s="14" t="s">
        <v>186</v>
      </c>
      <c r="B16" s="28" t="str">
        <f>'Prezence 4.6.'!B11</f>
        <v>Sokol Dolní Počernice "A" - Adam Lahouari Hadj</v>
      </c>
      <c r="C16" s="488" t="s">
        <v>279</v>
      </c>
      <c r="D16" s="24" t="str">
        <f>C15</f>
        <v>NK Habeš Strakonice "A" - Tomáš Jareš</v>
      </c>
      <c r="E16" s="16"/>
      <c r="F16" s="28"/>
      <c r="G16" s="27"/>
    </row>
    <row r="17" spans="1:12" ht="18.75" customHeight="1" thickBot="1" x14ac:dyDescent="0.3">
      <c r="A17" s="14"/>
      <c r="B17" s="487" t="s">
        <v>270</v>
      </c>
      <c r="C17" s="481" t="str">
        <f>B16</f>
        <v>Sokol Dolní Počernice "A" - Adam Lahouari Hadj</v>
      </c>
      <c r="D17" s="100"/>
      <c r="E17" s="30"/>
      <c r="F17" s="28"/>
      <c r="G17" s="27"/>
    </row>
    <row r="18" spans="1:12" ht="18.75" customHeight="1" thickBot="1" x14ac:dyDescent="0.25">
      <c r="A18" s="14" t="s">
        <v>187</v>
      </c>
      <c r="B18" s="482" t="str">
        <f>'Prezence 4.6.'!B8</f>
        <v>TJ SLAVOJ Český Brod "B" - Lucie Cibulková</v>
      </c>
      <c r="C18" s="483"/>
      <c r="D18" s="25"/>
      <c r="E18" s="30"/>
      <c r="F18" s="103" t="s">
        <v>290</v>
      </c>
      <c r="G18" s="31" t="str">
        <f>F10</f>
        <v>UNITOP SKP Žďár nad Sázavou "A" - František Sládek</v>
      </c>
    </row>
    <row r="19" spans="1:12" ht="18.75" customHeight="1" thickBot="1" x14ac:dyDescent="0.3">
      <c r="A19" s="14" t="s">
        <v>60</v>
      </c>
      <c r="B19" s="28"/>
      <c r="C19" s="484" t="str">
        <f>'Prezence 4.6.'!B10</f>
        <v>SH ČMS - SDH Hradecko - Sebastián Folk</v>
      </c>
      <c r="D19" s="15"/>
      <c r="E19" s="16"/>
      <c r="F19" s="17"/>
      <c r="G19" s="32"/>
    </row>
    <row r="20" spans="1:12" ht="18.75" customHeight="1" thickBot="1" x14ac:dyDescent="0.25">
      <c r="A20" s="14" t="s">
        <v>188</v>
      </c>
      <c r="B20" s="28" t="str">
        <f>'Prezence 4.6.'!B6</f>
        <v>MNK Modřice "B" -Vojtěch Šlezinger</v>
      </c>
      <c r="C20" s="489" t="s">
        <v>280</v>
      </c>
      <c r="D20" s="15" t="str">
        <f>C21</f>
        <v>TJ Peklo nad Zdobnicí "B" - Vojtěch Prachař</v>
      </c>
      <c r="E20" s="16"/>
      <c r="F20" s="17"/>
      <c r="G20" s="32"/>
    </row>
    <row r="21" spans="1:12" ht="18.75" customHeight="1" thickBot="1" x14ac:dyDescent="0.3">
      <c r="A21" s="14"/>
      <c r="B21" s="487" t="s">
        <v>273</v>
      </c>
      <c r="C21" s="481" t="str">
        <f>B22</f>
        <v>TJ Peklo nad Zdobnicí "B" - Vojtěch Prachař</v>
      </c>
      <c r="D21" s="102"/>
      <c r="E21" s="16"/>
      <c r="F21" s="18"/>
      <c r="G21" s="32"/>
    </row>
    <row r="22" spans="1:12" ht="18.75" customHeight="1" thickBot="1" x14ac:dyDescent="0.25">
      <c r="A22" s="14" t="s">
        <v>189</v>
      </c>
      <c r="B22" s="482" t="str">
        <f>'Prezence 4.6.'!B28</f>
        <v>TJ Peklo nad Zdobnicí "B" - Vojtěch Prachař</v>
      </c>
      <c r="C22" s="483"/>
      <c r="D22" s="491" t="s">
        <v>285</v>
      </c>
      <c r="E22" s="20" t="str">
        <f>D24</f>
        <v>TJ Peklo nad Zdobnicí "A" - Adam Kopecký</v>
      </c>
      <c r="F22" s="18"/>
      <c r="G22" s="32"/>
    </row>
    <row r="23" spans="1:12" ht="18.75" customHeight="1" thickBot="1" x14ac:dyDescent="0.3">
      <c r="A23" s="14" t="s">
        <v>63</v>
      </c>
      <c r="B23" s="28"/>
      <c r="C23" s="484" t="str">
        <f>'Prezence 4.6.'!B27</f>
        <v>TJ Peklo nad Zdobnicí "A" - Adam Kopecký</v>
      </c>
      <c r="D23" s="21"/>
      <c r="E23" s="22"/>
      <c r="F23" s="23"/>
      <c r="G23" s="32"/>
    </row>
    <row r="24" spans="1:12" ht="18.75" customHeight="1" thickBot="1" x14ac:dyDescent="0.25">
      <c r="A24" s="14" t="s">
        <v>190</v>
      </c>
      <c r="B24" s="28" t="str">
        <f>'Prezence 4.6.'!B12</f>
        <v>Sokol Dolní Počernice "B" - Daniel Štrait</v>
      </c>
      <c r="C24" s="488" t="s">
        <v>278</v>
      </c>
      <c r="D24" s="24" t="str">
        <f>C23</f>
        <v>TJ Peklo nad Zdobnicí "A" - Adam Kopecký</v>
      </c>
      <c r="E24" s="22"/>
      <c r="F24" s="23"/>
      <c r="G24" s="32"/>
    </row>
    <row r="25" spans="1:12" ht="18.75" customHeight="1" thickBot="1" x14ac:dyDescent="0.3">
      <c r="A25" s="14"/>
      <c r="B25" s="487" t="s">
        <v>272</v>
      </c>
      <c r="C25" s="481" t="str">
        <f>B24</f>
        <v>Sokol Dolní Počernice "B" - Daniel Štrait</v>
      </c>
      <c r="D25" s="100"/>
      <c r="E25" s="22"/>
      <c r="F25" s="23"/>
      <c r="G25" s="32"/>
    </row>
    <row r="26" spans="1:12" ht="18.75" customHeight="1" thickBot="1" x14ac:dyDescent="0.25">
      <c r="A26" s="14" t="s">
        <v>191</v>
      </c>
      <c r="B26" s="482" t="str">
        <f>'Prezence 4.6.'!B9</f>
        <v>TJ SLAVOJ Český Brod "C" - Barbora Nejedlá</v>
      </c>
      <c r="C26" s="483"/>
      <c r="D26" s="25"/>
      <c r="E26" s="103" t="s">
        <v>288</v>
      </c>
      <c r="F26" s="20" t="str">
        <f>E22</f>
        <v>TJ Peklo nad Zdobnicí "A" - Adam Kopecký</v>
      </c>
      <c r="G26" s="33"/>
    </row>
    <row r="27" spans="1:12" ht="18.75" customHeight="1" thickBot="1" x14ac:dyDescent="0.3">
      <c r="A27" s="14" t="s">
        <v>62</v>
      </c>
      <c r="B27" s="28"/>
      <c r="C27" s="484" t="str">
        <f>'Prezence 4.6.'!B18</f>
        <v>UNITOP SKP Žďár nad Sázavou "B" - Michal Had</v>
      </c>
      <c r="D27" s="15"/>
      <c r="E27" s="22"/>
      <c r="F27" s="101"/>
      <c r="G27" s="34"/>
      <c r="L27" s="14"/>
    </row>
    <row r="28" spans="1:12" ht="18.75" customHeight="1" thickBot="1" x14ac:dyDescent="0.25">
      <c r="A28" s="14" t="s">
        <v>192</v>
      </c>
      <c r="B28" s="28" t="str">
        <f>'Prezence 4.6.'!B21</f>
        <v>T.J. SOKOL Holice "B" - Richard Šůra</v>
      </c>
      <c r="C28" s="488" t="s">
        <v>281</v>
      </c>
      <c r="D28" s="15" t="str">
        <f>C29</f>
        <v>T.J. SOKOL Holice "B" - Richard Šůra</v>
      </c>
      <c r="E28" s="22"/>
      <c r="F28" s="28"/>
      <c r="G28" s="34"/>
    </row>
    <row r="29" spans="1:12" ht="18.75" customHeight="1" thickBot="1" x14ac:dyDescent="0.3">
      <c r="A29" s="14"/>
      <c r="B29" s="487" t="s">
        <v>274</v>
      </c>
      <c r="C29" s="481" t="str">
        <f>B28</f>
        <v>T.J. SOKOL Holice "B" - Richard Šůra</v>
      </c>
      <c r="D29" s="102"/>
      <c r="E29" s="22"/>
      <c r="F29" s="28"/>
      <c r="G29" s="34"/>
    </row>
    <row r="30" spans="1:12" ht="18.75" customHeight="1" thickBot="1" x14ac:dyDescent="0.25">
      <c r="A30" s="14" t="s">
        <v>193</v>
      </c>
      <c r="B30" s="482" t="str">
        <f>'Prezence 4.6.'!B14</f>
        <v>TJ Sokol Řeporyje "A" - Pavel Vrátný</v>
      </c>
      <c r="C30" s="483"/>
      <c r="D30" s="491" t="s">
        <v>286</v>
      </c>
      <c r="E30" s="29" t="str">
        <f>D28</f>
        <v>T.J. SOKOL Holice "B" - Richard Šůra</v>
      </c>
      <c r="F30" s="35"/>
      <c r="G30" s="34"/>
    </row>
    <row r="31" spans="1:12" ht="18.75" customHeight="1" thickBot="1" x14ac:dyDescent="0.3">
      <c r="A31" s="14" t="s">
        <v>61</v>
      </c>
      <c r="B31" s="28"/>
      <c r="C31" s="484" t="str">
        <f>'Prezence 4.6.'!B20</f>
        <v>T.J. SOKOL Holice "A" - Jakub Zadrobílek</v>
      </c>
      <c r="D31" s="21"/>
      <c r="E31" s="16"/>
      <c r="F31" s="36" t="str">
        <f>E14</f>
        <v>NK Habeš Strakonice "A" - Tomáš Jareš</v>
      </c>
      <c r="G31" s="26"/>
    </row>
    <row r="32" spans="1:12" ht="18.75" customHeight="1" thickBot="1" x14ac:dyDescent="0.25">
      <c r="A32" s="11" t="s">
        <v>194</v>
      </c>
      <c r="B32" s="28" t="str">
        <f>'Prezence 4.6.'!B26</f>
        <v>SK Liapor Karlovy Vary "C" - Matyáš Kornatovský</v>
      </c>
      <c r="C32" s="490" t="s">
        <v>282</v>
      </c>
      <c r="D32" s="24" t="str">
        <f>C31</f>
        <v>T.J. SOKOL Holice "A" - Jakub Zadrobílek</v>
      </c>
      <c r="E32" s="16"/>
      <c r="F32" s="104"/>
      <c r="G32" s="26"/>
    </row>
    <row r="33" spans="1:17" ht="18.75" customHeight="1" thickBot="1" x14ac:dyDescent="0.3">
      <c r="A33" s="14"/>
      <c r="B33" s="487" t="s">
        <v>275</v>
      </c>
      <c r="C33" s="481" t="str">
        <f>B32</f>
        <v>SK Liapor Karlovy Vary "C" - Matyáš Kornatovský</v>
      </c>
      <c r="D33" s="100"/>
      <c r="E33" s="37"/>
      <c r="F33" s="105" t="s">
        <v>289</v>
      </c>
      <c r="G33" s="38" t="str">
        <f>F31</f>
        <v>NK Habeš Strakonice "A" - Tomáš Jareš</v>
      </c>
    </row>
    <row r="34" spans="1:17" ht="18.75" customHeight="1" thickBot="1" x14ac:dyDescent="0.25">
      <c r="A34" s="11" t="s">
        <v>195</v>
      </c>
      <c r="B34" s="482" t="str">
        <f>'Prezence 4.6.'!B24</f>
        <v>SK Liapor Karlovy Vary "A" - Kamil Hušek</v>
      </c>
      <c r="C34" s="26"/>
      <c r="D34" s="25"/>
      <c r="E34" s="16"/>
      <c r="F34" s="39"/>
      <c r="G34" s="26"/>
    </row>
    <row r="35" spans="1:17" ht="24" customHeight="1" thickBot="1" x14ac:dyDescent="0.25">
      <c r="B35" s="26"/>
      <c r="C35" s="26"/>
      <c r="D35" s="26"/>
      <c r="E35" s="26"/>
      <c r="F35" s="40" t="str">
        <f>E30</f>
        <v>T.J. SOKOL Holice "B" - Richard Šůra</v>
      </c>
      <c r="G35" s="26"/>
    </row>
    <row r="36" spans="1:17" x14ac:dyDescent="0.2">
      <c r="D36" s="25"/>
      <c r="E36" s="16"/>
      <c r="F36" s="26"/>
      <c r="G36" s="26"/>
    </row>
    <row r="37" spans="1:17" x14ac:dyDescent="0.2">
      <c r="B37" s="11" t="s">
        <v>117</v>
      </c>
    </row>
    <row r="38" spans="1:17" x14ac:dyDescent="0.2">
      <c r="B38" s="11" t="s">
        <v>118</v>
      </c>
    </row>
    <row r="39" spans="1:17" x14ac:dyDescent="0.2">
      <c r="B39" s="11" t="s">
        <v>119</v>
      </c>
    </row>
    <row r="40" spans="1:17" x14ac:dyDescent="0.2">
      <c r="B40" s="11" t="s">
        <v>120</v>
      </c>
    </row>
    <row r="41" spans="1:17" x14ac:dyDescent="0.2">
      <c r="B41" s="11" t="s">
        <v>121</v>
      </c>
    </row>
    <row r="42" spans="1:17" x14ac:dyDescent="0.2">
      <c r="B42" s="11" t="s">
        <v>122</v>
      </c>
    </row>
    <row r="43" spans="1:17" x14ac:dyDescent="0.2">
      <c r="B43" s="11" t="s">
        <v>123</v>
      </c>
    </row>
    <row r="44" spans="1:17" x14ac:dyDescent="0.2">
      <c r="B44" s="11" t="s">
        <v>124</v>
      </c>
    </row>
    <row r="45" spans="1:17" x14ac:dyDescent="0.2">
      <c r="B45" s="11" t="s">
        <v>125</v>
      </c>
    </row>
    <row r="46" spans="1:17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</sheetData>
  <pageMargins left="0.7" right="0.7" top="0.78740157499999996" bottom="0.78740157499999996" header="0.3" footer="0.3"/>
  <pageSetup paperSize="9" scale="7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V7" sqref="V7"/>
    </sheetView>
  </sheetViews>
  <sheetFormatPr defaultRowHeight="15" x14ac:dyDescent="0.2"/>
  <cols>
    <col min="1" max="1" width="9.140625" style="4" customWidth="1"/>
    <col min="2" max="13" width="4" style="4" customWidth="1"/>
    <col min="14" max="15" width="4.425781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5703125" style="4" customWidth="1"/>
    <col min="271" max="514" width="8.85546875" style="4"/>
    <col min="515" max="516" width="6.5703125" style="4" customWidth="1"/>
    <col min="517" max="517" width="26.140625" style="4" customWidth="1"/>
    <col min="518" max="526" width="5.5703125" style="4" customWidth="1"/>
    <col min="527" max="770" width="8.85546875" style="4"/>
    <col min="771" max="772" width="6.5703125" style="4" customWidth="1"/>
    <col min="773" max="773" width="26.140625" style="4" customWidth="1"/>
    <col min="774" max="782" width="5.570312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570312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570312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570312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570312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570312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570312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570312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570312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570312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570312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570312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570312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570312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570312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570312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570312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570312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570312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570312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570312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570312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570312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570312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570312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570312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570312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570312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570312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570312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570312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570312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570312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570312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570312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570312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570312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570312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570312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570312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570312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570312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570312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570312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570312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570312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570312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570312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570312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570312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570312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570312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570312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570312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570312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570312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570312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570312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570312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570312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5703125" style="4" customWidth="1"/>
    <col min="16143" max="16384" width="8.85546875" style="4"/>
  </cols>
  <sheetData>
    <row r="1" spans="1:24" x14ac:dyDescent="0.2">
      <c r="A1" s="4" t="s">
        <v>83</v>
      </c>
      <c r="B1" s="458">
        <v>44716</v>
      </c>
      <c r="C1" s="458"/>
      <c r="D1" s="458"/>
    </row>
    <row r="2" spans="1:24" ht="15.75" x14ac:dyDescent="0.25">
      <c r="A2" s="457" t="s">
        <v>84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</row>
    <row r="3" spans="1:24" ht="6.75" customHeight="1" thickBo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4" ht="13.5" customHeight="1" x14ac:dyDescent="0.2">
      <c r="A4" s="449" t="s">
        <v>85</v>
      </c>
      <c r="B4" s="451" t="s">
        <v>67</v>
      </c>
      <c r="C4" s="451"/>
      <c r="D4" s="451"/>
      <c r="E4" s="451"/>
      <c r="F4" s="452"/>
      <c r="G4" s="443" t="s">
        <v>105</v>
      </c>
      <c r="H4" s="444"/>
      <c r="I4" s="444"/>
      <c r="J4" s="451" t="str">
        <f>'Nasazení do skupin'!$A$2</f>
        <v>MLŽ1</v>
      </c>
      <c r="K4" s="451"/>
      <c r="L4" s="451"/>
      <c r="M4" s="452"/>
      <c r="N4" s="449" t="s">
        <v>106</v>
      </c>
      <c r="O4" s="455"/>
      <c r="P4" s="437">
        <v>47</v>
      </c>
      <c r="Q4" s="439" t="s">
        <v>107</v>
      </c>
      <c r="R4" s="440"/>
      <c r="S4" s="437" t="str">
        <f>VLOOKUP(P4,Zápasy!B4:H86,2,0)</f>
        <v>3M</v>
      </c>
    </row>
    <row r="5" spans="1:24" ht="13.5" customHeight="1" thickBot="1" x14ac:dyDescent="0.25">
      <c r="A5" s="450"/>
      <c r="B5" s="453"/>
      <c r="C5" s="453"/>
      <c r="D5" s="453"/>
      <c r="E5" s="453"/>
      <c r="F5" s="454"/>
      <c r="G5" s="446"/>
      <c r="H5" s="447"/>
      <c r="I5" s="447"/>
      <c r="J5" s="453"/>
      <c r="K5" s="453"/>
      <c r="L5" s="453"/>
      <c r="M5" s="454"/>
      <c r="N5" s="450"/>
      <c r="O5" s="456"/>
      <c r="P5" s="438"/>
      <c r="Q5" s="441"/>
      <c r="R5" s="442"/>
      <c r="S5" s="438"/>
    </row>
    <row r="6" spans="1:24" ht="13.5" customHeight="1" x14ac:dyDescent="0.2">
      <c r="A6" s="449" t="s">
        <v>86</v>
      </c>
      <c r="B6" s="463">
        <f>$B$1</f>
        <v>44716</v>
      </c>
      <c r="C6" s="463"/>
      <c r="D6" s="463"/>
      <c r="E6" s="463"/>
      <c r="F6" s="464"/>
      <c r="G6" s="443" t="s">
        <v>108</v>
      </c>
      <c r="H6" s="444"/>
      <c r="I6" s="444"/>
      <c r="J6" s="467">
        <f>VLOOKUP(P4,Zápasy!B4:H86,4,0)</f>
        <v>0</v>
      </c>
      <c r="K6" s="467"/>
      <c r="L6" s="467"/>
      <c r="M6" s="468"/>
      <c r="N6" s="443" t="s">
        <v>109</v>
      </c>
      <c r="O6" s="444"/>
      <c r="P6" s="445"/>
      <c r="Q6" s="443" t="s">
        <v>110</v>
      </c>
      <c r="R6" s="444"/>
      <c r="S6" s="445"/>
      <c r="V6" s="107"/>
      <c r="X6" s="107"/>
    </row>
    <row r="7" spans="1:24" ht="13.35" customHeight="1" thickBot="1" x14ac:dyDescent="0.25">
      <c r="A7" s="450"/>
      <c r="B7" s="465"/>
      <c r="C7" s="465"/>
      <c r="D7" s="465"/>
      <c r="E7" s="465"/>
      <c r="F7" s="466"/>
      <c r="G7" s="446"/>
      <c r="H7" s="447"/>
      <c r="I7" s="447"/>
      <c r="J7" s="469"/>
      <c r="K7" s="469"/>
      <c r="L7" s="469"/>
      <c r="M7" s="470"/>
      <c r="N7" s="446"/>
      <c r="O7" s="447"/>
      <c r="P7" s="448"/>
      <c r="Q7" s="446"/>
      <c r="R7" s="447"/>
      <c r="S7" s="448"/>
      <c r="V7" s="107"/>
      <c r="X7" s="107"/>
    </row>
    <row r="8" spans="1:24" ht="18.75" customHeight="1" x14ac:dyDescent="0.2">
      <c r="A8" s="108" t="s">
        <v>111</v>
      </c>
      <c r="B8" s="429"/>
      <c r="C8" s="429"/>
      <c r="D8" s="429"/>
      <c r="E8" s="429"/>
      <c r="F8" s="430"/>
      <c r="G8" s="108" t="s">
        <v>112</v>
      </c>
      <c r="H8" s="109"/>
      <c r="I8" s="461" t="str">
        <f>VLOOKUP(B13,'Nasazení do skupin'!$B$5:$S$52,18,0)</f>
        <v>Jareš</v>
      </c>
      <c r="J8" s="461"/>
      <c r="K8" s="461"/>
      <c r="L8" s="461"/>
      <c r="M8" s="462"/>
      <c r="N8" s="108" t="s">
        <v>113</v>
      </c>
      <c r="O8" s="109"/>
      <c r="P8" s="429" t="str">
        <f>VLOOKUP(B13,'Nasazení do skupin'!$B$5:$S$52,17,0)</f>
        <v>Tomáš Jareš</v>
      </c>
      <c r="Q8" s="429"/>
      <c r="R8" s="429"/>
      <c r="S8" s="430"/>
      <c r="V8" s="107"/>
      <c r="X8" s="107"/>
    </row>
    <row r="9" spans="1:24" ht="15.75" thickBot="1" x14ac:dyDescent="0.25">
      <c r="A9" s="161" t="s">
        <v>87</v>
      </c>
      <c r="B9" s="431"/>
      <c r="C9" s="431"/>
      <c r="D9" s="431"/>
      <c r="E9" s="431"/>
      <c r="F9" s="432"/>
      <c r="G9" s="433" t="s">
        <v>87</v>
      </c>
      <c r="H9" s="434"/>
      <c r="I9" s="435"/>
      <c r="J9" s="435"/>
      <c r="K9" s="435"/>
      <c r="L9" s="435"/>
      <c r="M9" s="436"/>
      <c r="N9" s="433" t="s">
        <v>87</v>
      </c>
      <c r="O9" s="434"/>
      <c r="P9" s="431"/>
      <c r="Q9" s="431"/>
      <c r="R9" s="431"/>
      <c r="S9" s="432"/>
      <c r="V9" s="107"/>
      <c r="X9" s="107"/>
    </row>
    <row r="10" spans="1:24" ht="18.75" customHeight="1" x14ac:dyDescent="0.2">
      <c r="A10" s="108" t="s">
        <v>111</v>
      </c>
      <c r="B10" s="429"/>
      <c r="C10" s="429"/>
      <c r="D10" s="429"/>
      <c r="E10" s="429"/>
      <c r="F10" s="430"/>
      <c r="G10" s="108" t="s">
        <v>114</v>
      </c>
      <c r="H10" s="109"/>
      <c r="I10" s="461" t="str">
        <f>VLOOKUP(H13,'Nasazení do skupin'!$B$5:$S$52,18,0)</f>
        <v>Šůra</v>
      </c>
      <c r="J10" s="461"/>
      <c r="K10" s="461"/>
      <c r="L10" s="461"/>
      <c r="M10" s="462"/>
      <c r="N10" s="108" t="s">
        <v>115</v>
      </c>
      <c r="O10" s="109"/>
      <c r="P10" s="429" t="str">
        <f>VLOOKUP(H13,'Nasazení do skupin'!$B$5:$S$52,17,0)</f>
        <v>Richard Šůra</v>
      </c>
      <c r="Q10" s="429"/>
      <c r="R10" s="429"/>
      <c r="S10" s="430"/>
      <c r="V10" s="107"/>
      <c r="X10" s="107"/>
    </row>
    <row r="11" spans="1:24" ht="16.5" thickBot="1" x14ac:dyDescent="0.3">
      <c r="A11" s="161" t="s">
        <v>87</v>
      </c>
      <c r="B11" s="431"/>
      <c r="C11" s="431"/>
      <c r="D11" s="431"/>
      <c r="E11" s="431"/>
      <c r="F11" s="432"/>
      <c r="G11" s="433" t="s">
        <v>87</v>
      </c>
      <c r="H11" s="434"/>
      <c r="I11" s="459"/>
      <c r="J11" s="459"/>
      <c r="K11" s="459"/>
      <c r="L11" s="459"/>
      <c r="M11" s="460"/>
      <c r="N11" s="433" t="s">
        <v>87</v>
      </c>
      <c r="O11" s="434"/>
      <c r="P11" s="431"/>
      <c r="Q11" s="431"/>
      <c r="R11" s="431"/>
      <c r="S11" s="432"/>
    </row>
    <row r="12" spans="1:24" ht="12" customHeight="1" x14ac:dyDescent="0.2">
      <c r="A12" s="411" t="s">
        <v>88</v>
      </c>
      <c r="B12" s="413" t="s">
        <v>89</v>
      </c>
      <c r="C12" s="414"/>
      <c r="D12" s="414"/>
      <c r="E12" s="414"/>
      <c r="F12" s="415"/>
      <c r="G12" s="416" t="s">
        <v>68</v>
      </c>
      <c r="H12" s="413" t="s">
        <v>90</v>
      </c>
      <c r="I12" s="414"/>
      <c r="J12" s="414"/>
      <c r="K12" s="414"/>
      <c r="L12" s="415"/>
      <c r="M12" s="416" t="s">
        <v>68</v>
      </c>
      <c r="N12" s="418" t="s">
        <v>91</v>
      </c>
      <c r="O12" s="419"/>
      <c r="P12" s="418" t="s">
        <v>92</v>
      </c>
      <c r="Q12" s="419"/>
      <c r="R12" s="418" t="s">
        <v>93</v>
      </c>
      <c r="S12" s="419"/>
    </row>
    <row r="13" spans="1:24" s="112" customFormat="1" ht="37.35" customHeight="1" thickBot="1" x14ac:dyDescent="0.25">
      <c r="A13" s="412"/>
      <c r="B13" s="420" t="str">
        <f>VLOOKUP(P4,Zápasy!$B$4:$H$85,5,0)</f>
        <v>NK Habeš Strakonice "A" - Tomáš Jareš</v>
      </c>
      <c r="C13" s="421"/>
      <c r="D13" s="421"/>
      <c r="E13" s="421"/>
      <c r="F13" s="422"/>
      <c r="G13" s="417"/>
      <c r="H13" s="420" t="str">
        <f>VLOOKUP(P4,Zápasy!$B$4:$H$84,7,0)</f>
        <v>T.J. SOKOL Holice "B" - Richard Šůra</v>
      </c>
      <c r="I13" s="421"/>
      <c r="J13" s="421"/>
      <c r="K13" s="421"/>
      <c r="L13" s="422"/>
      <c r="M13" s="417"/>
      <c r="N13" s="110" t="s">
        <v>4</v>
      </c>
      <c r="O13" s="111" t="s">
        <v>50</v>
      </c>
      <c r="P13" s="110" t="s">
        <v>4</v>
      </c>
      <c r="Q13" s="111" t="s">
        <v>50</v>
      </c>
      <c r="R13" s="110" t="s">
        <v>4</v>
      </c>
      <c r="S13" s="111" t="s">
        <v>50</v>
      </c>
    </row>
    <row r="14" spans="1:24" s="112" customFormat="1" ht="18" customHeight="1" x14ac:dyDescent="0.25">
      <c r="A14" s="113" t="s">
        <v>72</v>
      </c>
      <c r="B14" s="164"/>
      <c r="C14" s="114"/>
      <c r="D14" s="114"/>
      <c r="E14" s="114"/>
      <c r="F14" s="145"/>
      <c r="G14" s="115"/>
      <c r="H14" s="164"/>
      <c r="I14" s="114"/>
      <c r="J14" s="114"/>
      <c r="K14" s="114"/>
      <c r="L14" s="117"/>
      <c r="M14" s="116"/>
      <c r="N14" s="146"/>
      <c r="O14" s="117"/>
      <c r="P14" s="423"/>
      <c r="Q14" s="426"/>
      <c r="R14" s="423"/>
      <c r="S14" s="426"/>
    </row>
    <row r="15" spans="1:24" s="112" customFormat="1" ht="18" customHeight="1" x14ac:dyDescent="0.2">
      <c r="A15" s="118" t="s">
        <v>73</v>
      </c>
      <c r="B15" s="119"/>
      <c r="C15" s="120"/>
      <c r="D15" s="120"/>
      <c r="E15" s="120"/>
      <c r="F15" s="121"/>
      <c r="G15" s="122"/>
      <c r="H15" s="119"/>
      <c r="I15" s="120"/>
      <c r="J15" s="120"/>
      <c r="K15" s="120"/>
      <c r="L15" s="121"/>
      <c r="M15" s="123"/>
      <c r="N15" s="124"/>
      <c r="O15" s="121"/>
      <c r="P15" s="424"/>
      <c r="Q15" s="427"/>
      <c r="R15" s="424"/>
      <c r="S15" s="427"/>
    </row>
    <row r="16" spans="1:24" s="112" customFormat="1" ht="18" customHeight="1" thickBot="1" x14ac:dyDescent="0.25">
      <c r="A16" s="125" t="s">
        <v>74</v>
      </c>
      <c r="B16" s="126"/>
      <c r="C16" s="127"/>
      <c r="D16" s="127"/>
      <c r="E16" s="127"/>
      <c r="F16" s="128"/>
      <c r="G16" s="129"/>
      <c r="H16" s="126"/>
      <c r="I16" s="127"/>
      <c r="J16" s="127"/>
      <c r="K16" s="127"/>
      <c r="L16" s="128"/>
      <c r="M16" s="130"/>
      <c r="N16" s="131"/>
      <c r="O16" s="132"/>
      <c r="P16" s="425"/>
      <c r="Q16" s="428"/>
      <c r="R16" s="425"/>
      <c r="S16" s="428"/>
    </row>
    <row r="17" spans="1:24" s="112" customFormat="1" ht="27.6" customHeight="1" x14ac:dyDescent="0.2">
      <c r="A17" s="133" t="s">
        <v>94</v>
      </c>
      <c r="B17" s="471">
        <f>VLOOKUP(B13,'Nasazení do skupin'!$B$5:$S$52,2,0)</f>
        <v>7090</v>
      </c>
      <c r="C17" s="471"/>
      <c r="D17" s="471"/>
      <c r="E17" s="471"/>
      <c r="F17" s="471"/>
      <c r="G17" s="472"/>
      <c r="H17" s="471">
        <f>VLOOKUP(H13,'Nasazení do skupin'!$B$5:$S$52,2,0)</f>
        <v>6673</v>
      </c>
      <c r="I17" s="165"/>
      <c r="J17" s="165"/>
      <c r="K17" s="165"/>
      <c r="L17" s="165"/>
      <c r="M17" s="116"/>
      <c r="N17" s="134" t="s">
        <v>95</v>
      </c>
      <c r="O17" s="135"/>
      <c r="P17" s="135"/>
      <c r="Q17" s="135"/>
      <c r="R17" s="135"/>
      <c r="S17" s="136"/>
    </row>
    <row r="18" spans="1:24" s="112" customFormat="1" ht="88.35" customHeight="1" thickBot="1" x14ac:dyDescent="0.25">
      <c r="A18" s="125" t="s">
        <v>96</v>
      </c>
      <c r="B18" s="473" t="str">
        <f>VLOOKUP(B13,'Nasazení do skupin'!$B$5:$S$52,3,0)</f>
        <v>Tomáš Jareš</v>
      </c>
      <c r="C18" s="473"/>
      <c r="D18" s="473"/>
      <c r="E18" s="473"/>
      <c r="F18" s="473"/>
      <c r="G18" s="474"/>
      <c r="H18" s="473" t="str">
        <f>VLOOKUP(H13,'Nasazení do skupin'!$B$5:$S$52,3,0)</f>
        <v>Richard Šůra</v>
      </c>
      <c r="I18" s="137"/>
      <c r="J18" s="137"/>
      <c r="K18" s="137"/>
      <c r="L18" s="137"/>
      <c r="M18" s="138"/>
      <c r="N18" s="135"/>
      <c r="O18" s="135"/>
      <c r="P18" s="135"/>
      <c r="Q18" s="135"/>
      <c r="R18" s="135"/>
      <c r="S18" s="136"/>
    </row>
    <row r="19" spans="1:24" s="112" customFormat="1" ht="19.350000000000001" customHeight="1" thickBot="1" x14ac:dyDescent="0.25">
      <c r="A19" s="139" t="s">
        <v>97</v>
      </c>
      <c r="B19" s="140">
        <f>VLOOKUP(B13,'Nasazení do skupin'!$B$5:$S$52,4,0)</f>
        <v>0</v>
      </c>
      <c r="C19" s="140"/>
      <c r="D19" s="140"/>
      <c r="E19" s="140"/>
      <c r="F19" s="140"/>
      <c r="G19" s="141"/>
      <c r="H19" s="140">
        <f>VLOOKUP(H13,'Nasazení do skupin'!$B$5:$S$52,4,0)</f>
        <v>0</v>
      </c>
      <c r="I19" s="140"/>
      <c r="J19" s="140"/>
      <c r="K19" s="140"/>
      <c r="L19" s="140"/>
      <c r="M19" s="142"/>
      <c r="N19" s="143"/>
      <c r="O19" s="143"/>
      <c r="P19" s="143"/>
      <c r="Q19" s="143"/>
      <c r="R19" s="143"/>
      <c r="S19" s="144"/>
    </row>
    <row r="20" spans="1:24" s="112" customFormat="1" ht="33.6" customHeight="1" x14ac:dyDescent="0.2"/>
    <row r="21" spans="1:24" ht="15.75" x14ac:dyDescent="0.25">
      <c r="A21" s="457" t="s">
        <v>84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</row>
    <row r="22" spans="1:24" ht="6.75" customHeight="1" thickBot="1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24" ht="13.5" customHeight="1" x14ac:dyDescent="0.2">
      <c r="A23" s="449" t="s">
        <v>85</v>
      </c>
      <c r="B23" s="451" t="s">
        <v>67</v>
      </c>
      <c r="C23" s="451"/>
      <c r="D23" s="451"/>
      <c r="E23" s="451"/>
      <c r="F23" s="452"/>
      <c r="G23" s="443" t="s">
        <v>105</v>
      </c>
      <c r="H23" s="444"/>
      <c r="I23" s="444"/>
      <c r="J23" s="451" t="str">
        <f>'Nasazení do skupin'!$A$2</f>
        <v>MLŽ1</v>
      </c>
      <c r="K23" s="451"/>
      <c r="L23" s="451"/>
      <c r="M23" s="452"/>
      <c r="N23" s="449" t="s">
        <v>106</v>
      </c>
      <c r="O23" s="455"/>
      <c r="P23" s="437">
        <v>48</v>
      </c>
      <c r="Q23" s="439" t="s">
        <v>107</v>
      </c>
      <c r="R23" s="440"/>
      <c r="S23" s="437" t="str">
        <f>VLOOKUP(P23,Zápasy!B4:H86,2,0)</f>
        <v>F</v>
      </c>
    </row>
    <row r="24" spans="1:24" ht="13.5" customHeight="1" thickBot="1" x14ac:dyDescent="0.25">
      <c r="A24" s="450"/>
      <c r="B24" s="453"/>
      <c r="C24" s="453"/>
      <c r="D24" s="453"/>
      <c r="E24" s="453"/>
      <c r="F24" s="454"/>
      <c r="G24" s="446"/>
      <c r="H24" s="447"/>
      <c r="I24" s="447"/>
      <c r="J24" s="453"/>
      <c r="K24" s="453"/>
      <c r="L24" s="453"/>
      <c r="M24" s="454"/>
      <c r="N24" s="450"/>
      <c r="O24" s="456"/>
      <c r="P24" s="438"/>
      <c r="Q24" s="441"/>
      <c r="R24" s="442"/>
      <c r="S24" s="438"/>
    </row>
    <row r="25" spans="1:24" ht="13.5" customHeight="1" x14ac:dyDescent="0.2">
      <c r="A25" s="449" t="s">
        <v>86</v>
      </c>
      <c r="B25" s="463">
        <f>$B$1</f>
        <v>44716</v>
      </c>
      <c r="C25" s="463"/>
      <c r="D25" s="463"/>
      <c r="E25" s="463"/>
      <c r="F25" s="464"/>
      <c r="G25" s="443" t="s">
        <v>108</v>
      </c>
      <c r="H25" s="444"/>
      <c r="I25" s="444"/>
      <c r="J25" s="467">
        <f>VLOOKUP(P23,Zápasy!B4:H86,4,0)</f>
        <v>0</v>
      </c>
      <c r="K25" s="467"/>
      <c r="L25" s="467"/>
      <c r="M25" s="468"/>
      <c r="N25" s="443" t="s">
        <v>109</v>
      </c>
      <c r="O25" s="444"/>
      <c r="P25" s="445"/>
      <c r="Q25" s="443" t="s">
        <v>110</v>
      </c>
      <c r="R25" s="444"/>
      <c r="S25" s="445"/>
      <c r="V25" s="107"/>
      <c r="X25" s="107"/>
    </row>
    <row r="26" spans="1:24" ht="13.35" customHeight="1" thickBot="1" x14ac:dyDescent="0.25">
      <c r="A26" s="450"/>
      <c r="B26" s="465"/>
      <c r="C26" s="465"/>
      <c r="D26" s="465"/>
      <c r="E26" s="465"/>
      <c r="F26" s="466"/>
      <c r="G26" s="446"/>
      <c r="H26" s="447"/>
      <c r="I26" s="447"/>
      <c r="J26" s="469"/>
      <c r="K26" s="469"/>
      <c r="L26" s="469"/>
      <c r="M26" s="470"/>
      <c r="N26" s="446"/>
      <c r="O26" s="447"/>
      <c r="P26" s="448"/>
      <c r="Q26" s="446"/>
      <c r="R26" s="447"/>
      <c r="S26" s="448"/>
      <c r="V26" s="107"/>
      <c r="X26" s="107"/>
    </row>
    <row r="27" spans="1:24" ht="18.75" customHeight="1" x14ac:dyDescent="0.2">
      <c r="A27" s="108" t="s">
        <v>111</v>
      </c>
      <c r="B27" s="429"/>
      <c r="C27" s="429"/>
      <c r="D27" s="429"/>
      <c r="E27" s="429"/>
      <c r="F27" s="430"/>
      <c r="G27" s="108" t="s">
        <v>112</v>
      </c>
      <c r="H27" s="109"/>
      <c r="I27" s="461" t="str">
        <f>VLOOKUP(B32,'Nasazení do skupin'!$B$5:$S$52,18,0)</f>
        <v>Sládek</v>
      </c>
      <c r="J27" s="461"/>
      <c r="K27" s="461"/>
      <c r="L27" s="461"/>
      <c r="M27" s="462"/>
      <c r="N27" s="108" t="s">
        <v>113</v>
      </c>
      <c r="O27" s="109"/>
      <c r="P27" s="429" t="str">
        <f>VLOOKUP(B32,'Nasazení do skupin'!$B$5:$S$52,17,0)</f>
        <v>František Sládek</v>
      </c>
      <c r="Q27" s="429"/>
      <c r="R27" s="429"/>
      <c r="S27" s="430"/>
      <c r="V27" s="107"/>
      <c r="X27" s="107"/>
    </row>
    <row r="28" spans="1:24" ht="15.75" thickBot="1" x14ac:dyDescent="0.25">
      <c r="A28" s="161" t="s">
        <v>87</v>
      </c>
      <c r="B28" s="431"/>
      <c r="C28" s="431"/>
      <c r="D28" s="431"/>
      <c r="E28" s="431"/>
      <c r="F28" s="432"/>
      <c r="G28" s="433" t="s">
        <v>87</v>
      </c>
      <c r="H28" s="434"/>
      <c r="I28" s="435"/>
      <c r="J28" s="435"/>
      <c r="K28" s="435"/>
      <c r="L28" s="435"/>
      <c r="M28" s="436"/>
      <c r="N28" s="433" t="s">
        <v>87</v>
      </c>
      <c r="O28" s="434"/>
      <c r="P28" s="431"/>
      <c r="Q28" s="431"/>
      <c r="R28" s="431"/>
      <c r="S28" s="432"/>
      <c r="V28" s="107"/>
      <c r="X28" s="107"/>
    </row>
    <row r="29" spans="1:24" ht="18.75" customHeight="1" x14ac:dyDescent="0.2">
      <c r="A29" s="108" t="s">
        <v>111</v>
      </c>
      <c r="B29" s="429"/>
      <c r="C29" s="429"/>
      <c r="D29" s="429"/>
      <c r="E29" s="429"/>
      <c r="F29" s="430"/>
      <c r="G29" s="108" t="s">
        <v>114</v>
      </c>
      <c r="H29" s="109"/>
      <c r="I29" s="461" t="str">
        <f>VLOOKUP(H32,'Nasazení do skupin'!$B$5:$S$52,18,0)</f>
        <v>Prachař</v>
      </c>
      <c r="J29" s="461"/>
      <c r="K29" s="461"/>
      <c r="L29" s="461"/>
      <c r="M29" s="462"/>
      <c r="N29" s="108" t="s">
        <v>115</v>
      </c>
      <c r="O29" s="109"/>
      <c r="P29" s="429" t="str">
        <f>VLOOKUP(H32,'Nasazení do skupin'!$B$5:$S$52,17,0)</f>
        <v>Adam Kopecký</v>
      </c>
      <c r="Q29" s="429"/>
      <c r="R29" s="429"/>
      <c r="S29" s="430"/>
      <c r="V29" s="107"/>
      <c r="X29" s="107"/>
    </row>
    <row r="30" spans="1:24" ht="15.75" thickBot="1" x14ac:dyDescent="0.25">
      <c r="A30" s="161" t="s">
        <v>87</v>
      </c>
      <c r="B30" s="431"/>
      <c r="C30" s="431"/>
      <c r="D30" s="431"/>
      <c r="E30" s="431"/>
      <c r="F30" s="432"/>
      <c r="G30" s="433" t="s">
        <v>87</v>
      </c>
      <c r="H30" s="434"/>
      <c r="I30" s="435"/>
      <c r="J30" s="435"/>
      <c r="K30" s="435"/>
      <c r="L30" s="435"/>
      <c r="M30" s="436"/>
      <c r="N30" s="433" t="s">
        <v>87</v>
      </c>
      <c r="O30" s="434"/>
      <c r="P30" s="431"/>
      <c r="Q30" s="431"/>
      <c r="R30" s="431"/>
      <c r="S30" s="432"/>
    </row>
    <row r="31" spans="1:24" ht="12" customHeight="1" x14ac:dyDescent="0.2">
      <c r="A31" s="411" t="s">
        <v>88</v>
      </c>
      <c r="B31" s="413" t="s">
        <v>89</v>
      </c>
      <c r="C31" s="414"/>
      <c r="D31" s="414"/>
      <c r="E31" s="414"/>
      <c r="F31" s="415"/>
      <c r="G31" s="416" t="s">
        <v>68</v>
      </c>
      <c r="H31" s="413" t="s">
        <v>90</v>
      </c>
      <c r="I31" s="414"/>
      <c r="J31" s="414"/>
      <c r="K31" s="414"/>
      <c r="L31" s="415"/>
      <c r="M31" s="416" t="s">
        <v>68</v>
      </c>
      <c r="N31" s="418" t="s">
        <v>91</v>
      </c>
      <c r="O31" s="419"/>
      <c r="P31" s="418" t="s">
        <v>92</v>
      </c>
      <c r="Q31" s="419"/>
      <c r="R31" s="418" t="s">
        <v>93</v>
      </c>
      <c r="S31" s="419"/>
    </row>
    <row r="32" spans="1:24" s="112" customFormat="1" ht="37.35" customHeight="1" thickBot="1" x14ac:dyDescent="0.25">
      <c r="A32" s="412"/>
      <c r="B32" s="420" t="str">
        <f>VLOOKUP(P23,Zápasy!$B$4:$H$85,5,0)</f>
        <v>UNITOP SKP Žďár nad Sázavou "A" - František Sládek</v>
      </c>
      <c r="C32" s="421"/>
      <c r="D32" s="421"/>
      <c r="E32" s="421"/>
      <c r="F32" s="422"/>
      <c r="G32" s="417"/>
      <c r="H32" s="420" t="str">
        <f>VLOOKUP(P23,Zápasy!$B$4:$H$84,7,0)</f>
        <v>TJ Peklo nad Zdobnicí "A" - Adam Kopecký</v>
      </c>
      <c r="I32" s="421"/>
      <c r="J32" s="421"/>
      <c r="K32" s="421"/>
      <c r="L32" s="422"/>
      <c r="M32" s="417"/>
      <c r="N32" s="110" t="s">
        <v>4</v>
      </c>
      <c r="O32" s="111" t="s">
        <v>50</v>
      </c>
      <c r="P32" s="110" t="s">
        <v>4</v>
      </c>
      <c r="Q32" s="111" t="s">
        <v>50</v>
      </c>
      <c r="R32" s="110" t="s">
        <v>4</v>
      </c>
      <c r="S32" s="111" t="s">
        <v>50</v>
      </c>
    </row>
    <row r="33" spans="1:21" s="112" customFormat="1" ht="18" customHeight="1" x14ac:dyDescent="0.25">
      <c r="A33" s="113" t="s">
        <v>72</v>
      </c>
      <c r="B33" s="164"/>
      <c r="C33" s="114"/>
      <c r="D33" s="114"/>
      <c r="E33" s="114"/>
      <c r="F33" s="145"/>
      <c r="G33" s="115"/>
      <c r="H33" s="164"/>
      <c r="I33" s="114"/>
      <c r="J33" s="114"/>
      <c r="K33" s="114"/>
      <c r="L33" s="117"/>
      <c r="M33" s="116"/>
      <c r="N33" s="146"/>
      <c r="O33" s="117"/>
      <c r="P33" s="423"/>
      <c r="Q33" s="426"/>
      <c r="R33" s="423"/>
      <c r="S33" s="426"/>
    </row>
    <row r="34" spans="1:21" s="112" customFormat="1" ht="18" customHeight="1" x14ac:dyDescent="0.2">
      <c r="A34" s="118" t="s">
        <v>73</v>
      </c>
      <c r="B34" s="119"/>
      <c r="C34" s="120"/>
      <c r="D34" s="120"/>
      <c r="E34" s="120"/>
      <c r="F34" s="121"/>
      <c r="G34" s="122"/>
      <c r="H34" s="119"/>
      <c r="I34" s="120"/>
      <c r="J34" s="120"/>
      <c r="K34" s="120"/>
      <c r="L34" s="121"/>
      <c r="M34" s="123"/>
      <c r="N34" s="124"/>
      <c r="O34" s="121"/>
      <c r="P34" s="424"/>
      <c r="Q34" s="427"/>
      <c r="R34" s="424"/>
      <c r="S34" s="427"/>
    </row>
    <row r="35" spans="1:21" s="112" customFormat="1" ht="18" customHeight="1" thickBot="1" x14ac:dyDescent="0.25">
      <c r="A35" s="125" t="s">
        <v>74</v>
      </c>
      <c r="B35" s="126"/>
      <c r="C35" s="127"/>
      <c r="D35" s="127"/>
      <c r="E35" s="127"/>
      <c r="F35" s="128"/>
      <c r="G35" s="129"/>
      <c r="H35" s="126"/>
      <c r="I35" s="127"/>
      <c r="J35" s="127"/>
      <c r="K35" s="127"/>
      <c r="L35" s="128"/>
      <c r="M35" s="130"/>
      <c r="N35" s="131"/>
      <c r="O35" s="132"/>
      <c r="P35" s="425"/>
      <c r="Q35" s="428"/>
      <c r="R35" s="425"/>
      <c r="S35" s="428"/>
    </row>
    <row r="36" spans="1:21" s="112" customFormat="1" ht="27.6" customHeight="1" x14ac:dyDescent="0.2">
      <c r="A36" s="133" t="s">
        <v>94</v>
      </c>
      <c r="B36" s="165">
        <f>VLOOKUP(B32,'Nasazení do skupin'!$B$5:$S$52,2,0)</f>
        <v>6012</v>
      </c>
      <c r="C36" s="165"/>
      <c r="D36" s="165"/>
      <c r="E36" s="165"/>
      <c r="F36" s="165"/>
      <c r="G36" s="152"/>
      <c r="H36" s="165">
        <f>VLOOKUP(H32,'Nasazení do skupin'!$B$5:$S$52,2,0)</f>
        <v>6424</v>
      </c>
      <c r="I36" s="165"/>
      <c r="J36" s="165"/>
      <c r="K36" s="165"/>
      <c r="L36" s="165"/>
      <c r="M36" s="116"/>
      <c r="N36" s="134" t="s">
        <v>95</v>
      </c>
      <c r="O36" s="135"/>
      <c r="P36" s="135"/>
      <c r="Q36" s="135"/>
      <c r="R36" s="135"/>
      <c r="S36" s="136"/>
    </row>
    <row r="37" spans="1:21" s="112" customFormat="1" ht="88.35" customHeight="1" thickBot="1" x14ac:dyDescent="0.25">
      <c r="A37" s="125" t="s">
        <v>96</v>
      </c>
      <c r="B37" s="473" t="str">
        <f>VLOOKUP(B32,'Nasazení do skupin'!$B$5:$S$52,3,0)</f>
        <v>František Sládek</v>
      </c>
      <c r="C37" s="473"/>
      <c r="D37" s="473"/>
      <c r="E37" s="473"/>
      <c r="F37" s="473"/>
      <c r="G37" s="474"/>
      <c r="H37" s="473" t="str">
        <f>VLOOKUP(H32,'Nasazení do skupin'!$B$5:$S$52,3,0)</f>
        <v>Adam Kopecký</v>
      </c>
      <c r="I37" s="137"/>
      <c r="J37" s="137"/>
      <c r="K37" s="137"/>
      <c r="L37" s="137"/>
      <c r="M37" s="138"/>
      <c r="N37" s="135"/>
      <c r="O37" s="135"/>
      <c r="P37" s="135"/>
      <c r="Q37" s="135"/>
      <c r="R37" s="135"/>
      <c r="S37" s="136"/>
      <c r="U37" s="475"/>
    </row>
    <row r="38" spans="1:21" s="112" customFormat="1" ht="18" customHeight="1" thickBot="1" x14ac:dyDescent="0.25">
      <c r="A38" s="139" t="s">
        <v>97</v>
      </c>
      <c r="B38" s="140">
        <f>VLOOKUP(B32,'Nasazení do skupin'!$B$5:$S$52,4,0)</f>
        <v>0</v>
      </c>
      <c r="C38" s="140"/>
      <c r="D38" s="140"/>
      <c r="E38" s="140"/>
      <c r="F38" s="140"/>
      <c r="G38" s="141"/>
      <c r="H38" s="140">
        <f>VLOOKUP(H32,'Nasazení do skupin'!$B$5:$S$52,4,0)</f>
        <v>0</v>
      </c>
      <c r="I38" s="140"/>
      <c r="J38" s="140"/>
      <c r="K38" s="140"/>
      <c r="L38" s="140"/>
      <c r="M38" s="142"/>
      <c r="N38" s="143"/>
      <c r="O38" s="143"/>
      <c r="P38" s="143"/>
      <c r="Q38" s="143"/>
      <c r="R38" s="143"/>
      <c r="S38" s="144"/>
    </row>
    <row r="39" spans="1:21" s="112" customFormat="1" ht="12.75" x14ac:dyDescent="0.2">
      <c r="A39" s="147"/>
      <c r="B39" s="148"/>
      <c r="C39" s="148"/>
      <c r="D39" s="148"/>
      <c r="E39" s="148"/>
      <c r="F39" s="148"/>
      <c r="G39" s="149"/>
      <c r="H39" s="150"/>
      <c r="I39" s="150"/>
      <c r="J39" s="150"/>
      <c r="K39" s="150"/>
      <c r="L39" s="150"/>
      <c r="M39" s="151"/>
      <c r="N39" s="135"/>
      <c r="O39" s="135"/>
      <c r="P39" s="135"/>
      <c r="Q39" s="135"/>
      <c r="R39" s="135"/>
      <c r="S39" s="135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0"/>
  <sheetViews>
    <sheetView topLeftCell="A10" workbookViewId="0">
      <selection activeCell="B31" sqref="B31"/>
    </sheetView>
  </sheetViews>
  <sheetFormatPr defaultRowHeight="15" x14ac:dyDescent="0.25"/>
  <cols>
    <col min="1" max="1" width="9.5703125" bestFit="1" customWidth="1"/>
    <col min="2" max="2" width="49.42578125" style="43" customWidth="1"/>
    <col min="3" max="3" width="5.85546875" style="43" customWidth="1"/>
    <col min="4" max="4" width="22.5703125" style="43" customWidth="1"/>
    <col min="5" max="5" width="5.28515625" style="43" customWidth="1"/>
    <col min="6" max="6" width="7.140625" style="43" customWidth="1"/>
    <col min="7" max="7" width="7.7109375" style="43" customWidth="1"/>
    <col min="8" max="8" width="8.5703125" style="58" customWidth="1"/>
    <col min="9" max="9" width="10.42578125" style="58" customWidth="1"/>
    <col min="10" max="10" width="10.140625" style="58" customWidth="1"/>
    <col min="11" max="11" width="9.5703125" style="58" customWidth="1"/>
    <col min="12" max="12" width="7.42578125" style="58" customWidth="1"/>
    <col min="13" max="13" width="6.5703125" style="58" customWidth="1"/>
    <col min="14" max="14" width="6.140625" style="58" customWidth="1"/>
    <col min="15" max="15" width="6.5703125" style="58" customWidth="1"/>
    <col min="16" max="16" width="9.7109375" style="58" customWidth="1"/>
    <col min="17" max="17" width="8.140625" style="58" customWidth="1"/>
    <col min="18" max="18" width="17.28515625" style="58" customWidth="1"/>
    <col min="19" max="19" width="18.28515625" style="43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191" t="s">
        <v>176</v>
      </c>
      <c r="B2" s="194" t="s">
        <v>177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4.45" customHeight="1" x14ac:dyDescent="0.25">
      <c r="A3" s="192"/>
      <c r="B3" s="195" t="s">
        <v>178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x14ac:dyDescent="0.25">
      <c r="A4" s="42" t="s">
        <v>23</v>
      </c>
      <c r="B4" s="81" t="s">
        <v>76</v>
      </c>
      <c r="C4" s="85" t="s">
        <v>77</v>
      </c>
      <c r="D4" s="82" t="s">
        <v>78</v>
      </c>
      <c r="E4" s="83" t="s">
        <v>82</v>
      </c>
      <c r="F4" s="85" t="s">
        <v>77</v>
      </c>
      <c r="G4" s="82" t="s">
        <v>78</v>
      </c>
      <c r="H4" s="83" t="s">
        <v>82</v>
      </c>
      <c r="I4" s="84" t="s">
        <v>77</v>
      </c>
      <c r="J4" s="82" t="s">
        <v>78</v>
      </c>
      <c r="K4" s="83" t="s">
        <v>82</v>
      </c>
      <c r="L4" s="85" t="s">
        <v>77</v>
      </c>
      <c r="M4" s="82" t="s">
        <v>78</v>
      </c>
      <c r="N4" s="83" t="s">
        <v>82</v>
      </c>
      <c r="O4" s="85" t="s">
        <v>77</v>
      </c>
      <c r="P4" s="82" t="s">
        <v>78</v>
      </c>
      <c r="Q4" s="83" t="s">
        <v>82</v>
      </c>
      <c r="R4" s="85" t="s">
        <v>80</v>
      </c>
      <c r="S4" s="82" t="s">
        <v>81</v>
      </c>
    </row>
    <row r="5" spans="1:19" x14ac:dyDescent="0.25">
      <c r="A5" s="188" t="s">
        <v>24</v>
      </c>
      <c r="B5" s="153" t="str">
        <f>'Prezence 4.6.'!B17</f>
        <v>UNITOP SKP Žďár nad Sázavou "A" - František Sládek</v>
      </c>
      <c r="C5" s="153">
        <f>'Prezence 4.6.'!C17</f>
        <v>6012</v>
      </c>
      <c r="D5" s="153" t="str">
        <f>'Prezence 4.6.'!D17</f>
        <v>František Sládek</v>
      </c>
      <c r="E5" s="153">
        <f>'Prezence 4.6.'!E17</f>
        <v>0</v>
      </c>
      <c r="F5" s="153">
        <f>'Prezence 4.6.'!F17</f>
        <v>0</v>
      </c>
      <c r="G5" s="153">
        <f>'Prezence 4.6.'!G17</f>
        <v>0</v>
      </c>
      <c r="H5" s="153">
        <f>'Prezence 4.6.'!H17</f>
        <v>0</v>
      </c>
      <c r="I5" s="153">
        <f>'Prezence 4.6.'!I17</f>
        <v>0</v>
      </c>
      <c r="J5" s="153">
        <f>'Prezence 4.6.'!J17</f>
        <v>0</v>
      </c>
      <c r="K5" s="153">
        <f>'Prezence 4.6.'!K17</f>
        <v>0</v>
      </c>
      <c r="L5" s="153">
        <f>'Prezence 4.6.'!L17</f>
        <v>0</v>
      </c>
      <c r="M5" s="153">
        <f>'Prezence 4.6.'!M17</f>
        <v>0</v>
      </c>
      <c r="N5" s="153">
        <f>'Prezence 4.6.'!N17</f>
        <v>0</v>
      </c>
      <c r="O5" s="153">
        <f>'Prezence 4.6.'!O17</f>
        <v>0</v>
      </c>
      <c r="P5" s="153">
        <f>'Prezence 4.6.'!P17</f>
        <v>0</v>
      </c>
      <c r="Q5" s="153">
        <f>'Prezence 4.6.'!Q17</f>
        <v>0</v>
      </c>
      <c r="R5" s="153" t="str">
        <f>'Prezence 4.6.'!R17</f>
        <v>František Sládek</v>
      </c>
      <c r="S5" s="153" t="str">
        <f>'Prezence 4.6.'!S17</f>
        <v>Sládek</v>
      </c>
    </row>
    <row r="6" spans="1:19" x14ac:dyDescent="0.25">
      <c r="A6" s="188"/>
      <c r="B6" s="153" t="str">
        <f>'Prezence 4.6.'!B21</f>
        <v>T.J. SOKOL Holice "B" - Richard Šůra</v>
      </c>
      <c r="C6" s="153">
        <f>'Prezence 4.6.'!C21</f>
        <v>6673</v>
      </c>
      <c r="D6" s="153" t="str">
        <f>'Prezence 4.6.'!D21</f>
        <v>Richard Šůra</v>
      </c>
      <c r="E6" s="153">
        <f>'Prezence 4.6.'!E21</f>
        <v>0</v>
      </c>
      <c r="F6" s="153">
        <f>'Prezence 4.6.'!F21</f>
        <v>0</v>
      </c>
      <c r="G6" s="153">
        <f>'Prezence 4.6.'!G21</f>
        <v>0</v>
      </c>
      <c r="H6" s="153">
        <f>'Prezence 4.6.'!H21</f>
        <v>0</v>
      </c>
      <c r="I6" s="153">
        <f>'Prezence 4.6.'!I21</f>
        <v>0</v>
      </c>
      <c r="J6" s="153">
        <f>'Prezence 4.6.'!J21</f>
        <v>0</v>
      </c>
      <c r="K6" s="153">
        <f>'Prezence 4.6.'!K21</f>
        <v>0</v>
      </c>
      <c r="L6" s="153">
        <f>'Prezence 4.6.'!L21</f>
        <v>0</v>
      </c>
      <c r="M6" s="153">
        <f>'Prezence 4.6.'!M21</f>
        <v>0</v>
      </c>
      <c r="N6" s="153">
        <f>'Prezence 4.6.'!N21</f>
        <v>0</v>
      </c>
      <c r="O6" s="153">
        <f>'Prezence 4.6.'!O21</f>
        <v>0</v>
      </c>
      <c r="P6" s="153">
        <f>'Prezence 4.6.'!P21</f>
        <v>0</v>
      </c>
      <c r="Q6" s="153">
        <f>'Prezence 4.6.'!Q21</f>
        <v>0</v>
      </c>
      <c r="R6" s="153" t="str">
        <f>'Prezence 4.6.'!R21</f>
        <v>Richard Šůra</v>
      </c>
      <c r="S6" s="153" t="str">
        <f>'Prezence 4.6.'!S21</f>
        <v>Šůra</v>
      </c>
    </row>
    <row r="7" spans="1:19" ht="14.45" customHeight="1" thickBot="1" x14ac:dyDescent="0.3">
      <c r="A7" s="189"/>
      <c r="B7" s="154" t="str">
        <f>'Prezence 4.6.'!B9</f>
        <v>TJ SLAVOJ Český Brod "C" - Barbora Nejedlá</v>
      </c>
      <c r="C7" s="154">
        <f>'Prezence 4.6.'!C9</f>
        <v>7542</v>
      </c>
      <c r="D7" s="154" t="str">
        <f>'Prezence 4.6.'!D9</f>
        <v>Barbora Nejedlá</v>
      </c>
      <c r="E7" s="154">
        <f>'Prezence 4.6.'!E9</f>
        <v>0</v>
      </c>
      <c r="F7" s="154">
        <f>'Prezence 4.6.'!F9</f>
        <v>0</v>
      </c>
      <c r="G7" s="154">
        <f>'Prezence 4.6.'!G9</f>
        <v>0</v>
      </c>
      <c r="H7" s="154">
        <f>'Prezence 4.6.'!H9</f>
        <v>0</v>
      </c>
      <c r="I7" s="154">
        <f>'Prezence 4.6.'!I9</f>
        <v>0</v>
      </c>
      <c r="J7" s="154">
        <f>'Prezence 4.6.'!J9</f>
        <v>0</v>
      </c>
      <c r="K7" s="154">
        <f>'Prezence 4.6.'!K9</f>
        <v>0</v>
      </c>
      <c r="L7" s="154">
        <f>'Prezence 4.6.'!L9</f>
        <v>0</v>
      </c>
      <c r="M7" s="154">
        <f>'Prezence 4.6.'!M9</f>
        <v>0</v>
      </c>
      <c r="N7" s="154">
        <f>'Prezence 4.6.'!N9</f>
        <v>0</v>
      </c>
      <c r="O7" s="154">
        <f>'Prezence 4.6.'!O9</f>
        <v>0</v>
      </c>
      <c r="P7" s="154">
        <f>'Prezence 4.6.'!P9</f>
        <v>0</v>
      </c>
      <c r="Q7" s="154">
        <f>'Prezence 4.6.'!Q9</f>
        <v>0</v>
      </c>
      <c r="R7" s="154" t="str">
        <f>'Prezence 4.6.'!R9</f>
        <v>Barbora Nejedlá</v>
      </c>
      <c r="S7" s="154" t="str">
        <f>'Prezence 4.6.'!S9</f>
        <v>Cibulková</v>
      </c>
    </row>
    <row r="8" spans="1:19" x14ac:dyDescent="0.25">
      <c r="A8" s="190" t="s">
        <v>10</v>
      </c>
      <c r="B8" s="155" t="str">
        <f>'Prezence 4.6.'!B28</f>
        <v>TJ Peklo nad Zdobnicí "B" - Vojtěch Prachař</v>
      </c>
      <c r="C8" s="155">
        <f>'Prezence 4.6.'!C28</f>
        <v>6425</v>
      </c>
      <c r="D8" s="155" t="str">
        <f>'Prezence 4.6.'!D28</f>
        <v>Vojtěch Prachař</v>
      </c>
      <c r="E8" s="155">
        <f>'Prezence 4.6.'!E28</f>
        <v>0</v>
      </c>
      <c r="F8" s="155">
        <f>'Prezence 4.6.'!F28</f>
        <v>0</v>
      </c>
      <c r="G8" s="155">
        <f>'Prezence 4.6.'!G28</f>
        <v>0</v>
      </c>
      <c r="H8" s="155">
        <f>'Prezence 4.6.'!H28</f>
        <v>0</v>
      </c>
      <c r="I8" s="155">
        <f>'Prezence 4.6.'!I28</f>
        <v>0</v>
      </c>
      <c r="J8" s="155">
        <f>'Prezence 4.6.'!J28</f>
        <v>0</v>
      </c>
      <c r="K8" s="155">
        <f>'Prezence 4.6.'!K28</f>
        <v>0</v>
      </c>
      <c r="L8" s="155">
        <f>'Prezence 4.6.'!L28</f>
        <v>0</v>
      </c>
      <c r="M8" s="155">
        <f>'Prezence 4.6.'!M28</f>
        <v>0</v>
      </c>
      <c r="N8" s="155">
        <f>'Prezence 4.6.'!N28</f>
        <v>0</v>
      </c>
      <c r="O8" s="155">
        <f>'Prezence 4.6.'!O28</f>
        <v>0</v>
      </c>
      <c r="P8" s="155">
        <f>'Prezence 4.6.'!P28</f>
        <v>0</v>
      </c>
      <c r="Q8" s="155">
        <f>'Prezence 4.6.'!Q28</f>
        <v>0</v>
      </c>
      <c r="R8" s="155" t="str">
        <f>'Prezence 4.6.'!R28</f>
        <v>Vojtěch Prachař</v>
      </c>
      <c r="S8" s="155" t="str">
        <f>'Prezence 4.6.'!S28</f>
        <v>Prachař</v>
      </c>
    </row>
    <row r="9" spans="1:19" x14ac:dyDescent="0.25">
      <c r="A9" s="188"/>
      <c r="B9" s="156" t="str">
        <f>'Prezence 4.6.'!B13</f>
        <v>T.J. Sokol Zbečník - Martin Kohl</v>
      </c>
      <c r="C9" s="156">
        <f>'Prezence 4.6.'!C13</f>
        <v>7476</v>
      </c>
      <c r="D9" s="156" t="str">
        <f>'Prezence 4.6.'!D13</f>
        <v>Martin Kohl</v>
      </c>
      <c r="E9" s="156">
        <f>'Prezence 4.6.'!E13</f>
        <v>0</v>
      </c>
      <c r="F9" s="156">
        <f>'Prezence 4.6.'!F13</f>
        <v>0</v>
      </c>
      <c r="G9" s="156">
        <f>'Prezence 4.6.'!G13</f>
        <v>0</v>
      </c>
      <c r="H9" s="156">
        <f>'Prezence 4.6.'!H13</f>
        <v>0</v>
      </c>
      <c r="I9" s="156">
        <f>'Prezence 4.6.'!I13</f>
        <v>0</v>
      </c>
      <c r="J9" s="156">
        <f>'Prezence 4.6.'!J13</f>
        <v>0</v>
      </c>
      <c r="K9" s="156">
        <f>'Prezence 4.6.'!K13</f>
        <v>0</v>
      </c>
      <c r="L9" s="156">
        <f>'Prezence 4.6.'!L13</f>
        <v>0</v>
      </c>
      <c r="M9" s="156">
        <f>'Prezence 4.6.'!M13</f>
        <v>0</v>
      </c>
      <c r="N9" s="156">
        <f>'Prezence 4.6.'!N13</f>
        <v>0</v>
      </c>
      <c r="O9" s="156">
        <f>'Prezence 4.6.'!O13</f>
        <v>0</v>
      </c>
      <c r="P9" s="156">
        <f>'Prezence 4.6.'!P13</f>
        <v>0</v>
      </c>
      <c r="Q9" s="156">
        <f>'Prezence 4.6.'!Q13</f>
        <v>0</v>
      </c>
      <c r="R9" s="156" t="str">
        <f>'Prezence 4.6.'!R13</f>
        <v>Martin Kohl</v>
      </c>
      <c r="S9" s="156" t="str">
        <f>'Prezence 4.6.'!S13</f>
        <v>Kohl</v>
      </c>
    </row>
    <row r="10" spans="1:19" ht="14.45" customHeight="1" thickBot="1" x14ac:dyDescent="0.3">
      <c r="A10" s="193"/>
      <c r="B10" s="158" t="str">
        <f>'Prezence 4.6.'!B26</f>
        <v>SK Liapor Karlovy Vary "C" - Matyáš Kornatovský</v>
      </c>
      <c r="C10" s="158">
        <f>'Prezence 4.6.'!C26</f>
        <v>7372</v>
      </c>
      <c r="D10" s="158" t="str">
        <f>'Prezence 4.6.'!D26</f>
        <v>Matyáš Kornatovský</v>
      </c>
      <c r="E10" s="158">
        <f>'Prezence 4.6.'!E26</f>
        <v>0</v>
      </c>
      <c r="F10" s="158">
        <f>'Prezence 4.6.'!F26</f>
        <v>0</v>
      </c>
      <c r="G10" s="158">
        <f>'Prezence 4.6.'!G26</f>
        <v>0</v>
      </c>
      <c r="H10" s="158">
        <f>'Prezence 4.6.'!H26</f>
        <v>0</v>
      </c>
      <c r="I10" s="158">
        <f>'Prezence 4.6.'!I26</f>
        <v>0</v>
      </c>
      <c r="J10" s="158">
        <f>'Prezence 4.6.'!J26</f>
        <v>0</v>
      </c>
      <c r="K10" s="158">
        <f>'Prezence 4.6.'!K26</f>
        <v>0</v>
      </c>
      <c r="L10" s="158">
        <f>'Prezence 4.6.'!L26</f>
        <v>0</v>
      </c>
      <c r="M10" s="158">
        <f>'Prezence 4.6.'!M26</f>
        <v>0</v>
      </c>
      <c r="N10" s="158">
        <f>'Prezence 4.6.'!N26</f>
        <v>0</v>
      </c>
      <c r="O10" s="158">
        <f>'Prezence 4.6.'!O26</f>
        <v>0</v>
      </c>
      <c r="P10" s="158">
        <f>'Prezence 4.6.'!P26</f>
        <v>0</v>
      </c>
      <c r="Q10" s="158">
        <f>'Prezence 4.6.'!Q26</f>
        <v>0</v>
      </c>
      <c r="R10" s="158" t="str">
        <f>'Prezence 4.6.'!R26</f>
        <v>Matyáš Kornatovský</v>
      </c>
      <c r="S10" s="158" t="str">
        <f>'Prezence 4.6.'!S26</f>
        <v>Dutka</v>
      </c>
    </row>
    <row r="11" spans="1:19" x14ac:dyDescent="0.25">
      <c r="A11" s="187" t="s">
        <v>25</v>
      </c>
      <c r="B11" s="159" t="str">
        <f>'Prezence 4.6.'!B24</f>
        <v>SK Liapor Karlovy Vary "A" - Kamil Hušek</v>
      </c>
      <c r="C11" s="159">
        <f>'Prezence 4.6.'!C24</f>
        <v>7175</v>
      </c>
      <c r="D11" s="159" t="str">
        <f>'Prezence 4.6.'!D24</f>
        <v>Kamil Hušek</v>
      </c>
      <c r="E11" s="159">
        <f>'Prezence 4.6.'!E24</f>
        <v>0</v>
      </c>
      <c r="F11" s="159">
        <f>'Prezence 4.6.'!F24</f>
        <v>0</v>
      </c>
      <c r="G11" s="159">
        <f>'Prezence 4.6.'!G24</f>
        <v>0</v>
      </c>
      <c r="H11" s="159">
        <f>'Prezence 4.6.'!H24</f>
        <v>0</v>
      </c>
      <c r="I11" s="159">
        <f>'Prezence 4.6.'!I24</f>
        <v>0</v>
      </c>
      <c r="J11" s="159">
        <f>'Prezence 4.6.'!J24</f>
        <v>0</v>
      </c>
      <c r="K11" s="159">
        <f>'Prezence 4.6.'!K24</f>
        <v>0</v>
      </c>
      <c r="L11" s="159">
        <f>'Prezence 4.6.'!L24</f>
        <v>0</v>
      </c>
      <c r="M11" s="159">
        <f>'Prezence 4.6.'!M24</f>
        <v>0</v>
      </c>
      <c r="N11" s="159">
        <f>'Prezence 4.6.'!N24</f>
        <v>0</v>
      </c>
      <c r="O11" s="159">
        <f>'Prezence 4.6.'!O24</f>
        <v>0</v>
      </c>
      <c r="P11" s="159">
        <f>'Prezence 4.6.'!P24</f>
        <v>0</v>
      </c>
      <c r="Q11" s="159">
        <f>'Prezence 4.6.'!Q24</f>
        <v>0</v>
      </c>
      <c r="R11" s="159" t="str">
        <f>'Prezence 4.6.'!R24</f>
        <v>Kamil Hušek</v>
      </c>
      <c r="S11" s="159" t="str">
        <f>'Prezence 4.6.'!S24</f>
        <v>Dutka</v>
      </c>
    </row>
    <row r="12" spans="1:19" x14ac:dyDescent="0.25">
      <c r="A12" s="188"/>
      <c r="B12" s="156" t="str">
        <f>'Prezence 4.6.'!B16</f>
        <v>TJ Radomyšl - Jakub Sekáč</v>
      </c>
      <c r="C12" s="156">
        <f>'Prezence 4.6.'!C16</f>
        <v>7336</v>
      </c>
      <c r="D12" s="156" t="str">
        <f>'Prezence 4.6.'!D16</f>
        <v>Jakub Sekáč</v>
      </c>
      <c r="E12" s="156">
        <f>'Prezence 4.6.'!E16</f>
        <v>0</v>
      </c>
      <c r="F12" s="156">
        <f>'Prezence 4.6.'!F16</f>
        <v>0</v>
      </c>
      <c r="G12" s="156">
        <f>'Prezence 4.6.'!G16</f>
        <v>0</v>
      </c>
      <c r="H12" s="156">
        <f>'Prezence 4.6.'!H16</f>
        <v>0</v>
      </c>
      <c r="I12" s="156">
        <f>'Prezence 4.6.'!I16</f>
        <v>0</v>
      </c>
      <c r="J12" s="156">
        <f>'Prezence 4.6.'!J16</f>
        <v>0</v>
      </c>
      <c r="K12" s="156">
        <f>'Prezence 4.6.'!K16</f>
        <v>0</v>
      </c>
      <c r="L12" s="156">
        <f>'Prezence 4.6.'!L16</f>
        <v>0</v>
      </c>
      <c r="M12" s="156">
        <f>'Prezence 4.6.'!M16</f>
        <v>0</v>
      </c>
      <c r="N12" s="156">
        <f>'Prezence 4.6.'!N16</f>
        <v>0</v>
      </c>
      <c r="O12" s="156">
        <f>'Prezence 4.6.'!O16</f>
        <v>0</v>
      </c>
      <c r="P12" s="156">
        <f>'Prezence 4.6.'!P16</f>
        <v>0</v>
      </c>
      <c r="Q12" s="156">
        <f>'Prezence 4.6.'!Q16</f>
        <v>0</v>
      </c>
      <c r="R12" s="156" t="str">
        <f>'Prezence 4.6.'!R16</f>
        <v>Jakub Sekáč</v>
      </c>
      <c r="S12" s="156" t="str">
        <f>'Prezence 4.6.'!S16</f>
        <v>Mašek</v>
      </c>
    </row>
    <row r="13" spans="1:19" ht="14.45" customHeight="1" thickBot="1" x14ac:dyDescent="0.3">
      <c r="A13" s="189"/>
      <c r="B13" s="157" t="str">
        <f>'Prezence 4.6.'!B6</f>
        <v>MNK Modřice "B" -Vojtěch Šlezinger</v>
      </c>
      <c r="C13" s="157">
        <f>'Prezence 4.6.'!C6</f>
        <v>6999</v>
      </c>
      <c r="D13" s="157" t="str">
        <f>'Prezence 4.6.'!D6</f>
        <v>Vojtěch Šlezinger</v>
      </c>
      <c r="E13" s="157">
        <f>'Prezence 4.6.'!E6</f>
        <v>0</v>
      </c>
      <c r="F13" s="157">
        <f>'Prezence 4.6.'!F6</f>
        <v>0</v>
      </c>
      <c r="G13" s="157">
        <f>'Prezence 4.6.'!G6</f>
        <v>0</v>
      </c>
      <c r="H13" s="157">
        <f>'Prezence 4.6.'!H6</f>
        <v>0</v>
      </c>
      <c r="I13" s="157">
        <f>'Prezence 4.6.'!I6</f>
        <v>0</v>
      </c>
      <c r="J13" s="157">
        <f>'Prezence 4.6.'!J6</f>
        <v>0</v>
      </c>
      <c r="K13" s="157">
        <f>'Prezence 4.6.'!K6</f>
        <v>0</v>
      </c>
      <c r="L13" s="157">
        <f>'Prezence 4.6.'!L6</f>
        <v>0</v>
      </c>
      <c r="M13" s="157">
        <f>'Prezence 4.6.'!M6</f>
        <v>0</v>
      </c>
      <c r="N13" s="157">
        <f>'Prezence 4.6.'!N6</f>
        <v>0</v>
      </c>
      <c r="O13" s="157">
        <f>'Prezence 4.6.'!O6</f>
        <v>0</v>
      </c>
      <c r="P13" s="157">
        <f>'Prezence 4.6.'!P6</f>
        <v>0</v>
      </c>
      <c r="Q13" s="157">
        <f>'Prezence 4.6.'!Q6</f>
        <v>0</v>
      </c>
      <c r="R13" s="157" t="str">
        <f>'Prezence 4.6.'!R6</f>
        <v>Vojtěch Šlezinger</v>
      </c>
      <c r="S13" s="157" t="str">
        <f>'Prezence 4.6.'!S6</f>
        <v>Dlabka</v>
      </c>
    </row>
    <row r="14" spans="1:19" x14ac:dyDescent="0.25">
      <c r="A14" s="190" t="s">
        <v>4</v>
      </c>
      <c r="B14" s="155" t="str">
        <f>'Prezence 4.6.'!B22</f>
        <v>NK Habeš Strakonice "A" - Tomáš Jareš</v>
      </c>
      <c r="C14" s="155">
        <f>'Prezence 4.6.'!C22</f>
        <v>7090</v>
      </c>
      <c r="D14" s="155" t="str">
        <f>'Prezence 4.6.'!D22</f>
        <v>Tomáš Jareš</v>
      </c>
      <c r="E14" s="155">
        <f>'Prezence 4.6.'!E22</f>
        <v>0</v>
      </c>
      <c r="F14" s="155">
        <f>'Prezence 4.6.'!F22</f>
        <v>0</v>
      </c>
      <c r="G14" s="155">
        <f>'Prezence 4.6.'!G22</f>
        <v>0</v>
      </c>
      <c r="H14" s="155">
        <f>'Prezence 4.6.'!H22</f>
        <v>0</v>
      </c>
      <c r="I14" s="155">
        <f>'Prezence 4.6.'!I22</f>
        <v>0</v>
      </c>
      <c r="J14" s="155">
        <f>'Prezence 4.6.'!J22</f>
        <v>0</v>
      </c>
      <c r="K14" s="155">
        <f>'Prezence 4.6.'!K22</f>
        <v>0</v>
      </c>
      <c r="L14" s="155">
        <f>'Prezence 4.6.'!L22</f>
        <v>0</v>
      </c>
      <c r="M14" s="155">
        <f>'Prezence 4.6.'!M22</f>
        <v>0</v>
      </c>
      <c r="N14" s="155">
        <f>'Prezence 4.6.'!N22</f>
        <v>0</v>
      </c>
      <c r="O14" s="155">
        <f>'Prezence 4.6.'!O22</f>
        <v>0</v>
      </c>
      <c r="P14" s="155">
        <f>'Prezence 4.6.'!P22</f>
        <v>0</v>
      </c>
      <c r="Q14" s="155">
        <f>'Prezence 4.6.'!Q22</f>
        <v>0</v>
      </c>
      <c r="R14" s="155" t="str">
        <f>'Prezence 4.6.'!R22</f>
        <v>Tomáš Jareš</v>
      </c>
      <c r="S14" s="155" t="str">
        <f>'Prezence 4.6.'!S22</f>
        <v>Jareš</v>
      </c>
    </row>
    <row r="15" spans="1:19" x14ac:dyDescent="0.25">
      <c r="A15" s="188"/>
      <c r="B15" s="156" t="str">
        <f>'Prezence 4.6.'!B14</f>
        <v>TJ Sokol Řeporyje "A" - Pavel Vrátný</v>
      </c>
      <c r="C15" s="156">
        <f>'Prezence 4.6.'!C14</f>
        <v>7662</v>
      </c>
      <c r="D15" s="156" t="str">
        <f>'Prezence 4.6.'!D14</f>
        <v>Pavel Vrátný</v>
      </c>
      <c r="E15" s="156">
        <f>'Prezence 4.6.'!E14</f>
        <v>0</v>
      </c>
      <c r="F15" s="156">
        <f>'Prezence 4.6.'!F14</f>
        <v>0</v>
      </c>
      <c r="G15" s="156">
        <f>'Prezence 4.6.'!G14</f>
        <v>0</v>
      </c>
      <c r="H15" s="156">
        <f>'Prezence 4.6.'!H14</f>
        <v>0</v>
      </c>
      <c r="I15" s="156">
        <f>'Prezence 4.6.'!I14</f>
        <v>0</v>
      </c>
      <c r="J15" s="156">
        <f>'Prezence 4.6.'!J14</f>
        <v>0</v>
      </c>
      <c r="K15" s="156">
        <f>'Prezence 4.6.'!K14</f>
        <v>0</v>
      </c>
      <c r="L15" s="156">
        <f>'Prezence 4.6.'!L14</f>
        <v>0</v>
      </c>
      <c r="M15" s="156">
        <f>'Prezence 4.6.'!M14</f>
        <v>0</v>
      </c>
      <c r="N15" s="156">
        <f>'Prezence 4.6.'!N14</f>
        <v>0</v>
      </c>
      <c r="O15" s="156">
        <f>'Prezence 4.6.'!O14</f>
        <v>0</v>
      </c>
      <c r="P15" s="156">
        <f>'Prezence 4.6.'!P14</f>
        <v>0</v>
      </c>
      <c r="Q15" s="156">
        <f>'Prezence 4.6.'!Q14</f>
        <v>0</v>
      </c>
      <c r="R15" s="156" t="str">
        <f>'Prezence 4.6.'!R14</f>
        <v>Pavel Vrátný</v>
      </c>
      <c r="S15" s="156" t="str">
        <f>'Prezence 4.6.'!S14</f>
        <v>Ježdík</v>
      </c>
    </row>
    <row r="16" spans="1:19" ht="14.45" customHeight="1" thickBot="1" x14ac:dyDescent="0.3">
      <c r="A16" s="193"/>
      <c r="B16" s="158" t="str">
        <f>'Prezence 4.6.'!B12</f>
        <v>Sokol Dolní Počernice "B" - Daniel Štrait</v>
      </c>
      <c r="C16" s="158">
        <f>'Prezence 4.6.'!C12</f>
        <v>7300</v>
      </c>
      <c r="D16" s="158" t="str">
        <f>'Prezence 4.6.'!D12</f>
        <v>Daniel Štrait</v>
      </c>
      <c r="E16" s="158">
        <f>'Prezence 4.6.'!E12</f>
        <v>0</v>
      </c>
      <c r="F16" s="158">
        <f>'Prezence 4.6.'!F12</f>
        <v>0</v>
      </c>
      <c r="G16" s="158">
        <f>'Prezence 4.6.'!G12</f>
        <v>0</v>
      </c>
      <c r="H16" s="158">
        <f>'Prezence 4.6.'!H12</f>
        <v>0</v>
      </c>
      <c r="I16" s="158">
        <f>'Prezence 4.6.'!I12</f>
        <v>0</v>
      </c>
      <c r="J16" s="158">
        <f>'Prezence 4.6.'!J12</f>
        <v>0</v>
      </c>
      <c r="K16" s="158">
        <f>'Prezence 4.6.'!K12</f>
        <v>0</v>
      </c>
      <c r="L16" s="158">
        <f>'Prezence 4.6.'!L12</f>
        <v>0</v>
      </c>
      <c r="M16" s="158">
        <f>'Prezence 4.6.'!M12</f>
        <v>0</v>
      </c>
      <c r="N16" s="158">
        <f>'Prezence 4.6.'!N12</f>
        <v>0</v>
      </c>
      <c r="O16" s="158">
        <f>'Prezence 4.6.'!O12</f>
        <v>0</v>
      </c>
      <c r="P16" s="158">
        <f>'Prezence 4.6.'!P12</f>
        <v>0</v>
      </c>
      <c r="Q16" s="158">
        <f>'Prezence 4.6.'!Q12</f>
        <v>0</v>
      </c>
      <c r="R16" s="158" t="str">
        <f>'Prezence 4.6.'!R12</f>
        <v>Daniel Štrait</v>
      </c>
      <c r="S16" s="158" t="str">
        <f>'Prezence 4.6.'!S12</f>
        <v>Kaděra</v>
      </c>
    </row>
    <row r="17" spans="1:19" x14ac:dyDescent="0.25">
      <c r="A17" s="187" t="s">
        <v>47</v>
      </c>
      <c r="B17" s="159" t="str">
        <f>'Prezence 4.6.'!B10</f>
        <v>SH ČMS - SDH Hradecko - Sebastián Folk</v>
      </c>
      <c r="C17" s="159">
        <f>'Prezence 4.6.'!C10</f>
        <v>6809</v>
      </c>
      <c r="D17" s="159" t="str">
        <f>'Prezence 4.6.'!D10</f>
        <v>Sebastián Folk</v>
      </c>
      <c r="E17" s="159">
        <f>'Prezence 4.6.'!E10</f>
        <v>0</v>
      </c>
      <c r="F17" s="159">
        <f>'Prezence 4.6.'!F10</f>
        <v>0</v>
      </c>
      <c r="G17" s="159">
        <f>'Prezence 4.6.'!G10</f>
        <v>0</v>
      </c>
      <c r="H17" s="159">
        <f>'Prezence 4.6.'!H10</f>
        <v>0</v>
      </c>
      <c r="I17" s="159">
        <f>'Prezence 4.6.'!I10</f>
        <v>0</v>
      </c>
      <c r="J17" s="159">
        <f>'Prezence 4.6.'!J10</f>
        <v>0</v>
      </c>
      <c r="K17" s="159">
        <f>'Prezence 4.6.'!K10</f>
        <v>0</v>
      </c>
      <c r="L17" s="159">
        <f>'Prezence 4.6.'!L10</f>
        <v>0</v>
      </c>
      <c r="M17" s="159">
        <f>'Prezence 4.6.'!M10</f>
        <v>0</v>
      </c>
      <c r="N17" s="159">
        <f>'Prezence 4.6.'!N10</f>
        <v>0</v>
      </c>
      <c r="O17" s="159">
        <f>'Prezence 4.6.'!O10</f>
        <v>0</v>
      </c>
      <c r="P17" s="159">
        <f>'Prezence 4.6.'!P10</f>
        <v>0</v>
      </c>
      <c r="Q17" s="159">
        <f>'Prezence 4.6.'!Q10</f>
        <v>0</v>
      </c>
      <c r="R17" s="159" t="str">
        <f>'Prezence 4.6.'!R10</f>
        <v>Sebastián Folk</v>
      </c>
      <c r="S17" s="159" t="str">
        <f>'Prezence 4.6.'!S10</f>
        <v>Dutka</v>
      </c>
    </row>
    <row r="18" spans="1:19" x14ac:dyDescent="0.25">
      <c r="A18" s="188"/>
      <c r="B18" s="156" t="str">
        <f>'Prezence 4.6.'!B7</f>
        <v>TJ SLAVOJ Český Brod "A" - Matouš Pála</v>
      </c>
      <c r="C18" s="156">
        <f>'Prezence 4.6.'!C7</f>
        <v>7547</v>
      </c>
      <c r="D18" s="156" t="str">
        <f>'Prezence 4.6.'!D7</f>
        <v>Matouš Pála</v>
      </c>
      <c r="E18" s="156">
        <f>'Prezence 4.6.'!E7</f>
        <v>0</v>
      </c>
      <c r="F18" s="156">
        <f>'Prezence 4.6.'!F7</f>
        <v>0</v>
      </c>
      <c r="G18" s="156">
        <f>'Prezence 4.6.'!G7</f>
        <v>0</v>
      </c>
      <c r="H18" s="156">
        <f>'Prezence 4.6.'!H7</f>
        <v>0</v>
      </c>
      <c r="I18" s="156">
        <f>'Prezence 4.6.'!I7</f>
        <v>0</v>
      </c>
      <c r="J18" s="156">
        <f>'Prezence 4.6.'!J7</f>
        <v>0</v>
      </c>
      <c r="K18" s="156">
        <f>'Prezence 4.6.'!K7</f>
        <v>0</v>
      </c>
      <c r="L18" s="156">
        <f>'Prezence 4.6.'!L7</f>
        <v>0</v>
      </c>
      <c r="M18" s="156">
        <f>'Prezence 4.6.'!M7</f>
        <v>0</v>
      </c>
      <c r="N18" s="156">
        <f>'Prezence 4.6.'!N7</f>
        <v>0</v>
      </c>
      <c r="O18" s="156">
        <f>'Prezence 4.6.'!O7</f>
        <v>0</v>
      </c>
      <c r="P18" s="156">
        <f>'Prezence 4.6.'!P7</f>
        <v>0</v>
      </c>
      <c r="Q18" s="156">
        <f>'Prezence 4.6.'!Q7</f>
        <v>0</v>
      </c>
      <c r="R18" s="156" t="str">
        <f>'Prezence 4.6.'!R7</f>
        <v>Matouš Pála</v>
      </c>
      <c r="S18" s="156" t="str">
        <f>'Prezence 4.6.'!S7</f>
        <v>Cibulková</v>
      </c>
    </row>
    <row r="19" spans="1:19" ht="14.45" customHeight="1" thickBot="1" x14ac:dyDescent="0.3">
      <c r="A19" s="189"/>
      <c r="B19" s="157" t="str">
        <f>'Prezence 4.6.'!B19</f>
        <v>UNITOP SKP Žďár nad Sázavou "C" - Adam Rychlý</v>
      </c>
      <c r="C19" s="157">
        <f>'Prezence 4.6.'!C19</f>
        <v>7461</v>
      </c>
      <c r="D19" s="157" t="str">
        <f>'Prezence 4.6.'!D19</f>
        <v>Adam Rychlý</v>
      </c>
      <c r="E19" s="157">
        <f>'Prezence 4.6.'!E19</f>
        <v>0</v>
      </c>
      <c r="F19" s="157">
        <f>'Prezence 4.6.'!F19</f>
        <v>0</v>
      </c>
      <c r="G19" s="157">
        <f>'Prezence 4.6.'!G19</f>
        <v>0</v>
      </c>
      <c r="H19" s="157">
        <f>'Prezence 4.6.'!H19</f>
        <v>0</v>
      </c>
      <c r="I19" s="157">
        <f>'Prezence 4.6.'!I19</f>
        <v>0</v>
      </c>
      <c r="J19" s="157">
        <f>'Prezence 4.6.'!J19</f>
        <v>0</v>
      </c>
      <c r="K19" s="157">
        <f>'Prezence 4.6.'!K19</f>
        <v>0</v>
      </c>
      <c r="L19" s="157">
        <f>'Prezence 4.6.'!L19</f>
        <v>0</v>
      </c>
      <c r="M19" s="157">
        <f>'Prezence 4.6.'!M19</f>
        <v>0</v>
      </c>
      <c r="N19" s="157">
        <f>'Prezence 4.6.'!N19</f>
        <v>0</v>
      </c>
      <c r="O19" s="157">
        <f>'Prezence 4.6.'!O19</f>
        <v>0</v>
      </c>
      <c r="P19" s="157">
        <f>'Prezence 4.6.'!P19</f>
        <v>0</v>
      </c>
      <c r="Q19" s="157">
        <f>'Prezence 4.6.'!Q19</f>
        <v>0</v>
      </c>
      <c r="R19" s="157" t="str">
        <f>'Prezence 4.6.'!R19</f>
        <v>Adam Rychlý</v>
      </c>
      <c r="S19" s="157" t="str">
        <f>'Prezence 4.6.'!S19</f>
        <v>Sládek</v>
      </c>
    </row>
    <row r="20" spans="1:19" x14ac:dyDescent="0.25">
      <c r="A20" s="187" t="s">
        <v>48</v>
      </c>
      <c r="B20" s="155" t="str">
        <f>'Prezence 4.6.'!B27</f>
        <v>TJ Peklo nad Zdobnicí "A" - Adam Kopecký</v>
      </c>
      <c r="C20" s="155">
        <f>'Prezence 4.6.'!C27</f>
        <v>6424</v>
      </c>
      <c r="D20" s="155" t="str">
        <f>'Prezence 4.6.'!D27</f>
        <v>Adam Kopecký</v>
      </c>
      <c r="E20" s="155">
        <f>'Prezence 4.6.'!E27</f>
        <v>0</v>
      </c>
      <c r="F20" s="155">
        <f>'Prezence 4.6.'!F27</f>
        <v>0</v>
      </c>
      <c r="G20" s="155">
        <f>'Prezence 4.6.'!G27</f>
        <v>0</v>
      </c>
      <c r="H20" s="155">
        <f>'Prezence 4.6.'!H27</f>
        <v>0</v>
      </c>
      <c r="I20" s="155">
        <f>'Prezence 4.6.'!I27</f>
        <v>0</v>
      </c>
      <c r="J20" s="155">
        <f>'Prezence 4.6.'!J27</f>
        <v>0</v>
      </c>
      <c r="K20" s="155">
        <f>'Prezence 4.6.'!K27</f>
        <v>0</v>
      </c>
      <c r="L20" s="155">
        <f>'Prezence 4.6.'!L27</f>
        <v>0</v>
      </c>
      <c r="M20" s="155">
        <f>'Prezence 4.6.'!M27</f>
        <v>0</v>
      </c>
      <c r="N20" s="155">
        <f>'Prezence 4.6.'!N27</f>
        <v>0</v>
      </c>
      <c r="O20" s="155">
        <f>'Prezence 4.6.'!O27</f>
        <v>0</v>
      </c>
      <c r="P20" s="155">
        <f>'Prezence 4.6.'!P27</f>
        <v>0</v>
      </c>
      <c r="Q20" s="155">
        <f>'Prezence 4.6.'!Q27</f>
        <v>0</v>
      </c>
      <c r="R20" s="155" t="str">
        <f>'Prezence 4.6.'!R27</f>
        <v>Adam Kopecký</v>
      </c>
      <c r="S20" s="155" t="str">
        <f>'Prezence 4.6.'!S27</f>
        <v>Prachař</v>
      </c>
    </row>
    <row r="21" spans="1:19" x14ac:dyDescent="0.25">
      <c r="A21" s="188"/>
      <c r="B21" s="156" t="str">
        <f>'Prezence 4.6.'!B11</f>
        <v>Sokol Dolní Počernice "A" - Adam Lahouari Hadj</v>
      </c>
      <c r="C21" s="156">
        <f>'Prezence 4.6.'!C11</f>
        <v>7472</v>
      </c>
      <c r="D21" s="156" t="str">
        <f>'Prezence 4.6.'!D11</f>
        <v>Adam Lahouari Hadj</v>
      </c>
      <c r="E21" s="156">
        <f>'Prezence 4.6.'!E11</f>
        <v>0</v>
      </c>
      <c r="F21" s="156">
        <f>'Prezence 4.6.'!F11</f>
        <v>0</v>
      </c>
      <c r="G21" s="156">
        <f>'Prezence 4.6.'!G11</f>
        <v>0</v>
      </c>
      <c r="H21" s="156">
        <f>'Prezence 4.6.'!H11</f>
        <v>0</v>
      </c>
      <c r="I21" s="156">
        <f>'Prezence 4.6.'!I11</f>
        <v>0</v>
      </c>
      <c r="J21" s="156">
        <f>'Prezence 4.6.'!J11</f>
        <v>0</v>
      </c>
      <c r="K21" s="156">
        <f>'Prezence 4.6.'!K11</f>
        <v>0</v>
      </c>
      <c r="L21" s="156">
        <f>'Prezence 4.6.'!L11</f>
        <v>0</v>
      </c>
      <c r="M21" s="156">
        <f>'Prezence 4.6.'!M11</f>
        <v>0</v>
      </c>
      <c r="N21" s="156">
        <f>'Prezence 4.6.'!N11</f>
        <v>0</v>
      </c>
      <c r="O21" s="156">
        <f>'Prezence 4.6.'!O11</f>
        <v>0</v>
      </c>
      <c r="P21" s="156">
        <f>'Prezence 4.6.'!P11</f>
        <v>0</v>
      </c>
      <c r="Q21" s="156">
        <f>'Prezence 4.6.'!Q11</f>
        <v>0</v>
      </c>
      <c r="R21" s="156" t="str">
        <f>'Prezence 4.6.'!R11</f>
        <v>Adam Lahouari Hadj</v>
      </c>
      <c r="S21" s="156" t="str">
        <f>'Prezence 4.6.'!S11</f>
        <v>Kaděra</v>
      </c>
    </row>
    <row r="22" spans="1:19" ht="14.45" customHeight="1" thickBot="1" x14ac:dyDescent="0.3">
      <c r="A22" s="189"/>
      <c r="B22" s="158" t="str">
        <f>'Prezence 4.6.'!B15</f>
        <v>TJ Sokol Řeporyje "B" - Tomáš Vít</v>
      </c>
      <c r="C22" s="158">
        <f>'Prezence 4.6.'!C15</f>
        <v>7660</v>
      </c>
      <c r="D22" s="158" t="str">
        <f>'Prezence 4.6.'!D15</f>
        <v>Tomáš Vít</v>
      </c>
      <c r="E22" s="158">
        <f>'Prezence 4.6.'!E15</f>
        <v>0</v>
      </c>
      <c r="F22" s="158">
        <f>'Prezence 4.6.'!F15</f>
        <v>0</v>
      </c>
      <c r="G22" s="158">
        <f>'Prezence 4.6.'!G15</f>
        <v>0</v>
      </c>
      <c r="H22" s="158">
        <f>'Prezence 4.6.'!H15</f>
        <v>0</v>
      </c>
      <c r="I22" s="158">
        <f>'Prezence 4.6.'!I15</f>
        <v>0</v>
      </c>
      <c r="J22" s="158">
        <f>'Prezence 4.6.'!J15</f>
        <v>0</v>
      </c>
      <c r="K22" s="158">
        <f>'Prezence 4.6.'!K15</f>
        <v>0</v>
      </c>
      <c r="L22" s="158">
        <f>'Prezence 4.6.'!L15</f>
        <v>0</v>
      </c>
      <c r="M22" s="158">
        <f>'Prezence 4.6.'!M15</f>
        <v>0</v>
      </c>
      <c r="N22" s="158">
        <f>'Prezence 4.6.'!N15</f>
        <v>0</v>
      </c>
      <c r="O22" s="158">
        <f>'Prezence 4.6.'!O15</f>
        <v>0</v>
      </c>
      <c r="P22" s="158">
        <f>'Prezence 4.6.'!P15</f>
        <v>0</v>
      </c>
      <c r="Q22" s="158">
        <f>'Prezence 4.6.'!Q15</f>
        <v>0</v>
      </c>
      <c r="R22" s="158" t="str">
        <f>'Prezence 4.6.'!R15</f>
        <v>Tomáš Vít</v>
      </c>
      <c r="S22" s="158" t="str">
        <f>'Prezence 4.6.'!S15</f>
        <v>Ježdík</v>
      </c>
    </row>
    <row r="23" spans="1:19" x14ac:dyDescent="0.25">
      <c r="A23" s="187" t="s">
        <v>49</v>
      </c>
      <c r="B23" s="159" t="str">
        <f>'Prezence 4.6.'!B18</f>
        <v>UNITOP SKP Žďár nad Sázavou "B" - Michal Had</v>
      </c>
      <c r="C23" s="159">
        <f>'Prezence 4.6.'!C18</f>
        <v>7419</v>
      </c>
      <c r="D23" s="159" t="str">
        <f>'Prezence 4.6.'!D18</f>
        <v>Michal Had</v>
      </c>
      <c r="E23" s="159">
        <f>'Prezence 4.6.'!E18</f>
        <v>0</v>
      </c>
      <c r="F23" s="159">
        <f>'Prezence 4.6.'!F18</f>
        <v>0</v>
      </c>
      <c r="G23" s="159">
        <f>'Prezence 4.6.'!G18</f>
        <v>0</v>
      </c>
      <c r="H23" s="159">
        <f>'Prezence 4.6.'!H18</f>
        <v>0</v>
      </c>
      <c r="I23" s="159">
        <f>'Prezence 4.6.'!I18</f>
        <v>0</v>
      </c>
      <c r="J23" s="159">
        <f>'Prezence 4.6.'!J18</f>
        <v>0</v>
      </c>
      <c r="K23" s="159">
        <f>'Prezence 4.6.'!K18</f>
        <v>0</v>
      </c>
      <c r="L23" s="159">
        <f>'Prezence 4.6.'!L18</f>
        <v>0</v>
      </c>
      <c r="M23" s="159">
        <f>'Prezence 4.6.'!M18</f>
        <v>0</v>
      </c>
      <c r="N23" s="159">
        <f>'Prezence 4.6.'!N18</f>
        <v>0</v>
      </c>
      <c r="O23" s="159">
        <f>'Prezence 4.6.'!O18</f>
        <v>0</v>
      </c>
      <c r="P23" s="159">
        <f>'Prezence 4.6.'!P18</f>
        <v>0</v>
      </c>
      <c r="Q23" s="159">
        <f>'Prezence 4.6.'!Q18</f>
        <v>0</v>
      </c>
      <c r="R23" s="159" t="str">
        <f>'Prezence 4.6.'!R18</f>
        <v>Michal Had</v>
      </c>
      <c r="S23" s="159" t="str">
        <f>'Prezence 4.6.'!S18</f>
        <v>Sládek</v>
      </c>
    </row>
    <row r="24" spans="1:19" x14ac:dyDescent="0.25">
      <c r="A24" s="188"/>
      <c r="B24" s="156" t="str">
        <f>'Prezence 4.6.'!B5</f>
        <v>MNK Modřice "A" - Roman Dlabka</v>
      </c>
      <c r="C24" s="156">
        <f>'Prezence 4.6.'!C5</f>
        <v>5733</v>
      </c>
      <c r="D24" s="156" t="str">
        <f>'Prezence 4.6.'!D5</f>
        <v>Roman Dlabka</v>
      </c>
      <c r="E24" s="156">
        <f>'Prezence 4.6.'!E5</f>
        <v>0</v>
      </c>
      <c r="F24" s="156">
        <f>'Prezence 4.6.'!F5</f>
        <v>0</v>
      </c>
      <c r="G24" s="156">
        <f>'Prezence 4.6.'!G5</f>
        <v>0</v>
      </c>
      <c r="H24" s="156">
        <f>'Prezence 4.6.'!H5</f>
        <v>0</v>
      </c>
      <c r="I24" s="156">
        <f>'Prezence 4.6.'!I5</f>
        <v>0</v>
      </c>
      <c r="J24" s="156">
        <f>'Prezence 4.6.'!J5</f>
        <v>0</v>
      </c>
      <c r="K24" s="156">
        <f>'Prezence 4.6.'!K5</f>
        <v>0</v>
      </c>
      <c r="L24" s="156">
        <f>'Prezence 4.6.'!L5</f>
        <v>0</v>
      </c>
      <c r="M24" s="156">
        <f>'Prezence 4.6.'!M5</f>
        <v>0</v>
      </c>
      <c r="N24" s="156">
        <f>'Prezence 4.6.'!N5</f>
        <v>0</v>
      </c>
      <c r="O24" s="156">
        <f>'Prezence 4.6.'!O5</f>
        <v>0</v>
      </c>
      <c r="P24" s="156">
        <f>'Prezence 4.6.'!P5</f>
        <v>0</v>
      </c>
      <c r="Q24" s="156">
        <f>'Prezence 4.6.'!Q5</f>
        <v>0</v>
      </c>
      <c r="R24" s="156" t="str">
        <f>'Prezence 4.6.'!R5</f>
        <v>Roman Dlabka</v>
      </c>
      <c r="S24" s="156" t="str">
        <f>'Prezence 4.6.'!S5</f>
        <v>Dlabka</v>
      </c>
    </row>
    <row r="25" spans="1:19" ht="14.45" customHeight="1" thickBot="1" x14ac:dyDescent="0.3">
      <c r="A25" s="189"/>
      <c r="B25" s="157" t="str">
        <f>'Prezence 4.6.'!B8</f>
        <v>TJ SLAVOJ Český Brod "B" - Lucie Cibulková</v>
      </c>
      <c r="C25" s="157">
        <f>'Prezence 4.6.'!C8</f>
        <v>7580</v>
      </c>
      <c r="D25" s="157" t="str">
        <f>'Prezence 4.6.'!D8</f>
        <v>Lucie Cibulková</v>
      </c>
      <c r="E25" s="157">
        <f>'Prezence 4.6.'!E8</f>
        <v>0</v>
      </c>
      <c r="F25" s="157">
        <f>'Prezence 4.6.'!F8</f>
        <v>0</v>
      </c>
      <c r="G25" s="157">
        <f>'Prezence 4.6.'!G8</f>
        <v>0</v>
      </c>
      <c r="H25" s="157">
        <f>'Prezence 4.6.'!H8</f>
        <v>0</v>
      </c>
      <c r="I25" s="157">
        <f>'Prezence 4.6.'!I8</f>
        <v>0</v>
      </c>
      <c r="J25" s="157">
        <f>'Prezence 4.6.'!J8</f>
        <v>0</v>
      </c>
      <c r="K25" s="157">
        <f>'Prezence 4.6.'!K8</f>
        <v>0</v>
      </c>
      <c r="L25" s="157">
        <f>'Prezence 4.6.'!L8</f>
        <v>0</v>
      </c>
      <c r="M25" s="157">
        <f>'Prezence 4.6.'!M8</f>
        <v>0</v>
      </c>
      <c r="N25" s="157">
        <f>'Prezence 4.6.'!N8</f>
        <v>0</v>
      </c>
      <c r="O25" s="157">
        <f>'Prezence 4.6.'!O8</f>
        <v>0</v>
      </c>
      <c r="P25" s="157">
        <f>'Prezence 4.6.'!P8</f>
        <v>0</v>
      </c>
      <c r="Q25" s="157">
        <f>'Prezence 4.6.'!Q8</f>
        <v>0</v>
      </c>
      <c r="R25" s="157" t="str">
        <f>'Prezence 4.6.'!R8</f>
        <v>Lucie Cibulková</v>
      </c>
      <c r="S25" s="157" t="str">
        <f>'Prezence 4.6.'!S8</f>
        <v>Cibulková</v>
      </c>
    </row>
    <row r="26" spans="1:19" x14ac:dyDescent="0.25">
      <c r="A26" s="190" t="s">
        <v>50</v>
      </c>
      <c r="B26" s="155" t="str">
        <f>'Prezence 4.6.'!B20</f>
        <v>T.J. SOKOL Holice "A" - Jakub Zadrobílek</v>
      </c>
      <c r="C26" s="155">
        <f>'Prezence 4.6.'!C20</f>
        <v>6669</v>
      </c>
      <c r="D26" s="155" t="str">
        <f>'Prezence 4.6.'!D20</f>
        <v>Jakub Zadrobílek</v>
      </c>
      <c r="E26" s="155">
        <f>'Prezence 4.6.'!E20</f>
        <v>0</v>
      </c>
      <c r="F26" s="155">
        <f>'Prezence 4.6.'!F20</f>
        <v>0</v>
      </c>
      <c r="G26" s="155">
        <f>'Prezence 4.6.'!G20</f>
        <v>0</v>
      </c>
      <c r="H26" s="155">
        <f>'Prezence 4.6.'!H20</f>
        <v>0</v>
      </c>
      <c r="I26" s="155">
        <f>'Prezence 4.6.'!I20</f>
        <v>0</v>
      </c>
      <c r="J26" s="155">
        <f>'Prezence 4.6.'!J20</f>
        <v>0</v>
      </c>
      <c r="K26" s="155">
        <f>'Prezence 4.6.'!K20</f>
        <v>0</v>
      </c>
      <c r="L26" s="155">
        <f>'Prezence 4.6.'!L20</f>
        <v>0</v>
      </c>
      <c r="M26" s="155">
        <f>'Prezence 4.6.'!M20</f>
        <v>0</v>
      </c>
      <c r="N26" s="155">
        <f>'Prezence 4.6.'!N20</f>
        <v>0</v>
      </c>
      <c r="O26" s="155">
        <f>'Prezence 4.6.'!O20</f>
        <v>0</v>
      </c>
      <c r="P26" s="155">
        <f>'Prezence 4.6.'!P20</f>
        <v>0</v>
      </c>
      <c r="Q26" s="155">
        <f>'Prezence 4.6.'!Q20</f>
        <v>0</v>
      </c>
      <c r="R26" s="155" t="str">
        <f>'Prezence 4.6.'!R20</f>
        <v>Jakub Zadrobílek</v>
      </c>
      <c r="S26" s="155" t="str">
        <f>'Prezence 4.6.'!S20</f>
        <v>Zadrobílek</v>
      </c>
    </row>
    <row r="27" spans="1:19" x14ac:dyDescent="0.25">
      <c r="A27" s="188"/>
      <c r="B27" s="156" t="str">
        <f>'Prezence 4.6.'!B25</f>
        <v>SK Liapor Karlovy Vary "B" - Ondřej Kalán</v>
      </c>
      <c r="C27" s="156">
        <f>'Prezence 4.6.'!C25</f>
        <v>7176</v>
      </c>
      <c r="D27" s="156" t="str">
        <f>'Prezence 4.6.'!D25</f>
        <v>Ondřej Kalán</v>
      </c>
      <c r="E27" s="156">
        <f>'Prezence 4.6.'!E25</f>
        <v>0</v>
      </c>
      <c r="F27" s="156">
        <f>'Prezence 4.6.'!F25</f>
        <v>0</v>
      </c>
      <c r="G27" s="156">
        <f>'Prezence 4.6.'!G25</f>
        <v>0</v>
      </c>
      <c r="H27" s="156">
        <f>'Prezence 4.6.'!H25</f>
        <v>0</v>
      </c>
      <c r="I27" s="156">
        <f>'Prezence 4.6.'!I25</f>
        <v>0</v>
      </c>
      <c r="J27" s="156">
        <f>'Prezence 4.6.'!J25</f>
        <v>0</v>
      </c>
      <c r="K27" s="156">
        <f>'Prezence 4.6.'!K25</f>
        <v>0</v>
      </c>
      <c r="L27" s="156">
        <f>'Prezence 4.6.'!L25</f>
        <v>0</v>
      </c>
      <c r="M27" s="156">
        <f>'Prezence 4.6.'!M25</f>
        <v>0</v>
      </c>
      <c r="N27" s="156">
        <f>'Prezence 4.6.'!N25</f>
        <v>0</v>
      </c>
      <c r="O27" s="156">
        <f>'Prezence 4.6.'!O25</f>
        <v>0</v>
      </c>
      <c r="P27" s="156">
        <f>'Prezence 4.6.'!P25</f>
        <v>0</v>
      </c>
      <c r="Q27" s="156">
        <f>'Prezence 4.6.'!Q25</f>
        <v>0</v>
      </c>
      <c r="R27" s="156" t="str">
        <f>'Prezence 4.6.'!R25</f>
        <v>Ondřej Kalán</v>
      </c>
      <c r="S27" s="156" t="str">
        <f>'Prezence 4.6.'!S25</f>
        <v>Dutka</v>
      </c>
    </row>
    <row r="28" spans="1:19" x14ac:dyDescent="0.25">
      <c r="A28" s="188"/>
      <c r="B28" s="156" t="str">
        <f>'Prezence 4.6.'!B23</f>
        <v>NK Habeš Strakonice "B" - Šimon Kalčík</v>
      </c>
      <c r="C28" s="156">
        <f>'Prezence 4.6.'!C23</f>
        <v>7444</v>
      </c>
      <c r="D28" s="156" t="str">
        <f>'Prezence 4.6.'!D23</f>
        <v>Šimon Kalčík</v>
      </c>
      <c r="E28" s="156">
        <f>'Prezence 4.6.'!E23</f>
        <v>0</v>
      </c>
      <c r="F28" s="156">
        <f>'Prezence 4.6.'!F23</f>
        <v>0</v>
      </c>
      <c r="G28" s="156">
        <f>'Prezence 4.6.'!G23</f>
        <v>0</v>
      </c>
      <c r="H28" s="156">
        <f>'Prezence 4.6.'!H23</f>
        <v>0</v>
      </c>
      <c r="I28" s="156">
        <f>'Prezence 4.6.'!I23</f>
        <v>0</v>
      </c>
      <c r="J28" s="156">
        <f>'Prezence 4.6.'!J23</f>
        <v>0</v>
      </c>
      <c r="K28" s="156">
        <f>'Prezence 4.6.'!K23</f>
        <v>0</v>
      </c>
      <c r="L28" s="156">
        <f>'Prezence 4.6.'!L23</f>
        <v>0</v>
      </c>
      <c r="M28" s="156">
        <f>'Prezence 4.6.'!M23</f>
        <v>0</v>
      </c>
      <c r="N28" s="156">
        <f>'Prezence 4.6.'!N23</f>
        <v>0</v>
      </c>
      <c r="O28" s="156">
        <f>'Prezence 4.6.'!O23</f>
        <v>0</v>
      </c>
      <c r="P28" s="156">
        <f>'Prezence 4.6.'!P23</f>
        <v>0</v>
      </c>
      <c r="Q28" s="156">
        <f>'Prezence 4.6.'!Q23</f>
        <v>0</v>
      </c>
      <c r="R28" s="156" t="str">
        <f>'Prezence 4.6.'!R23</f>
        <v>Šimon Kalčík</v>
      </c>
      <c r="S28" s="156" t="str">
        <f>'Prezence 4.6.'!S23</f>
        <v>Jareš</v>
      </c>
    </row>
    <row r="29" spans="1:19" x14ac:dyDescent="0.25">
      <c r="B29" s="95"/>
      <c r="C29" s="96"/>
      <c r="D29" s="96"/>
      <c r="E29" s="96"/>
      <c r="F29" s="96"/>
      <c r="G29" s="96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9" x14ac:dyDescent="0.25">
      <c r="B30" s="95"/>
      <c r="C30" s="95"/>
      <c r="D30" s="95"/>
      <c r="E30" s="95"/>
      <c r="F30" s="95"/>
      <c r="G30" s="95"/>
    </row>
  </sheetData>
  <mergeCells count="11">
    <mergeCell ref="B2:S2"/>
    <mergeCell ref="B3:S3"/>
    <mergeCell ref="A5:A7"/>
    <mergeCell ref="A8:A10"/>
    <mergeCell ref="A11:A13"/>
    <mergeCell ref="A17:A19"/>
    <mergeCell ref="A20:A22"/>
    <mergeCell ref="A23:A25"/>
    <mergeCell ref="A26:A28"/>
    <mergeCell ref="A2:A3"/>
    <mergeCell ref="A14:A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AE4" sqref="AE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24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x14ac:dyDescent="0.25">
      <c r="A5" s="307"/>
      <c r="B5" s="308"/>
      <c r="C5" s="297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thickBot="1" x14ac:dyDescent="0.3">
      <c r="A6" s="309"/>
      <c r="B6" s="310"/>
      <c r="C6" s="29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skupin'!B5</f>
        <v>UNITOP SKP Žďár nad Sázavou "A" - František Sládek</v>
      </c>
      <c r="C7" s="320"/>
      <c r="D7" s="321"/>
      <c r="E7" s="322"/>
      <c r="F7" s="239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323"/>
      <c r="D8" s="324"/>
      <c r="E8" s="325"/>
      <c r="F8" s="240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323"/>
      <c r="D9" s="324"/>
      <c r="E9" s="325"/>
      <c r="F9" s="246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326"/>
      <c r="D10" s="327"/>
      <c r="E10" s="328"/>
      <c r="F10" s="246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skupin'!B6</f>
        <v>T.J. SOKOL Holice "B" - Richard Šůra</v>
      </c>
      <c r="C11" s="239"/>
      <c r="D11" s="241"/>
      <c r="E11" s="241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skupin'!B7</f>
        <v>TJ SLAVOJ Český Brod "C" - Barbora Nejedlá</v>
      </c>
      <c r="C15" s="239"/>
      <c r="D15" s="241"/>
      <c r="E15" s="231"/>
      <c r="F15" s="260"/>
      <c r="G15" s="262"/>
      <c r="H15" s="262"/>
      <c r="I15" s="265"/>
      <c r="J15" s="266"/>
      <c r="K15" s="26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268"/>
      <c r="J16" s="269"/>
      <c r="K16" s="27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268"/>
      <c r="J17" s="269"/>
      <c r="K17" s="27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271"/>
      <c r="J18" s="272"/>
      <c r="K18" s="27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1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9" spans="1:54" x14ac:dyDescent="0.25"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</row>
    <row r="40" spans="1:54" x14ac:dyDescent="0.25"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</row>
    <row r="41" spans="1:54" ht="20.25" x14ac:dyDescent="0.3">
      <c r="T41" s="196"/>
      <c r="U41" s="196"/>
      <c r="V41" s="196"/>
      <c r="W41" s="196"/>
      <c r="X41" s="196"/>
      <c r="Y41" s="196"/>
      <c r="Z41" s="196"/>
      <c r="AA41" s="198"/>
      <c r="AB41" s="198"/>
      <c r="AC41" s="198"/>
      <c r="AD41" s="198"/>
      <c r="AE41" s="198"/>
      <c r="AF41" s="198"/>
      <c r="AG41" s="3"/>
      <c r="AH41" s="3"/>
      <c r="AI41" s="196"/>
      <c r="AJ41" s="196"/>
      <c r="AK41" s="196"/>
      <c r="AL41" s="196"/>
      <c r="AM41" s="196"/>
      <c r="AN41" s="196"/>
      <c r="AO41" s="8"/>
      <c r="AP41" s="7"/>
      <c r="AQ41" s="7"/>
      <c r="AR41" s="7"/>
      <c r="AS41" s="7"/>
      <c r="AT41" s="7"/>
      <c r="AU41" s="196"/>
      <c r="AV41" s="196"/>
      <c r="AW41" s="196"/>
      <c r="AX41" s="196"/>
      <c r="AY41" s="3"/>
      <c r="AZ41" s="3"/>
      <c r="BA41" s="3"/>
      <c r="BB41" s="3"/>
    </row>
    <row r="43" spans="1:54" ht="20.25" x14ac:dyDescent="0.3">
      <c r="T43" s="198"/>
      <c r="U43" s="198"/>
      <c r="V43" s="198"/>
      <c r="W43" s="198"/>
      <c r="X43" s="198"/>
      <c r="Y43" s="198"/>
      <c r="Z43" s="198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3"/>
      <c r="AL43" s="198"/>
      <c r="AM43" s="198"/>
      <c r="AN43" s="198"/>
      <c r="AO43" s="198"/>
      <c r="AP43" s="198"/>
      <c r="AQ43" s="198"/>
      <c r="AR43" s="198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</row>
    <row r="46" spans="1:54" ht="15.75" x14ac:dyDescent="0.25">
      <c r="T46" s="200"/>
      <c r="U46" s="200"/>
      <c r="V46" s="200"/>
      <c r="W46" s="200"/>
      <c r="X46" s="200"/>
      <c r="Y46" s="200"/>
      <c r="Z46" s="4"/>
      <c r="AA46" s="200"/>
      <c r="AB46" s="200"/>
      <c r="AC46" s="4"/>
      <c r="AD46" s="4"/>
      <c r="AE46" s="4"/>
      <c r="AF46" s="200"/>
      <c r="AG46" s="200"/>
      <c r="AH46" s="200"/>
      <c r="AI46" s="200"/>
      <c r="AJ46" s="200"/>
      <c r="AK46" s="200"/>
      <c r="AL46" s="4"/>
      <c r="AM46" s="4"/>
      <c r="AN46" s="4"/>
      <c r="AO46" s="4"/>
      <c r="AP46" s="4"/>
      <c r="AQ46" s="4"/>
      <c r="AR46" s="200"/>
      <c r="AS46" s="200"/>
      <c r="AT46" s="200"/>
      <c r="AU46" s="200"/>
      <c r="AV46" s="200"/>
      <c r="AW46" s="200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</row>
    <row r="54" spans="20:54" x14ac:dyDescent="0.25"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</row>
    <row r="58" spans="20:54" ht="23.25" x14ac:dyDescent="0.35"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</row>
    <row r="59" spans="20:54" ht="20.25" x14ac:dyDescent="0.3">
      <c r="T59" s="196"/>
      <c r="U59" s="196"/>
      <c r="V59" s="196"/>
      <c r="W59" s="196"/>
      <c r="X59" s="196"/>
      <c r="Y59" s="196"/>
      <c r="Z59" s="196"/>
      <c r="AA59" s="198"/>
      <c r="AB59" s="198"/>
      <c r="AC59" s="198"/>
      <c r="AD59" s="198"/>
      <c r="AE59" s="198"/>
      <c r="AF59" s="198"/>
      <c r="AG59" s="3"/>
      <c r="AH59" s="3"/>
      <c r="AI59" s="196"/>
      <c r="AJ59" s="196"/>
      <c r="AK59" s="196"/>
      <c r="AL59" s="196"/>
      <c r="AM59" s="196"/>
      <c r="AN59" s="196"/>
      <c r="AO59" s="8"/>
      <c r="AP59" s="7"/>
      <c r="AQ59" s="7"/>
      <c r="AR59" s="7"/>
      <c r="AS59" s="7"/>
      <c r="AT59" s="7"/>
      <c r="AU59" s="196"/>
      <c r="AV59" s="196"/>
      <c r="AW59" s="196"/>
      <c r="AX59" s="196"/>
      <c r="AY59" s="3"/>
      <c r="AZ59" s="3"/>
      <c r="BA59" s="3"/>
      <c r="BB59" s="3"/>
    </row>
    <row r="61" spans="20:54" ht="20.25" x14ac:dyDescent="0.3">
      <c r="T61" s="198"/>
      <c r="U61" s="198"/>
      <c r="V61" s="198"/>
      <c r="W61" s="198"/>
      <c r="X61" s="198"/>
      <c r="Y61" s="198"/>
      <c r="Z61" s="198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3"/>
      <c r="AL61" s="198"/>
      <c r="AM61" s="198"/>
      <c r="AN61" s="198"/>
      <c r="AO61" s="198"/>
      <c r="AP61" s="198"/>
      <c r="AQ61" s="198"/>
      <c r="AR61" s="198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</row>
    <row r="64" spans="20:54" ht="15.75" x14ac:dyDescent="0.25">
      <c r="T64" s="200"/>
      <c r="U64" s="200"/>
      <c r="V64" s="200"/>
      <c r="W64" s="200"/>
      <c r="X64" s="200"/>
      <c r="Y64" s="200"/>
      <c r="Z64" s="4"/>
      <c r="AA64" s="200"/>
      <c r="AB64" s="200"/>
      <c r="AC64" s="4"/>
      <c r="AD64" s="4"/>
      <c r="AE64" s="4"/>
      <c r="AF64" s="200"/>
      <c r="AG64" s="200"/>
      <c r="AH64" s="200"/>
      <c r="AI64" s="200"/>
      <c r="AJ64" s="200"/>
      <c r="AK64" s="200"/>
      <c r="AL64" s="4"/>
      <c r="AM64" s="4"/>
      <c r="AN64" s="4"/>
      <c r="AO64" s="4"/>
      <c r="AP64" s="4"/>
      <c r="AQ64" s="4"/>
      <c r="AR64" s="200"/>
      <c r="AS64" s="200"/>
      <c r="AT64" s="200"/>
      <c r="AU64" s="200"/>
      <c r="AV64" s="200"/>
      <c r="AW64" s="200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</row>
    <row r="72" spans="20:54" x14ac:dyDescent="0.25"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</row>
    <row r="76" spans="20:54" ht="23.25" x14ac:dyDescent="0.35"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</row>
    <row r="78" spans="20:54" ht="23.25" x14ac:dyDescent="0.35"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</row>
    <row r="79" spans="20:54" ht="20.25" x14ac:dyDescent="0.3">
      <c r="T79" s="196"/>
      <c r="U79" s="196"/>
      <c r="V79" s="196"/>
      <c r="W79" s="196"/>
      <c r="X79" s="196"/>
      <c r="Y79" s="196"/>
      <c r="Z79" s="196"/>
      <c r="AA79" s="198"/>
      <c r="AB79" s="198"/>
      <c r="AC79" s="198"/>
      <c r="AD79" s="198"/>
      <c r="AE79" s="198"/>
      <c r="AF79" s="198"/>
      <c r="AG79" s="3"/>
      <c r="AH79" s="3"/>
      <c r="AI79" s="196"/>
      <c r="AJ79" s="196"/>
      <c r="AK79" s="196"/>
      <c r="AL79" s="196"/>
      <c r="AM79" s="196"/>
      <c r="AN79" s="196"/>
      <c r="AO79" s="8"/>
      <c r="AP79" s="7"/>
      <c r="AQ79" s="7"/>
      <c r="AR79" s="7"/>
      <c r="AS79" s="7"/>
      <c r="AT79" s="7"/>
      <c r="AU79" s="196"/>
      <c r="AV79" s="196"/>
      <c r="AW79" s="196"/>
      <c r="AX79" s="196"/>
      <c r="AY79" s="3"/>
      <c r="AZ79" s="3"/>
      <c r="BA79" s="3"/>
      <c r="BB79" s="3"/>
    </row>
    <row r="81" spans="20:54" ht="20.25" x14ac:dyDescent="0.3">
      <c r="T81" s="198"/>
      <c r="U81" s="198"/>
      <c r="V81" s="198"/>
      <c r="W81" s="198"/>
      <c r="X81" s="198"/>
      <c r="Y81" s="198"/>
      <c r="Z81" s="198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3"/>
      <c r="AL81" s="198"/>
      <c r="AM81" s="198"/>
      <c r="AN81" s="198"/>
      <c r="AO81" s="198"/>
      <c r="AP81" s="198"/>
      <c r="AQ81" s="198"/>
      <c r="AR81" s="198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</row>
    <row r="84" spans="20:54" ht="15.75" x14ac:dyDescent="0.25">
      <c r="T84" s="200"/>
      <c r="U84" s="200"/>
      <c r="V84" s="200"/>
      <c r="W84" s="200"/>
      <c r="X84" s="200"/>
      <c r="Y84" s="200"/>
      <c r="Z84" s="4"/>
      <c r="AA84" s="200"/>
      <c r="AB84" s="200"/>
      <c r="AC84" s="4"/>
      <c r="AD84" s="4"/>
      <c r="AE84" s="4"/>
      <c r="AF84" s="200"/>
      <c r="AG84" s="200"/>
      <c r="AH84" s="200"/>
      <c r="AI84" s="200"/>
      <c r="AJ84" s="200"/>
      <c r="AK84" s="200"/>
      <c r="AL84" s="4"/>
      <c r="AM84" s="4"/>
      <c r="AN84" s="4"/>
      <c r="AO84" s="4"/>
      <c r="AP84" s="4"/>
      <c r="AQ84" s="4"/>
      <c r="AR84" s="200"/>
      <c r="AS84" s="200"/>
      <c r="AT84" s="200"/>
      <c r="AU84" s="200"/>
      <c r="AV84" s="200"/>
      <c r="AW84" s="200"/>
      <c r="AX84" s="4"/>
      <c r="AY84" s="4"/>
      <c r="AZ84" s="4"/>
      <c r="BA84" s="4"/>
      <c r="BB84" s="4"/>
    </row>
    <row r="91" spans="20:54" x14ac:dyDescent="0.25"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</row>
    <row r="92" spans="20:54" x14ac:dyDescent="0.25"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86"/>
  <sheetViews>
    <sheetView showGridLines="0" topLeftCell="A2" zoomScaleNormal="100" workbookViewId="0">
      <selection activeCell="V14" sqref="V1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19" max="219" width="4" customWidth="1"/>
    <col min="220" max="220" width="35.42578125" bestFit="1" customWidth="1"/>
    <col min="221" max="221" width="4.42578125" customWidth="1"/>
    <col min="222" max="222" width="1.42578125" customWidth="1"/>
    <col min="223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2" width="4.42578125" customWidth="1"/>
    <col min="233" max="233" width="4.5703125" customWidth="1"/>
    <col min="234" max="234" width="1.42578125" customWidth="1"/>
    <col min="235" max="235" width="4.5703125" customWidth="1"/>
    <col min="236" max="236" width="6.5703125" bestFit="1" customWidth="1"/>
    <col min="475" max="475" width="4" customWidth="1"/>
    <col min="476" max="476" width="35.42578125" bestFit="1" customWidth="1"/>
    <col min="477" max="477" width="4.42578125" customWidth="1"/>
    <col min="478" max="478" width="1.42578125" customWidth="1"/>
    <col min="479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8" width="4.42578125" customWidth="1"/>
    <col min="489" max="489" width="4.5703125" customWidth="1"/>
    <col min="490" max="490" width="1.42578125" customWidth="1"/>
    <col min="491" max="491" width="4.5703125" customWidth="1"/>
    <col min="492" max="492" width="6.5703125" bestFit="1" customWidth="1"/>
    <col min="731" max="731" width="4" customWidth="1"/>
    <col min="732" max="732" width="35.42578125" bestFit="1" customWidth="1"/>
    <col min="733" max="733" width="4.42578125" customWidth="1"/>
    <col min="734" max="734" width="1.42578125" customWidth="1"/>
    <col min="735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4" width="4.42578125" customWidth="1"/>
    <col min="745" max="745" width="4.5703125" customWidth="1"/>
    <col min="746" max="746" width="1.42578125" customWidth="1"/>
    <col min="747" max="747" width="4.5703125" customWidth="1"/>
    <col min="748" max="748" width="6.5703125" bestFit="1" customWidth="1"/>
    <col min="987" max="987" width="4" customWidth="1"/>
    <col min="988" max="988" width="35.42578125" bestFit="1" customWidth="1"/>
    <col min="989" max="989" width="4.42578125" customWidth="1"/>
    <col min="990" max="990" width="1.42578125" customWidth="1"/>
    <col min="991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0" width="4.42578125" customWidth="1"/>
    <col min="1001" max="1001" width="4.5703125" customWidth="1"/>
    <col min="1002" max="1002" width="1.42578125" customWidth="1"/>
    <col min="1003" max="1003" width="4.5703125" customWidth="1"/>
    <col min="1004" max="1004" width="6.5703125" bestFit="1" customWidth="1"/>
    <col min="1243" max="1243" width="4" customWidth="1"/>
    <col min="1244" max="1244" width="35.42578125" bestFit="1" customWidth="1"/>
    <col min="1245" max="1245" width="4.42578125" customWidth="1"/>
    <col min="1246" max="1246" width="1.42578125" customWidth="1"/>
    <col min="1247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6" width="4.42578125" customWidth="1"/>
    <col min="1257" max="1257" width="4.5703125" customWidth="1"/>
    <col min="1258" max="1258" width="1.42578125" customWidth="1"/>
    <col min="1259" max="1259" width="4.5703125" customWidth="1"/>
    <col min="1260" max="1260" width="6.5703125" bestFit="1" customWidth="1"/>
    <col min="1499" max="1499" width="4" customWidth="1"/>
    <col min="1500" max="1500" width="35.42578125" bestFit="1" customWidth="1"/>
    <col min="1501" max="1501" width="4.42578125" customWidth="1"/>
    <col min="1502" max="1502" width="1.42578125" customWidth="1"/>
    <col min="1503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2" width="4.42578125" customWidth="1"/>
    <col min="1513" max="1513" width="4.5703125" customWidth="1"/>
    <col min="1514" max="1514" width="1.42578125" customWidth="1"/>
    <col min="1515" max="1515" width="4.5703125" customWidth="1"/>
    <col min="1516" max="1516" width="6.5703125" bestFit="1" customWidth="1"/>
    <col min="1755" max="1755" width="4" customWidth="1"/>
    <col min="1756" max="1756" width="35.42578125" bestFit="1" customWidth="1"/>
    <col min="1757" max="1757" width="4.42578125" customWidth="1"/>
    <col min="1758" max="1758" width="1.42578125" customWidth="1"/>
    <col min="1759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8" width="4.42578125" customWidth="1"/>
    <col min="1769" max="1769" width="4.5703125" customWidth="1"/>
    <col min="1770" max="1770" width="1.42578125" customWidth="1"/>
    <col min="1771" max="1771" width="4.5703125" customWidth="1"/>
    <col min="1772" max="1772" width="6.5703125" bestFit="1" customWidth="1"/>
    <col min="2011" max="2011" width="4" customWidth="1"/>
    <col min="2012" max="2012" width="35.42578125" bestFit="1" customWidth="1"/>
    <col min="2013" max="2013" width="4.42578125" customWidth="1"/>
    <col min="2014" max="2014" width="1.42578125" customWidth="1"/>
    <col min="2015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4" width="4.42578125" customWidth="1"/>
    <col min="2025" max="2025" width="4.5703125" customWidth="1"/>
    <col min="2026" max="2026" width="1.42578125" customWidth="1"/>
    <col min="2027" max="2027" width="4.5703125" customWidth="1"/>
    <col min="2028" max="2028" width="6.5703125" bestFit="1" customWidth="1"/>
    <col min="2267" max="2267" width="4" customWidth="1"/>
    <col min="2268" max="2268" width="35.42578125" bestFit="1" customWidth="1"/>
    <col min="2269" max="2269" width="4.42578125" customWidth="1"/>
    <col min="2270" max="2270" width="1.42578125" customWidth="1"/>
    <col min="2271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0" width="4.42578125" customWidth="1"/>
    <col min="2281" max="2281" width="4.5703125" customWidth="1"/>
    <col min="2282" max="2282" width="1.42578125" customWidth="1"/>
    <col min="2283" max="2283" width="4.5703125" customWidth="1"/>
    <col min="2284" max="2284" width="6.5703125" bestFit="1" customWidth="1"/>
    <col min="2523" max="2523" width="4" customWidth="1"/>
    <col min="2524" max="2524" width="35.42578125" bestFit="1" customWidth="1"/>
    <col min="2525" max="2525" width="4.42578125" customWidth="1"/>
    <col min="2526" max="2526" width="1.42578125" customWidth="1"/>
    <col min="2527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6" width="4.42578125" customWidth="1"/>
    <col min="2537" max="2537" width="4.5703125" customWidth="1"/>
    <col min="2538" max="2538" width="1.42578125" customWidth="1"/>
    <col min="2539" max="2539" width="4.5703125" customWidth="1"/>
    <col min="2540" max="2540" width="6.5703125" bestFit="1" customWidth="1"/>
    <col min="2779" max="2779" width="4" customWidth="1"/>
    <col min="2780" max="2780" width="35.42578125" bestFit="1" customWidth="1"/>
    <col min="2781" max="2781" width="4.42578125" customWidth="1"/>
    <col min="2782" max="2782" width="1.42578125" customWidth="1"/>
    <col min="2783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2" width="4.42578125" customWidth="1"/>
    <col min="2793" max="2793" width="4.5703125" customWidth="1"/>
    <col min="2794" max="2794" width="1.42578125" customWidth="1"/>
    <col min="2795" max="2795" width="4.5703125" customWidth="1"/>
    <col min="2796" max="2796" width="6.5703125" bestFit="1" customWidth="1"/>
    <col min="3035" max="3035" width="4" customWidth="1"/>
    <col min="3036" max="3036" width="35.42578125" bestFit="1" customWidth="1"/>
    <col min="3037" max="3037" width="4.42578125" customWidth="1"/>
    <col min="3038" max="3038" width="1.42578125" customWidth="1"/>
    <col min="3039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8" width="4.42578125" customWidth="1"/>
    <col min="3049" max="3049" width="4.5703125" customWidth="1"/>
    <col min="3050" max="3050" width="1.42578125" customWidth="1"/>
    <col min="3051" max="3051" width="4.5703125" customWidth="1"/>
    <col min="3052" max="3052" width="6.5703125" bestFit="1" customWidth="1"/>
    <col min="3291" max="3291" width="4" customWidth="1"/>
    <col min="3292" max="3292" width="35.42578125" bestFit="1" customWidth="1"/>
    <col min="3293" max="3293" width="4.42578125" customWidth="1"/>
    <col min="3294" max="3294" width="1.42578125" customWidth="1"/>
    <col min="3295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4" width="4.42578125" customWidth="1"/>
    <col min="3305" max="3305" width="4.5703125" customWidth="1"/>
    <col min="3306" max="3306" width="1.42578125" customWidth="1"/>
    <col min="3307" max="3307" width="4.5703125" customWidth="1"/>
    <col min="3308" max="3308" width="6.5703125" bestFit="1" customWidth="1"/>
    <col min="3547" max="3547" width="4" customWidth="1"/>
    <col min="3548" max="3548" width="35.42578125" bestFit="1" customWidth="1"/>
    <col min="3549" max="3549" width="4.42578125" customWidth="1"/>
    <col min="3550" max="3550" width="1.42578125" customWidth="1"/>
    <col min="3551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0" width="4.42578125" customWidth="1"/>
    <col min="3561" max="3561" width="4.5703125" customWidth="1"/>
    <col min="3562" max="3562" width="1.42578125" customWidth="1"/>
    <col min="3563" max="3563" width="4.5703125" customWidth="1"/>
    <col min="3564" max="3564" width="6.5703125" bestFit="1" customWidth="1"/>
    <col min="3803" max="3803" width="4" customWidth="1"/>
    <col min="3804" max="3804" width="35.42578125" bestFit="1" customWidth="1"/>
    <col min="3805" max="3805" width="4.42578125" customWidth="1"/>
    <col min="3806" max="3806" width="1.42578125" customWidth="1"/>
    <col min="3807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6" width="4.42578125" customWidth="1"/>
    <col min="3817" max="3817" width="4.5703125" customWidth="1"/>
    <col min="3818" max="3818" width="1.42578125" customWidth="1"/>
    <col min="3819" max="3819" width="4.5703125" customWidth="1"/>
    <col min="3820" max="3820" width="6.5703125" bestFit="1" customWidth="1"/>
    <col min="4059" max="4059" width="4" customWidth="1"/>
    <col min="4060" max="4060" width="35.42578125" bestFit="1" customWidth="1"/>
    <col min="4061" max="4061" width="4.42578125" customWidth="1"/>
    <col min="4062" max="4062" width="1.42578125" customWidth="1"/>
    <col min="4063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2" width="4.42578125" customWidth="1"/>
    <col min="4073" max="4073" width="4.5703125" customWidth="1"/>
    <col min="4074" max="4074" width="1.42578125" customWidth="1"/>
    <col min="4075" max="4075" width="4.5703125" customWidth="1"/>
    <col min="4076" max="4076" width="6.5703125" bestFit="1" customWidth="1"/>
    <col min="4315" max="4315" width="4" customWidth="1"/>
    <col min="4316" max="4316" width="35.42578125" bestFit="1" customWidth="1"/>
    <col min="4317" max="4317" width="4.42578125" customWidth="1"/>
    <col min="4318" max="4318" width="1.42578125" customWidth="1"/>
    <col min="4319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8" width="4.42578125" customWidth="1"/>
    <col min="4329" max="4329" width="4.5703125" customWidth="1"/>
    <col min="4330" max="4330" width="1.42578125" customWidth="1"/>
    <col min="4331" max="4331" width="4.5703125" customWidth="1"/>
    <col min="4332" max="4332" width="6.5703125" bestFit="1" customWidth="1"/>
    <col min="4571" max="4571" width="4" customWidth="1"/>
    <col min="4572" max="4572" width="35.42578125" bestFit="1" customWidth="1"/>
    <col min="4573" max="4573" width="4.42578125" customWidth="1"/>
    <col min="4574" max="4574" width="1.42578125" customWidth="1"/>
    <col min="4575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4" width="4.42578125" customWidth="1"/>
    <col min="4585" max="4585" width="4.5703125" customWidth="1"/>
    <col min="4586" max="4586" width="1.42578125" customWidth="1"/>
    <col min="4587" max="4587" width="4.5703125" customWidth="1"/>
    <col min="4588" max="4588" width="6.5703125" bestFit="1" customWidth="1"/>
    <col min="4827" max="4827" width="4" customWidth="1"/>
    <col min="4828" max="4828" width="35.42578125" bestFit="1" customWidth="1"/>
    <col min="4829" max="4829" width="4.42578125" customWidth="1"/>
    <col min="4830" max="4830" width="1.42578125" customWidth="1"/>
    <col min="4831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0" width="4.42578125" customWidth="1"/>
    <col min="4841" max="4841" width="4.5703125" customWidth="1"/>
    <col min="4842" max="4842" width="1.42578125" customWidth="1"/>
    <col min="4843" max="4843" width="4.5703125" customWidth="1"/>
    <col min="4844" max="4844" width="6.5703125" bestFit="1" customWidth="1"/>
    <col min="5083" max="5083" width="4" customWidth="1"/>
    <col min="5084" max="5084" width="35.42578125" bestFit="1" customWidth="1"/>
    <col min="5085" max="5085" width="4.42578125" customWidth="1"/>
    <col min="5086" max="5086" width="1.42578125" customWidth="1"/>
    <col min="5087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6" width="4.42578125" customWidth="1"/>
    <col min="5097" max="5097" width="4.5703125" customWidth="1"/>
    <col min="5098" max="5098" width="1.42578125" customWidth="1"/>
    <col min="5099" max="5099" width="4.5703125" customWidth="1"/>
    <col min="5100" max="5100" width="6.5703125" bestFit="1" customWidth="1"/>
    <col min="5339" max="5339" width="4" customWidth="1"/>
    <col min="5340" max="5340" width="35.42578125" bestFit="1" customWidth="1"/>
    <col min="5341" max="5341" width="4.42578125" customWidth="1"/>
    <col min="5342" max="5342" width="1.42578125" customWidth="1"/>
    <col min="5343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2" width="4.42578125" customWidth="1"/>
    <col min="5353" max="5353" width="4.5703125" customWidth="1"/>
    <col min="5354" max="5354" width="1.42578125" customWidth="1"/>
    <col min="5355" max="5355" width="4.5703125" customWidth="1"/>
    <col min="5356" max="5356" width="6.5703125" bestFit="1" customWidth="1"/>
    <col min="5595" max="5595" width="4" customWidth="1"/>
    <col min="5596" max="5596" width="35.42578125" bestFit="1" customWidth="1"/>
    <col min="5597" max="5597" width="4.42578125" customWidth="1"/>
    <col min="5598" max="5598" width="1.42578125" customWidth="1"/>
    <col min="5599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8" width="4.42578125" customWidth="1"/>
    <col min="5609" max="5609" width="4.5703125" customWidth="1"/>
    <col min="5610" max="5610" width="1.42578125" customWidth="1"/>
    <col min="5611" max="5611" width="4.5703125" customWidth="1"/>
    <col min="5612" max="5612" width="6.5703125" bestFit="1" customWidth="1"/>
    <col min="5851" max="5851" width="4" customWidth="1"/>
    <col min="5852" max="5852" width="35.42578125" bestFit="1" customWidth="1"/>
    <col min="5853" max="5853" width="4.42578125" customWidth="1"/>
    <col min="5854" max="5854" width="1.42578125" customWidth="1"/>
    <col min="5855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4" width="4.42578125" customWidth="1"/>
    <col min="5865" max="5865" width="4.5703125" customWidth="1"/>
    <col min="5866" max="5866" width="1.42578125" customWidth="1"/>
    <col min="5867" max="5867" width="4.5703125" customWidth="1"/>
    <col min="5868" max="5868" width="6.5703125" bestFit="1" customWidth="1"/>
    <col min="6107" max="6107" width="4" customWidth="1"/>
    <col min="6108" max="6108" width="35.42578125" bestFit="1" customWidth="1"/>
    <col min="6109" max="6109" width="4.42578125" customWidth="1"/>
    <col min="6110" max="6110" width="1.42578125" customWidth="1"/>
    <col min="6111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0" width="4.42578125" customWidth="1"/>
    <col min="6121" max="6121" width="4.5703125" customWidth="1"/>
    <col min="6122" max="6122" width="1.42578125" customWidth="1"/>
    <col min="6123" max="6123" width="4.5703125" customWidth="1"/>
    <col min="6124" max="6124" width="6.5703125" bestFit="1" customWidth="1"/>
    <col min="6363" max="6363" width="4" customWidth="1"/>
    <col min="6364" max="6364" width="35.42578125" bestFit="1" customWidth="1"/>
    <col min="6365" max="6365" width="4.42578125" customWidth="1"/>
    <col min="6366" max="6366" width="1.42578125" customWidth="1"/>
    <col min="6367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6" width="4.42578125" customWidth="1"/>
    <col min="6377" max="6377" width="4.5703125" customWidth="1"/>
    <col min="6378" max="6378" width="1.42578125" customWidth="1"/>
    <col min="6379" max="6379" width="4.5703125" customWidth="1"/>
    <col min="6380" max="6380" width="6.5703125" bestFit="1" customWidth="1"/>
    <col min="6619" max="6619" width="4" customWidth="1"/>
    <col min="6620" max="6620" width="35.42578125" bestFit="1" customWidth="1"/>
    <col min="6621" max="6621" width="4.42578125" customWidth="1"/>
    <col min="6622" max="6622" width="1.42578125" customWidth="1"/>
    <col min="6623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2" width="4.42578125" customWidth="1"/>
    <col min="6633" max="6633" width="4.5703125" customWidth="1"/>
    <col min="6634" max="6634" width="1.42578125" customWidth="1"/>
    <col min="6635" max="6635" width="4.5703125" customWidth="1"/>
    <col min="6636" max="6636" width="6.5703125" bestFit="1" customWidth="1"/>
    <col min="6875" max="6875" width="4" customWidth="1"/>
    <col min="6876" max="6876" width="35.42578125" bestFit="1" customWidth="1"/>
    <col min="6877" max="6877" width="4.42578125" customWidth="1"/>
    <col min="6878" max="6878" width="1.42578125" customWidth="1"/>
    <col min="6879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8" width="4.42578125" customWidth="1"/>
    <col min="6889" max="6889" width="4.5703125" customWidth="1"/>
    <col min="6890" max="6890" width="1.42578125" customWidth="1"/>
    <col min="6891" max="6891" width="4.5703125" customWidth="1"/>
    <col min="6892" max="6892" width="6.5703125" bestFit="1" customWidth="1"/>
    <col min="7131" max="7131" width="4" customWidth="1"/>
    <col min="7132" max="7132" width="35.42578125" bestFit="1" customWidth="1"/>
    <col min="7133" max="7133" width="4.42578125" customWidth="1"/>
    <col min="7134" max="7134" width="1.42578125" customWidth="1"/>
    <col min="7135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4" width="4.42578125" customWidth="1"/>
    <col min="7145" max="7145" width="4.5703125" customWidth="1"/>
    <col min="7146" max="7146" width="1.42578125" customWidth="1"/>
    <col min="7147" max="7147" width="4.5703125" customWidth="1"/>
    <col min="7148" max="7148" width="6.5703125" bestFit="1" customWidth="1"/>
    <col min="7387" max="7387" width="4" customWidth="1"/>
    <col min="7388" max="7388" width="35.42578125" bestFit="1" customWidth="1"/>
    <col min="7389" max="7389" width="4.42578125" customWidth="1"/>
    <col min="7390" max="7390" width="1.42578125" customWidth="1"/>
    <col min="7391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0" width="4.42578125" customWidth="1"/>
    <col min="7401" max="7401" width="4.5703125" customWidth="1"/>
    <col min="7402" max="7402" width="1.42578125" customWidth="1"/>
    <col min="7403" max="7403" width="4.5703125" customWidth="1"/>
    <col min="7404" max="7404" width="6.5703125" bestFit="1" customWidth="1"/>
    <col min="7643" max="7643" width="4" customWidth="1"/>
    <col min="7644" max="7644" width="35.42578125" bestFit="1" customWidth="1"/>
    <col min="7645" max="7645" width="4.42578125" customWidth="1"/>
    <col min="7646" max="7646" width="1.42578125" customWidth="1"/>
    <col min="7647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6" width="4.42578125" customWidth="1"/>
    <col min="7657" max="7657" width="4.5703125" customWidth="1"/>
    <col min="7658" max="7658" width="1.42578125" customWidth="1"/>
    <col min="7659" max="7659" width="4.5703125" customWidth="1"/>
    <col min="7660" max="7660" width="6.5703125" bestFit="1" customWidth="1"/>
    <col min="7899" max="7899" width="4" customWidth="1"/>
    <col min="7900" max="7900" width="35.42578125" bestFit="1" customWidth="1"/>
    <col min="7901" max="7901" width="4.42578125" customWidth="1"/>
    <col min="7902" max="7902" width="1.42578125" customWidth="1"/>
    <col min="7903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2" width="4.42578125" customWidth="1"/>
    <col min="7913" max="7913" width="4.5703125" customWidth="1"/>
    <col min="7914" max="7914" width="1.42578125" customWidth="1"/>
    <col min="7915" max="7915" width="4.5703125" customWidth="1"/>
    <col min="7916" max="7916" width="6.5703125" bestFit="1" customWidth="1"/>
    <col min="8155" max="8155" width="4" customWidth="1"/>
    <col min="8156" max="8156" width="35.42578125" bestFit="1" customWidth="1"/>
    <col min="8157" max="8157" width="4.42578125" customWidth="1"/>
    <col min="8158" max="8158" width="1.42578125" customWidth="1"/>
    <col min="8159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8" width="4.42578125" customWidth="1"/>
    <col min="8169" max="8169" width="4.5703125" customWidth="1"/>
    <col min="8170" max="8170" width="1.42578125" customWidth="1"/>
    <col min="8171" max="8171" width="4.5703125" customWidth="1"/>
    <col min="8172" max="8172" width="6.5703125" bestFit="1" customWidth="1"/>
    <col min="8411" max="8411" width="4" customWidth="1"/>
    <col min="8412" max="8412" width="35.42578125" bestFit="1" customWidth="1"/>
    <col min="8413" max="8413" width="4.42578125" customWidth="1"/>
    <col min="8414" max="8414" width="1.42578125" customWidth="1"/>
    <col min="8415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4" width="4.42578125" customWidth="1"/>
    <col min="8425" max="8425" width="4.5703125" customWidth="1"/>
    <col min="8426" max="8426" width="1.42578125" customWidth="1"/>
    <col min="8427" max="8427" width="4.5703125" customWidth="1"/>
    <col min="8428" max="8428" width="6.5703125" bestFit="1" customWidth="1"/>
    <col min="8667" max="8667" width="4" customWidth="1"/>
    <col min="8668" max="8668" width="35.42578125" bestFit="1" customWidth="1"/>
    <col min="8669" max="8669" width="4.42578125" customWidth="1"/>
    <col min="8670" max="8670" width="1.42578125" customWidth="1"/>
    <col min="8671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0" width="4.42578125" customWidth="1"/>
    <col min="8681" max="8681" width="4.5703125" customWidth="1"/>
    <col min="8682" max="8682" width="1.42578125" customWidth="1"/>
    <col min="8683" max="8683" width="4.5703125" customWidth="1"/>
    <col min="8684" max="8684" width="6.5703125" bestFit="1" customWidth="1"/>
    <col min="8923" max="8923" width="4" customWidth="1"/>
    <col min="8924" max="8924" width="35.42578125" bestFit="1" customWidth="1"/>
    <col min="8925" max="8925" width="4.42578125" customWidth="1"/>
    <col min="8926" max="8926" width="1.42578125" customWidth="1"/>
    <col min="8927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6" width="4.42578125" customWidth="1"/>
    <col min="8937" max="8937" width="4.5703125" customWidth="1"/>
    <col min="8938" max="8938" width="1.42578125" customWidth="1"/>
    <col min="8939" max="8939" width="4.5703125" customWidth="1"/>
    <col min="8940" max="8940" width="6.5703125" bestFit="1" customWidth="1"/>
    <col min="9179" max="9179" width="4" customWidth="1"/>
    <col min="9180" max="9180" width="35.42578125" bestFit="1" customWidth="1"/>
    <col min="9181" max="9181" width="4.42578125" customWidth="1"/>
    <col min="9182" max="9182" width="1.42578125" customWidth="1"/>
    <col min="9183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2" width="4.42578125" customWidth="1"/>
    <col min="9193" max="9193" width="4.5703125" customWidth="1"/>
    <col min="9194" max="9194" width="1.42578125" customWidth="1"/>
    <col min="9195" max="9195" width="4.5703125" customWidth="1"/>
    <col min="9196" max="9196" width="6.5703125" bestFit="1" customWidth="1"/>
    <col min="9435" max="9435" width="4" customWidth="1"/>
    <col min="9436" max="9436" width="35.42578125" bestFit="1" customWidth="1"/>
    <col min="9437" max="9437" width="4.42578125" customWidth="1"/>
    <col min="9438" max="9438" width="1.42578125" customWidth="1"/>
    <col min="9439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8" width="4.42578125" customWidth="1"/>
    <col min="9449" max="9449" width="4.5703125" customWidth="1"/>
    <col min="9450" max="9450" width="1.42578125" customWidth="1"/>
    <col min="9451" max="9451" width="4.5703125" customWidth="1"/>
    <col min="9452" max="9452" width="6.5703125" bestFit="1" customWidth="1"/>
    <col min="9691" max="9691" width="4" customWidth="1"/>
    <col min="9692" max="9692" width="35.42578125" bestFit="1" customWidth="1"/>
    <col min="9693" max="9693" width="4.42578125" customWidth="1"/>
    <col min="9694" max="9694" width="1.42578125" customWidth="1"/>
    <col min="9695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4" width="4.42578125" customWidth="1"/>
    <col min="9705" max="9705" width="4.5703125" customWidth="1"/>
    <col min="9706" max="9706" width="1.42578125" customWidth="1"/>
    <col min="9707" max="9707" width="4.5703125" customWidth="1"/>
    <col min="9708" max="9708" width="6.5703125" bestFit="1" customWidth="1"/>
    <col min="9947" max="9947" width="4" customWidth="1"/>
    <col min="9948" max="9948" width="35.42578125" bestFit="1" customWidth="1"/>
    <col min="9949" max="9949" width="4.42578125" customWidth="1"/>
    <col min="9950" max="9950" width="1.42578125" customWidth="1"/>
    <col min="9951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0" width="4.42578125" customWidth="1"/>
    <col min="9961" max="9961" width="4.5703125" customWidth="1"/>
    <col min="9962" max="9962" width="1.42578125" customWidth="1"/>
    <col min="9963" max="9963" width="4.5703125" customWidth="1"/>
    <col min="9964" max="9964" width="6.5703125" bestFit="1" customWidth="1"/>
    <col min="10203" max="10203" width="4" customWidth="1"/>
    <col min="10204" max="10204" width="35.42578125" bestFit="1" customWidth="1"/>
    <col min="10205" max="10205" width="4.42578125" customWidth="1"/>
    <col min="10206" max="10206" width="1.42578125" customWidth="1"/>
    <col min="10207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6" width="4.42578125" customWidth="1"/>
    <col min="10217" max="10217" width="4.5703125" customWidth="1"/>
    <col min="10218" max="10218" width="1.42578125" customWidth="1"/>
    <col min="10219" max="10219" width="4.5703125" customWidth="1"/>
    <col min="10220" max="10220" width="6.5703125" bestFit="1" customWidth="1"/>
    <col min="10459" max="10459" width="4" customWidth="1"/>
    <col min="10460" max="10460" width="35.42578125" bestFit="1" customWidth="1"/>
    <col min="10461" max="10461" width="4.42578125" customWidth="1"/>
    <col min="10462" max="10462" width="1.42578125" customWidth="1"/>
    <col min="10463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2" width="4.42578125" customWidth="1"/>
    <col min="10473" max="10473" width="4.5703125" customWidth="1"/>
    <col min="10474" max="10474" width="1.42578125" customWidth="1"/>
    <col min="10475" max="10475" width="4.5703125" customWidth="1"/>
    <col min="10476" max="10476" width="6.5703125" bestFit="1" customWidth="1"/>
    <col min="10715" max="10715" width="4" customWidth="1"/>
    <col min="10716" max="10716" width="35.42578125" bestFit="1" customWidth="1"/>
    <col min="10717" max="10717" width="4.42578125" customWidth="1"/>
    <col min="10718" max="10718" width="1.42578125" customWidth="1"/>
    <col min="10719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8" width="4.42578125" customWidth="1"/>
    <col min="10729" max="10729" width="4.5703125" customWidth="1"/>
    <col min="10730" max="10730" width="1.42578125" customWidth="1"/>
    <col min="10731" max="10731" width="4.5703125" customWidth="1"/>
    <col min="10732" max="10732" width="6.5703125" bestFit="1" customWidth="1"/>
    <col min="10971" max="10971" width="4" customWidth="1"/>
    <col min="10972" max="10972" width="35.42578125" bestFit="1" customWidth="1"/>
    <col min="10973" max="10973" width="4.42578125" customWidth="1"/>
    <col min="10974" max="10974" width="1.42578125" customWidth="1"/>
    <col min="10975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4" width="4.42578125" customWidth="1"/>
    <col min="10985" max="10985" width="4.5703125" customWidth="1"/>
    <col min="10986" max="10986" width="1.42578125" customWidth="1"/>
    <col min="10987" max="10987" width="4.5703125" customWidth="1"/>
    <col min="10988" max="10988" width="6.5703125" bestFit="1" customWidth="1"/>
    <col min="11227" max="11227" width="4" customWidth="1"/>
    <col min="11228" max="11228" width="35.42578125" bestFit="1" customWidth="1"/>
    <col min="11229" max="11229" width="4.42578125" customWidth="1"/>
    <col min="11230" max="11230" width="1.42578125" customWidth="1"/>
    <col min="11231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0" width="4.42578125" customWidth="1"/>
    <col min="11241" max="11241" width="4.5703125" customWidth="1"/>
    <col min="11242" max="11242" width="1.42578125" customWidth="1"/>
    <col min="11243" max="11243" width="4.5703125" customWidth="1"/>
    <col min="11244" max="11244" width="6.5703125" bestFit="1" customWidth="1"/>
    <col min="11483" max="11483" width="4" customWidth="1"/>
    <col min="11484" max="11484" width="35.42578125" bestFit="1" customWidth="1"/>
    <col min="11485" max="11485" width="4.42578125" customWidth="1"/>
    <col min="11486" max="11486" width="1.42578125" customWidth="1"/>
    <col min="11487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6" width="4.42578125" customWidth="1"/>
    <col min="11497" max="11497" width="4.5703125" customWidth="1"/>
    <col min="11498" max="11498" width="1.42578125" customWidth="1"/>
    <col min="11499" max="11499" width="4.5703125" customWidth="1"/>
    <col min="11500" max="11500" width="6.5703125" bestFit="1" customWidth="1"/>
    <col min="11739" max="11739" width="4" customWidth="1"/>
    <col min="11740" max="11740" width="35.42578125" bestFit="1" customWidth="1"/>
    <col min="11741" max="11741" width="4.42578125" customWidth="1"/>
    <col min="11742" max="11742" width="1.42578125" customWidth="1"/>
    <col min="11743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2" width="4.42578125" customWidth="1"/>
    <col min="11753" max="11753" width="4.5703125" customWidth="1"/>
    <col min="11754" max="11754" width="1.42578125" customWidth="1"/>
    <col min="11755" max="11755" width="4.5703125" customWidth="1"/>
    <col min="11756" max="11756" width="6.5703125" bestFit="1" customWidth="1"/>
    <col min="11995" max="11995" width="4" customWidth="1"/>
    <col min="11996" max="11996" width="35.42578125" bestFit="1" customWidth="1"/>
    <col min="11997" max="11997" width="4.42578125" customWidth="1"/>
    <col min="11998" max="11998" width="1.42578125" customWidth="1"/>
    <col min="11999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8" width="4.42578125" customWidth="1"/>
    <col min="12009" max="12009" width="4.5703125" customWidth="1"/>
    <col min="12010" max="12010" width="1.42578125" customWidth="1"/>
    <col min="12011" max="12011" width="4.5703125" customWidth="1"/>
    <col min="12012" max="12012" width="6.5703125" bestFit="1" customWidth="1"/>
    <col min="12251" max="12251" width="4" customWidth="1"/>
    <col min="12252" max="12252" width="35.42578125" bestFit="1" customWidth="1"/>
    <col min="12253" max="12253" width="4.42578125" customWidth="1"/>
    <col min="12254" max="12254" width="1.42578125" customWidth="1"/>
    <col min="12255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4" width="4.42578125" customWidth="1"/>
    <col min="12265" max="12265" width="4.5703125" customWidth="1"/>
    <col min="12266" max="12266" width="1.42578125" customWidth="1"/>
    <col min="12267" max="12267" width="4.5703125" customWidth="1"/>
    <col min="12268" max="12268" width="6.5703125" bestFit="1" customWidth="1"/>
    <col min="12507" max="12507" width="4" customWidth="1"/>
    <col min="12508" max="12508" width="35.42578125" bestFit="1" customWidth="1"/>
    <col min="12509" max="12509" width="4.42578125" customWidth="1"/>
    <col min="12510" max="12510" width="1.42578125" customWidth="1"/>
    <col min="12511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0" width="4.42578125" customWidth="1"/>
    <col min="12521" max="12521" width="4.5703125" customWidth="1"/>
    <col min="12522" max="12522" width="1.42578125" customWidth="1"/>
    <col min="12523" max="12523" width="4.5703125" customWidth="1"/>
    <col min="12524" max="12524" width="6.5703125" bestFit="1" customWidth="1"/>
    <col min="12763" max="12763" width="4" customWidth="1"/>
    <col min="12764" max="12764" width="35.42578125" bestFit="1" customWidth="1"/>
    <col min="12765" max="12765" width="4.42578125" customWidth="1"/>
    <col min="12766" max="12766" width="1.42578125" customWidth="1"/>
    <col min="12767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6" width="4.42578125" customWidth="1"/>
    <col min="12777" max="12777" width="4.5703125" customWidth="1"/>
    <col min="12778" max="12778" width="1.42578125" customWidth="1"/>
    <col min="12779" max="12779" width="4.5703125" customWidth="1"/>
    <col min="12780" max="12780" width="6.5703125" bestFit="1" customWidth="1"/>
    <col min="13019" max="13019" width="4" customWidth="1"/>
    <col min="13020" max="13020" width="35.42578125" bestFit="1" customWidth="1"/>
    <col min="13021" max="13021" width="4.42578125" customWidth="1"/>
    <col min="13022" max="13022" width="1.42578125" customWidth="1"/>
    <col min="13023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2" width="4.42578125" customWidth="1"/>
    <col min="13033" max="13033" width="4.5703125" customWidth="1"/>
    <col min="13034" max="13034" width="1.42578125" customWidth="1"/>
    <col min="13035" max="13035" width="4.5703125" customWidth="1"/>
    <col min="13036" max="13036" width="6.5703125" bestFit="1" customWidth="1"/>
    <col min="13275" max="13275" width="4" customWidth="1"/>
    <col min="13276" max="13276" width="35.42578125" bestFit="1" customWidth="1"/>
    <col min="13277" max="13277" width="4.42578125" customWidth="1"/>
    <col min="13278" max="13278" width="1.42578125" customWidth="1"/>
    <col min="13279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8" width="4.42578125" customWidth="1"/>
    <col min="13289" max="13289" width="4.5703125" customWidth="1"/>
    <col min="13290" max="13290" width="1.42578125" customWidth="1"/>
    <col min="13291" max="13291" width="4.5703125" customWidth="1"/>
    <col min="13292" max="13292" width="6.5703125" bestFit="1" customWidth="1"/>
    <col min="13531" max="13531" width="4" customWidth="1"/>
    <col min="13532" max="13532" width="35.42578125" bestFit="1" customWidth="1"/>
    <col min="13533" max="13533" width="4.42578125" customWidth="1"/>
    <col min="13534" max="13534" width="1.42578125" customWidth="1"/>
    <col min="13535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4" width="4.42578125" customWidth="1"/>
    <col min="13545" max="13545" width="4.5703125" customWidth="1"/>
    <col min="13546" max="13546" width="1.42578125" customWidth="1"/>
    <col min="13547" max="13547" width="4.5703125" customWidth="1"/>
    <col min="13548" max="13548" width="6.5703125" bestFit="1" customWidth="1"/>
    <col min="13787" max="13787" width="4" customWidth="1"/>
    <col min="13788" max="13788" width="35.42578125" bestFit="1" customWidth="1"/>
    <col min="13789" max="13789" width="4.42578125" customWidth="1"/>
    <col min="13790" max="13790" width="1.42578125" customWidth="1"/>
    <col min="13791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0" width="4.42578125" customWidth="1"/>
    <col min="13801" max="13801" width="4.5703125" customWidth="1"/>
    <col min="13802" max="13802" width="1.42578125" customWidth="1"/>
    <col min="13803" max="13803" width="4.5703125" customWidth="1"/>
    <col min="13804" max="13804" width="6.5703125" bestFit="1" customWidth="1"/>
    <col min="14043" max="14043" width="4" customWidth="1"/>
    <col min="14044" max="14044" width="35.42578125" bestFit="1" customWidth="1"/>
    <col min="14045" max="14045" width="4.42578125" customWidth="1"/>
    <col min="14046" max="14046" width="1.42578125" customWidth="1"/>
    <col min="14047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6" width="4.42578125" customWidth="1"/>
    <col min="14057" max="14057" width="4.5703125" customWidth="1"/>
    <col min="14058" max="14058" width="1.42578125" customWidth="1"/>
    <col min="14059" max="14059" width="4.5703125" customWidth="1"/>
    <col min="14060" max="14060" width="6.5703125" bestFit="1" customWidth="1"/>
    <col min="14299" max="14299" width="4" customWidth="1"/>
    <col min="14300" max="14300" width="35.42578125" bestFit="1" customWidth="1"/>
    <col min="14301" max="14301" width="4.42578125" customWidth="1"/>
    <col min="14302" max="14302" width="1.42578125" customWidth="1"/>
    <col min="14303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2" width="4.42578125" customWidth="1"/>
    <col min="14313" max="14313" width="4.5703125" customWidth="1"/>
    <col min="14314" max="14314" width="1.42578125" customWidth="1"/>
    <col min="14315" max="14315" width="4.5703125" customWidth="1"/>
    <col min="14316" max="14316" width="6.5703125" bestFit="1" customWidth="1"/>
    <col min="14555" max="14555" width="4" customWidth="1"/>
    <col min="14556" max="14556" width="35.42578125" bestFit="1" customWidth="1"/>
    <col min="14557" max="14557" width="4.42578125" customWidth="1"/>
    <col min="14558" max="14558" width="1.42578125" customWidth="1"/>
    <col min="14559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8" width="4.42578125" customWidth="1"/>
    <col min="14569" max="14569" width="4.5703125" customWidth="1"/>
    <col min="14570" max="14570" width="1.42578125" customWidth="1"/>
    <col min="14571" max="14571" width="4.5703125" customWidth="1"/>
    <col min="14572" max="14572" width="6.5703125" bestFit="1" customWidth="1"/>
    <col min="14811" max="14811" width="4" customWidth="1"/>
    <col min="14812" max="14812" width="35.42578125" bestFit="1" customWidth="1"/>
    <col min="14813" max="14813" width="4.42578125" customWidth="1"/>
    <col min="14814" max="14814" width="1.42578125" customWidth="1"/>
    <col min="14815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4" width="4.42578125" customWidth="1"/>
    <col min="14825" max="14825" width="4.5703125" customWidth="1"/>
    <col min="14826" max="14826" width="1.42578125" customWidth="1"/>
    <col min="14827" max="14827" width="4.5703125" customWidth="1"/>
    <col min="14828" max="14828" width="6.5703125" bestFit="1" customWidth="1"/>
    <col min="15067" max="15067" width="4" customWidth="1"/>
    <col min="15068" max="15068" width="35.42578125" bestFit="1" customWidth="1"/>
    <col min="15069" max="15069" width="4.42578125" customWidth="1"/>
    <col min="15070" max="15070" width="1.42578125" customWidth="1"/>
    <col min="15071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0" width="4.42578125" customWidth="1"/>
    <col min="15081" max="15081" width="4.5703125" customWidth="1"/>
    <col min="15082" max="15082" width="1.42578125" customWidth="1"/>
    <col min="15083" max="15083" width="4.5703125" customWidth="1"/>
    <col min="15084" max="15084" width="6.5703125" bestFit="1" customWidth="1"/>
    <col min="15323" max="15323" width="4" customWidth="1"/>
    <col min="15324" max="15324" width="35.42578125" bestFit="1" customWidth="1"/>
    <col min="15325" max="15325" width="4.42578125" customWidth="1"/>
    <col min="15326" max="15326" width="1.42578125" customWidth="1"/>
    <col min="15327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6" width="4.42578125" customWidth="1"/>
    <col min="15337" max="15337" width="4.5703125" customWidth="1"/>
    <col min="15338" max="15338" width="1.42578125" customWidth="1"/>
    <col min="15339" max="15339" width="4.5703125" customWidth="1"/>
    <col min="15340" max="15340" width="6.5703125" bestFit="1" customWidth="1"/>
    <col min="15579" max="15579" width="4" customWidth="1"/>
    <col min="15580" max="15580" width="35.42578125" bestFit="1" customWidth="1"/>
    <col min="15581" max="15581" width="4.42578125" customWidth="1"/>
    <col min="15582" max="15582" width="1.42578125" customWidth="1"/>
    <col min="15583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2" width="4.42578125" customWidth="1"/>
    <col min="15593" max="15593" width="4.5703125" customWidth="1"/>
    <col min="15594" max="15594" width="1.42578125" customWidth="1"/>
    <col min="15595" max="15595" width="4.5703125" customWidth="1"/>
    <col min="15596" max="15596" width="6.5703125" bestFit="1" customWidth="1"/>
    <col min="15835" max="15835" width="4" customWidth="1"/>
    <col min="15836" max="15836" width="35.42578125" bestFit="1" customWidth="1"/>
    <col min="15837" max="15837" width="4.42578125" customWidth="1"/>
    <col min="15838" max="15838" width="1.42578125" customWidth="1"/>
    <col min="15839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8" width="4.42578125" customWidth="1"/>
    <col min="15849" max="15849" width="4.5703125" customWidth="1"/>
    <col min="15850" max="15850" width="1.42578125" customWidth="1"/>
    <col min="15851" max="15851" width="4.5703125" customWidth="1"/>
    <col min="15852" max="15852" width="6.5703125" bestFit="1" customWidth="1"/>
    <col min="16091" max="16091" width="4" customWidth="1"/>
    <col min="16092" max="16092" width="35.42578125" bestFit="1" customWidth="1"/>
    <col min="16093" max="16093" width="4.42578125" customWidth="1"/>
    <col min="16094" max="16094" width="1.42578125" customWidth="1"/>
    <col min="16095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4" width="4.42578125" customWidth="1"/>
    <col min="16105" max="16105" width="4.5703125" customWidth="1"/>
    <col min="16106" max="16106" width="1.42578125" customWidth="1"/>
    <col min="16107" max="16107" width="4.5703125" customWidth="1"/>
    <col min="16108" max="16108" width="6.5703125" bestFit="1" customWidth="1"/>
  </cols>
  <sheetData>
    <row r="1" spans="1:18" ht="15.75" thickBot="1" x14ac:dyDescent="0.3"/>
    <row r="2" spans="1:18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24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skupin'!B5</f>
        <v>UNITOP SKP Žďár nad Sázavou "A" - František Sládek</v>
      </c>
      <c r="C7" s="265"/>
      <c r="D7" s="266"/>
      <c r="E7" s="267"/>
      <c r="F7" s="359">
        <f>O29</f>
        <v>2</v>
      </c>
      <c r="G7" s="359" t="s">
        <v>9</v>
      </c>
      <c r="H7" s="360">
        <f>Q29</f>
        <v>0</v>
      </c>
      <c r="I7" s="370">
        <f>E15</f>
        <v>2</v>
      </c>
      <c r="J7" s="359" t="s">
        <v>9</v>
      </c>
      <c r="K7" s="360">
        <f>C15</f>
        <v>0</v>
      </c>
      <c r="L7" s="348"/>
      <c r="M7" s="350"/>
      <c r="N7" s="338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20</v>
      </c>
      <c r="G9" s="340" t="s">
        <v>9</v>
      </c>
      <c r="H9" s="341">
        <f>Q30</f>
        <v>6</v>
      </c>
      <c r="I9" s="342">
        <f>E17</f>
        <v>20</v>
      </c>
      <c r="J9" s="340" t="s">
        <v>9</v>
      </c>
      <c r="K9" s="341">
        <f>C17</f>
        <v>2</v>
      </c>
      <c r="L9" s="355"/>
      <c r="M9" s="357"/>
      <c r="N9" s="346"/>
      <c r="O9" s="353">
        <f>F9+I9+L9</f>
        <v>40</v>
      </c>
      <c r="P9" s="376" t="s">
        <v>9</v>
      </c>
      <c r="Q9" s="378">
        <f>H9+K9+N9</f>
        <v>8</v>
      </c>
      <c r="R9" s="374">
        <v>1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skupin'!B6</f>
        <v>T.J. SOKOL Holice "B" - Richard Šůra</v>
      </c>
      <c r="C11" s="334">
        <f>H7</f>
        <v>0</v>
      </c>
      <c r="D11" s="336" t="s">
        <v>9</v>
      </c>
      <c r="E11" s="336">
        <f>F7</f>
        <v>2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0</v>
      </c>
      <c r="L11" s="348"/>
      <c r="M11" s="350"/>
      <c r="N11" s="338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6</v>
      </c>
      <c r="D13" s="340" t="s">
        <v>9</v>
      </c>
      <c r="E13" s="340">
        <f>F9</f>
        <v>20</v>
      </c>
      <c r="F13" s="254"/>
      <c r="G13" s="255"/>
      <c r="H13" s="256"/>
      <c r="I13" s="340">
        <f>O28</f>
        <v>20</v>
      </c>
      <c r="J13" s="340" t="s">
        <v>9</v>
      </c>
      <c r="K13" s="341">
        <f>Q28</f>
        <v>4</v>
      </c>
      <c r="L13" s="355"/>
      <c r="M13" s="357"/>
      <c r="N13" s="346"/>
      <c r="O13" s="353">
        <f>C13+I13+L13</f>
        <v>26</v>
      </c>
      <c r="P13" s="376" t="s">
        <v>9</v>
      </c>
      <c r="Q13" s="378">
        <f>E13+K13+N13</f>
        <v>24</v>
      </c>
      <c r="R13" s="383">
        <v>2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skupin'!B7</f>
        <v>TJ SLAVOJ Český Brod "C" - Barbora Nejedlá</v>
      </c>
      <c r="C15" s="370">
        <f>O25</f>
        <v>0</v>
      </c>
      <c r="D15" s="359" t="s">
        <v>9</v>
      </c>
      <c r="E15" s="360">
        <f>Q25</f>
        <v>2</v>
      </c>
      <c r="F15" s="370">
        <f>K11</f>
        <v>0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2</v>
      </c>
      <c r="D17" s="340" t="s">
        <v>9</v>
      </c>
      <c r="E17" s="340">
        <f>Q26</f>
        <v>20</v>
      </c>
      <c r="F17" s="342">
        <f>K13</f>
        <v>4</v>
      </c>
      <c r="G17" s="340" t="s">
        <v>9</v>
      </c>
      <c r="H17" s="340">
        <f>I13</f>
        <v>20</v>
      </c>
      <c r="I17" s="388"/>
      <c r="J17" s="389"/>
      <c r="K17" s="390"/>
      <c r="L17" s="330"/>
      <c r="M17" s="330"/>
      <c r="N17" s="332"/>
      <c r="O17" s="353">
        <f>C17+F17+L17</f>
        <v>6</v>
      </c>
      <c r="P17" s="376" t="s">
        <v>9</v>
      </c>
      <c r="Q17" s="378">
        <f>E17+H17+N17</f>
        <v>40</v>
      </c>
      <c r="R17" s="383">
        <v>3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TJ SLAVOJ Český Brod "C" - Barbora Nejedlá</v>
      </c>
      <c r="C25" s="404"/>
      <c r="D25" s="404" t="s">
        <v>9</v>
      </c>
      <c r="E25" s="404" t="str">
        <f>B7</f>
        <v>UNITOP SKP Žďár nad Sázavou "A" - František Sládek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2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T.J. SOKOL Holice "B" - Richard Šůra</v>
      </c>
      <c r="C27" s="404"/>
      <c r="D27" s="404" t="s">
        <v>9</v>
      </c>
      <c r="E27" s="404" t="str">
        <f>B15</f>
        <v>TJ SLAVOJ Český Brod "C" - Barbora Nejedlá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20</v>
      </c>
      <c r="P28" s="55" t="s">
        <v>9</v>
      </c>
      <c r="Q28" s="41">
        <v>4</v>
      </c>
      <c r="R28" s="9" t="s">
        <v>26</v>
      </c>
    </row>
    <row r="29" spans="1:19" ht="15" customHeight="1" x14ac:dyDescent="0.25">
      <c r="A29" s="406">
        <v>3</v>
      </c>
      <c r="B29" s="404" t="str">
        <f>B7</f>
        <v>UNITOP SKP Žďár nad Sázavou "A" - František Sládek</v>
      </c>
      <c r="C29" s="404"/>
      <c r="D29" s="404" t="s">
        <v>9</v>
      </c>
      <c r="E29" s="404" t="str">
        <f>B11</f>
        <v>T.J. SOKOL Holice "B" - Richard Šůra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2</v>
      </c>
      <c r="P29" s="55" t="s">
        <v>9</v>
      </c>
      <c r="Q29" s="55">
        <v>0</v>
      </c>
      <c r="R29" s="9" t="s">
        <v>27</v>
      </c>
    </row>
    <row r="30" spans="1:19" ht="1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20</v>
      </c>
      <c r="P30" s="55" t="s">
        <v>9</v>
      </c>
      <c r="Q30" s="41">
        <v>6</v>
      </c>
      <c r="R30" s="9" t="s">
        <v>26</v>
      </c>
    </row>
    <row r="31" spans="1:19" x14ac:dyDescent="0.25">
      <c r="P31" s="228"/>
      <c r="Q31" s="228"/>
      <c r="R31" s="10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B140"/>
  <sheetViews>
    <sheetView showGridLines="0" zoomScaleNormal="100" workbookViewId="0">
      <selection activeCell="W4" sqref="W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10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9" t="s">
        <v>8</v>
      </c>
    </row>
    <row r="7" spans="1:26" ht="15" customHeight="1" x14ac:dyDescent="0.25">
      <c r="A7" s="243">
        <v>1</v>
      </c>
      <c r="B7" s="248" t="str">
        <f>'Nasazení do skupin'!B8</f>
        <v>TJ Peklo nad Zdobnicí "B" - Vojtěch Prachař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skupin'!B9</f>
        <v>T.J. Sokol Zbečník - Martin Kohl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skupin'!B10</f>
        <v>SK Liapor Karlovy Vary "C" - Matyáš Kornatovský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2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8" spans="1:54" ht="20.25" x14ac:dyDescent="0.3">
      <c r="T38" s="196"/>
      <c r="U38" s="196"/>
      <c r="V38" s="196"/>
      <c r="W38" s="196"/>
      <c r="X38" s="196"/>
      <c r="Y38" s="196"/>
      <c r="Z38" s="196"/>
      <c r="AA38" s="198"/>
      <c r="AB38" s="198"/>
      <c r="AC38" s="198"/>
      <c r="AD38" s="198"/>
      <c r="AE38" s="198"/>
      <c r="AF38" s="198"/>
      <c r="AH38" s="3"/>
      <c r="AI38" s="196"/>
      <c r="AJ38" s="196"/>
      <c r="AK38" s="196"/>
      <c r="AL38" s="196"/>
      <c r="AM38" s="196"/>
      <c r="AN38" s="196"/>
      <c r="AO38" s="8"/>
      <c r="AP38" s="7"/>
      <c r="AQ38" s="7"/>
      <c r="AR38" s="7"/>
      <c r="AS38" s="7"/>
      <c r="AT38" s="7"/>
      <c r="AU38" s="196"/>
      <c r="AV38" s="196"/>
      <c r="AW38" s="196"/>
      <c r="AX38" s="196"/>
      <c r="AY38" s="3"/>
      <c r="AZ38" s="3"/>
      <c r="BA38" s="3"/>
      <c r="BB38" s="3"/>
    </row>
    <row r="40" spans="1:54" ht="20.25" x14ac:dyDescent="0.3">
      <c r="T40" s="198"/>
      <c r="U40" s="198"/>
      <c r="V40" s="198"/>
      <c r="W40" s="198"/>
      <c r="X40" s="198"/>
      <c r="Y40" s="198"/>
      <c r="Z40" s="198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3"/>
      <c r="AL40" s="198"/>
      <c r="AM40" s="198"/>
      <c r="AN40" s="198"/>
      <c r="AO40" s="198"/>
      <c r="AP40" s="198"/>
      <c r="AQ40" s="198"/>
      <c r="AR40" s="198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</row>
    <row r="43" spans="1:54" ht="15.75" x14ac:dyDescent="0.25">
      <c r="T43" s="200"/>
      <c r="U43" s="200"/>
      <c r="V43" s="200"/>
      <c r="W43" s="200"/>
      <c r="X43" s="200"/>
      <c r="Y43" s="200"/>
      <c r="Z43" s="4"/>
      <c r="AA43" s="200"/>
      <c r="AB43" s="200"/>
      <c r="AC43" s="4"/>
      <c r="AD43" s="4"/>
      <c r="AE43" s="4"/>
      <c r="AF43" s="200"/>
      <c r="AG43" s="200"/>
      <c r="AH43" s="200"/>
      <c r="AI43" s="200"/>
      <c r="AJ43" s="200"/>
      <c r="AK43" s="200"/>
      <c r="AL43" s="4"/>
      <c r="AM43" s="4"/>
      <c r="AN43" s="4"/>
      <c r="AO43" s="4"/>
      <c r="AP43" s="4"/>
      <c r="AQ43" s="4"/>
      <c r="AR43" s="200"/>
      <c r="AS43" s="200"/>
      <c r="AT43" s="200"/>
      <c r="AU43" s="200"/>
      <c r="AV43" s="200"/>
      <c r="AW43" s="200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</row>
    <row r="51" spans="20:54" ht="15" customHeight="1" x14ac:dyDescent="0.25"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3" spans="20:54" ht="15" customHeight="1" x14ac:dyDescent="0.25"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</row>
    <row r="54" spans="20:54" ht="15" customHeight="1" x14ac:dyDescent="0.25"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</row>
    <row r="55" spans="20:54" ht="20.25" x14ac:dyDescent="0.3">
      <c r="T55" s="196"/>
      <c r="U55" s="196"/>
      <c r="V55" s="196"/>
      <c r="W55" s="196"/>
      <c r="X55" s="196"/>
      <c r="Y55" s="196"/>
      <c r="Z55" s="196"/>
      <c r="AA55" s="198"/>
      <c r="AB55" s="198"/>
      <c r="AC55" s="198"/>
      <c r="AD55" s="198"/>
      <c r="AE55" s="198"/>
      <c r="AF55" s="198"/>
      <c r="AG55" s="3"/>
      <c r="AH55" s="3"/>
      <c r="AI55" s="196"/>
      <c r="AJ55" s="196"/>
      <c r="AK55" s="196"/>
      <c r="AL55" s="196"/>
      <c r="AM55" s="196"/>
      <c r="AN55" s="196"/>
      <c r="AO55" s="8"/>
      <c r="AP55" s="7"/>
      <c r="AQ55" s="7"/>
      <c r="AR55" s="7"/>
      <c r="AS55" s="7"/>
      <c r="AT55" s="7"/>
      <c r="AU55" s="196"/>
      <c r="AV55" s="196"/>
      <c r="AW55" s="196"/>
      <c r="AX55" s="196"/>
      <c r="AY55" s="3"/>
      <c r="AZ55" s="3"/>
      <c r="BA55" s="3"/>
      <c r="BB55" s="3"/>
    </row>
    <row r="57" spans="20:54" ht="20.25" x14ac:dyDescent="0.3">
      <c r="T57" s="198"/>
      <c r="U57" s="198"/>
      <c r="V57" s="198"/>
      <c r="W57" s="198"/>
      <c r="X57" s="198"/>
      <c r="Y57" s="198"/>
      <c r="Z57" s="198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3"/>
      <c r="AL57" s="198"/>
      <c r="AM57" s="198"/>
      <c r="AN57" s="198"/>
      <c r="AO57" s="198"/>
      <c r="AP57" s="198"/>
      <c r="AQ57" s="198"/>
      <c r="AR57" s="198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</row>
    <row r="60" spans="20:54" ht="15.75" x14ac:dyDescent="0.25">
      <c r="T60" s="200"/>
      <c r="U60" s="200"/>
      <c r="V60" s="200"/>
      <c r="W60" s="200"/>
      <c r="X60" s="200"/>
      <c r="Y60" s="200"/>
      <c r="Z60" s="4"/>
      <c r="AA60" s="200"/>
      <c r="AB60" s="200"/>
      <c r="AC60" s="4"/>
      <c r="AD60" s="4"/>
      <c r="AE60" s="4"/>
      <c r="AF60" s="200"/>
      <c r="AG60" s="200"/>
      <c r="AH60" s="200"/>
      <c r="AI60" s="200"/>
      <c r="AJ60" s="200"/>
      <c r="AK60" s="200"/>
      <c r="AL60" s="4"/>
      <c r="AM60" s="4"/>
      <c r="AN60" s="4"/>
      <c r="AO60" s="4"/>
      <c r="AP60" s="4"/>
      <c r="AQ60" s="4"/>
      <c r="AR60" s="200"/>
      <c r="AS60" s="200"/>
      <c r="AT60" s="200"/>
      <c r="AU60" s="200"/>
      <c r="AV60" s="200"/>
      <c r="AW60" s="200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</row>
    <row r="68" spans="20:54" ht="15" customHeight="1" x14ac:dyDescent="0.25"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</row>
    <row r="72" spans="20:54" ht="23.25" x14ac:dyDescent="0.35"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</row>
    <row r="73" spans="20:54" ht="20.25" x14ac:dyDescent="0.3">
      <c r="T73" s="196"/>
      <c r="U73" s="196"/>
      <c r="V73" s="196"/>
      <c r="W73" s="196"/>
      <c r="X73" s="196"/>
      <c r="Y73" s="196"/>
      <c r="Z73" s="196"/>
      <c r="AA73" s="198"/>
      <c r="AB73" s="198"/>
      <c r="AC73" s="198"/>
      <c r="AD73" s="198"/>
      <c r="AE73" s="198"/>
      <c r="AF73" s="198"/>
      <c r="AG73" s="3"/>
      <c r="AH73" s="3"/>
      <c r="AI73" s="196"/>
      <c r="AJ73" s="196"/>
      <c r="AK73" s="196"/>
      <c r="AL73" s="196"/>
      <c r="AM73" s="196"/>
      <c r="AN73" s="196"/>
      <c r="AO73" s="8"/>
      <c r="AP73" s="7"/>
      <c r="AQ73" s="7"/>
      <c r="AR73" s="7"/>
      <c r="AS73" s="7"/>
      <c r="AT73" s="7"/>
      <c r="AU73" s="196"/>
      <c r="AV73" s="196"/>
      <c r="AW73" s="196"/>
      <c r="AX73" s="196"/>
      <c r="AY73" s="3"/>
      <c r="AZ73" s="3"/>
      <c r="BA73" s="3"/>
      <c r="BB73" s="3"/>
    </row>
    <row r="75" spans="20:54" ht="20.25" x14ac:dyDescent="0.3">
      <c r="T75" s="198"/>
      <c r="U75" s="198"/>
      <c r="V75" s="198"/>
      <c r="W75" s="198"/>
      <c r="X75" s="198"/>
      <c r="Y75" s="198"/>
      <c r="Z75" s="198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3"/>
      <c r="AL75" s="198"/>
      <c r="AM75" s="198"/>
      <c r="AN75" s="198"/>
      <c r="AO75" s="198"/>
      <c r="AP75" s="198"/>
      <c r="AQ75" s="198"/>
      <c r="AR75" s="198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</row>
    <row r="78" spans="20:54" ht="15.75" x14ac:dyDescent="0.25">
      <c r="T78" s="200"/>
      <c r="U78" s="200"/>
      <c r="V78" s="200"/>
      <c r="W78" s="200"/>
      <c r="X78" s="200"/>
      <c r="Y78" s="200"/>
      <c r="Z78" s="4"/>
      <c r="AA78" s="200"/>
      <c r="AB78" s="200"/>
      <c r="AC78" s="4"/>
      <c r="AD78" s="4"/>
      <c r="AE78" s="4"/>
      <c r="AF78" s="200"/>
      <c r="AG78" s="200"/>
      <c r="AH78" s="200"/>
      <c r="AI78" s="200"/>
      <c r="AJ78" s="200"/>
      <c r="AK78" s="200"/>
      <c r="AL78" s="4"/>
      <c r="AM78" s="4"/>
      <c r="AN78" s="4"/>
      <c r="AO78" s="4"/>
      <c r="AP78" s="4"/>
      <c r="AQ78" s="4"/>
      <c r="AR78" s="200"/>
      <c r="AS78" s="200"/>
      <c r="AT78" s="200"/>
      <c r="AU78" s="200"/>
      <c r="AV78" s="200"/>
      <c r="AW78" s="200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</row>
    <row r="86" spans="20:54" ht="15" customHeight="1" x14ac:dyDescent="0.25"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</row>
    <row r="90" spans="20:54" ht="23.25" x14ac:dyDescent="0.35"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</row>
    <row r="91" spans="20:54" ht="20.25" x14ac:dyDescent="0.3">
      <c r="T91" s="196"/>
      <c r="U91" s="196"/>
      <c r="V91" s="196"/>
      <c r="W91" s="196"/>
      <c r="X91" s="196"/>
      <c r="Y91" s="196"/>
      <c r="Z91" s="196"/>
      <c r="AA91" s="198"/>
      <c r="AB91" s="198"/>
      <c r="AC91" s="198"/>
      <c r="AD91" s="198"/>
      <c r="AE91" s="198"/>
      <c r="AF91" s="198"/>
      <c r="AG91" s="3"/>
      <c r="AH91" s="3"/>
      <c r="AI91" s="196"/>
      <c r="AJ91" s="196"/>
      <c r="AK91" s="196"/>
      <c r="AL91" s="196"/>
      <c r="AM91" s="196"/>
      <c r="AN91" s="196"/>
      <c r="AO91" s="8"/>
      <c r="AP91" s="7"/>
      <c r="AQ91" s="7"/>
      <c r="AR91" s="7"/>
      <c r="AS91" s="7"/>
      <c r="AT91" s="7"/>
      <c r="AU91" s="196"/>
      <c r="AV91" s="196"/>
      <c r="AW91" s="196"/>
      <c r="AX91" s="196"/>
      <c r="AY91" s="3"/>
      <c r="AZ91" s="3"/>
      <c r="BA91" s="3"/>
      <c r="BB91" s="3"/>
    </row>
    <row r="93" spans="20:54" ht="20.25" x14ac:dyDescent="0.3">
      <c r="T93" s="198"/>
      <c r="U93" s="198"/>
      <c r="V93" s="198"/>
      <c r="W93" s="198"/>
      <c r="X93" s="198"/>
      <c r="Y93" s="198"/>
      <c r="Z93" s="198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3"/>
      <c r="AL93" s="198"/>
      <c r="AM93" s="198"/>
      <c r="AN93" s="198"/>
      <c r="AO93" s="198"/>
      <c r="AP93" s="198"/>
      <c r="AQ93" s="198"/>
      <c r="AR93" s="198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</row>
    <row r="96" spans="20:54" ht="15.75" x14ac:dyDescent="0.25">
      <c r="T96" s="200"/>
      <c r="U96" s="200"/>
      <c r="V96" s="200"/>
      <c r="W96" s="200"/>
      <c r="X96" s="200"/>
      <c r="Y96" s="200"/>
      <c r="Z96" s="4"/>
      <c r="AA96" s="200"/>
      <c r="AB96" s="200"/>
      <c r="AC96" s="4"/>
      <c r="AD96" s="4"/>
      <c r="AE96" s="4"/>
      <c r="AF96" s="200"/>
      <c r="AG96" s="200"/>
      <c r="AH96" s="200"/>
      <c r="AI96" s="200"/>
      <c r="AJ96" s="200"/>
      <c r="AK96" s="200"/>
      <c r="AL96" s="4"/>
      <c r="AM96" s="4"/>
      <c r="AN96" s="4"/>
      <c r="AO96" s="4"/>
      <c r="AP96" s="4"/>
      <c r="AQ96" s="5"/>
      <c r="AR96" s="200"/>
      <c r="AS96" s="200"/>
      <c r="AT96" s="200"/>
      <c r="AU96" s="200"/>
      <c r="AV96" s="200"/>
      <c r="AW96" s="200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196" t="s">
        <v>22</v>
      </c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</row>
    <row r="104" spans="20:54" ht="15" customHeight="1" x14ac:dyDescent="0.25"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</row>
    <row r="107" spans="20:54" ht="23.25" x14ac:dyDescent="0.35">
      <c r="T107" s="197" t="s">
        <v>11</v>
      </c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</row>
    <row r="108" spans="20:54" ht="20.25" x14ac:dyDescent="0.3">
      <c r="T108" s="196" t="s">
        <v>12</v>
      </c>
      <c r="U108" s="196"/>
      <c r="V108" s="196"/>
      <c r="W108" s="196"/>
      <c r="X108" s="196"/>
      <c r="Y108" s="196"/>
      <c r="Z108" s="196"/>
      <c r="AA108" s="198" t="str">
        <f>C4</f>
        <v>Žďár nad Sázavou 4.6.2022</v>
      </c>
      <c r="AB108" s="198"/>
      <c r="AC108" s="198"/>
      <c r="AD108" s="198"/>
      <c r="AE108" s="198"/>
      <c r="AF108" s="198"/>
      <c r="AG108" s="3"/>
      <c r="AH108" s="3"/>
      <c r="AI108" s="196" t="s">
        <v>13</v>
      </c>
      <c r="AJ108" s="196"/>
      <c r="AK108" s="196"/>
      <c r="AL108" s="196"/>
      <c r="AM108" s="196"/>
      <c r="AN108" s="196"/>
      <c r="AO108" s="8" t="str">
        <f>CONCATENATE("(",P4,"-5)")</f>
        <v>(-5)</v>
      </c>
      <c r="AP108" s="7"/>
      <c r="AQ108" s="7"/>
      <c r="AR108" s="7"/>
      <c r="AS108" s="7"/>
      <c r="AT108" s="7"/>
      <c r="AU108" s="196" t="s">
        <v>14</v>
      </c>
      <c r="AV108" s="196"/>
      <c r="AW108" s="196"/>
      <c r="AX108" s="196"/>
      <c r="AY108" s="3"/>
      <c r="AZ108" s="3"/>
      <c r="BA108" s="3"/>
      <c r="BB108" s="3"/>
    </row>
    <row r="110" spans="20:54" ht="20.25" x14ac:dyDescent="0.3">
      <c r="T110" s="198" t="s">
        <v>15</v>
      </c>
      <c r="U110" s="198"/>
      <c r="V110" s="198"/>
      <c r="W110" s="198"/>
      <c r="X110" s="198"/>
      <c r="Y110" s="198"/>
      <c r="Z110" s="198"/>
      <c r="AA110" s="199" t="e">
        <f>#REF!</f>
        <v>#REF!</v>
      </c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3"/>
      <c r="AL110" s="198" t="s">
        <v>16</v>
      </c>
      <c r="AM110" s="198"/>
      <c r="AN110" s="198"/>
      <c r="AO110" s="198"/>
      <c r="AP110" s="198"/>
      <c r="AQ110" s="198"/>
      <c r="AR110" s="198"/>
      <c r="AS110" s="199" t="e">
        <f>#REF!</f>
        <v>#REF!</v>
      </c>
      <c r="AT110" s="199"/>
      <c r="AU110" s="199"/>
      <c r="AV110" s="199"/>
      <c r="AW110" s="199"/>
      <c r="AX110" s="199"/>
      <c r="AY110" s="199"/>
      <c r="AZ110" s="199"/>
      <c r="BA110" s="199"/>
      <c r="BB110" s="199"/>
    </row>
    <row r="113" spans="20:54" ht="15.75" x14ac:dyDescent="0.25">
      <c r="T113" s="200" t="s">
        <v>17</v>
      </c>
      <c r="U113" s="200"/>
      <c r="V113" s="200"/>
      <c r="W113" s="200"/>
      <c r="X113" s="200"/>
      <c r="Y113" s="200"/>
      <c r="Z113" s="4"/>
      <c r="AA113" s="200"/>
      <c r="AB113" s="200"/>
      <c r="AC113" s="4"/>
      <c r="AD113" s="4"/>
      <c r="AE113" s="4"/>
      <c r="AF113" s="200" t="s">
        <v>18</v>
      </c>
      <c r="AG113" s="200"/>
      <c r="AH113" s="200"/>
      <c r="AI113" s="200"/>
      <c r="AJ113" s="200"/>
      <c r="AK113" s="200"/>
      <c r="AL113" s="4"/>
      <c r="AM113" s="4"/>
      <c r="AN113" s="4"/>
      <c r="AO113" s="4"/>
      <c r="AP113" s="4"/>
      <c r="AQ113" s="4"/>
      <c r="AR113" s="200" t="s">
        <v>19</v>
      </c>
      <c r="AS113" s="200"/>
      <c r="AT113" s="200"/>
      <c r="AU113" s="200"/>
      <c r="AV113" s="200"/>
      <c r="AW113" s="200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196" t="s">
        <v>22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</row>
    <row r="122" spans="20:54" ht="15" customHeight="1" x14ac:dyDescent="0.25"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</row>
    <row r="126" spans="20:54" ht="23.25" x14ac:dyDescent="0.35">
      <c r="T126" s="197" t="s">
        <v>11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</row>
    <row r="127" spans="20:54" ht="20.25" x14ac:dyDescent="0.3">
      <c r="T127" s="196" t="s">
        <v>12</v>
      </c>
      <c r="U127" s="196"/>
      <c r="V127" s="196"/>
      <c r="W127" s="196"/>
      <c r="X127" s="196"/>
      <c r="Y127" s="196"/>
      <c r="Z127" s="196"/>
      <c r="AA127" s="198" t="str">
        <f>C4</f>
        <v>Žďár nad Sázavou 4.6.2022</v>
      </c>
      <c r="AB127" s="198"/>
      <c r="AC127" s="198"/>
      <c r="AD127" s="198"/>
      <c r="AE127" s="198"/>
      <c r="AF127" s="198"/>
      <c r="AG127" s="3"/>
      <c r="AH127" s="3"/>
      <c r="AI127" s="196" t="s">
        <v>13</v>
      </c>
      <c r="AJ127" s="196"/>
      <c r="AK127" s="196"/>
      <c r="AL127" s="196"/>
      <c r="AM127" s="196"/>
      <c r="AN127" s="196"/>
      <c r="AO127" s="8" t="str">
        <f>CONCATENATE("(",P4,"-6)")</f>
        <v>(-6)</v>
      </c>
      <c r="AP127" s="7"/>
      <c r="AQ127" s="7"/>
      <c r="AR127" s="7"/>
      <c r="AS127" s="7"/>
      <c r="AT127" s="7"/>
      <c r="AU127" s="196" t="s">
        <v>14</v>
      </c>
      <c r="AV127" s="196"/>
      <c r="AW127" s="196"/>
      <c r="AX127" s="196"/>
      <c r="AY127" s="3"/>
      <c r="AZ127" s="3"/>
      <c r="BA127" s="3"/>
      <c r="BB127" s="3"/>
    </row>
    <row r="129" spans="20:54" ht="20.25" x14ac:dyDescent="0.3">
      <c r="T129" s="198" t="s">
        <v>15</v>
      </c>
      <c r="U129" s="198"/>
      <c r="V129" s="198"/>
      <c r="W129" s="198"/>
      <c r="X129" s="198"/>
      <c r="Y129" s="198"/>
      <c r="Z129" s="198"/>
      <c r="AA129" s="199" t="e">
        <f>#REF!</f>
        <v>#REF!</v>
      </c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3"/>
      <c r="AL129" s="198" t="s">
        <v>16</v>
      </c>
      <c r="AM129" s="198"/>
      <c r="AN129" s="198"/>
      <c r="AO129" s="198"/>
      <c r="AP129" s="198"/>
      <c r="AQ129" s="198"/>
      <c r="AR129" s="198"/>
      <c r="AS129" s="199" t="e">
        <f>#REF!</f>
        <v>#REF!</v>
      </c>
      <c r="AT129" s="199"/>
      <c r="AU129" s="199"/>
      <c r="AV129" s="199"/>
      <c r="AW129" s="199"/>
      <c r="AX129" s="199"/>
      <c r="AY129" s="199"/>
      <c r="AZ129" s="199"/>
      <c r="BA129" s="199"/>
      <c r="BB129" s="199"/>
    </row>
    <row r="132" spans="20:54" ht="15.75" x14ac:dyDescent="0.25">
      <c r="T132" s="200" t="s">
        <v>17</v>
      </c>
      <c r="U132" s="200"/>
      <c r="V132" s="200"/>
      <c r="W132" s="200"/>
      <c r="X132" s="200"/>
      <c r="Y132" s="200"/>
      <c r="Z132" s="4"/>
      <c r="AA132" s="200"/>
      <c r="AB132" s="200"/>
      <c r="AC132" s="4"/>
      <c r="AD132" s="4"/>
      <c r="AE132" s="4"/>
      <c r="AF132" s="200" t="s">
        <v>18</v>
      </c>
      <c r="AG132" s="200"/>
      <c r="AH132" s="200"/>
      <c r="AI132" s="200"/>
      <c r="AJ132" s="200"/>
      <c r="AK132" s="200"/>
      <c r="AL132" s="4"/>
      <c r="AM132" s="4"/>
      <c r="AN132" s="4"/>
      <c r="AO132" s="4"/>
      <c r="AP132" s="4"/>
      <c r="AQ132" s="4"/>
      <c r="AR132" s="200" t="s">
        <v>19</v>
      </c>
      <c r="AS132" s="200"/>
      <c r="AT132" s="200"/>
      <c r="AU132" s="200"/>
      <c r="AV132" s="200"/>
      <c r="AW132" s="200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196" t="s">
        <v>22</v>
      </c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</row>
    <row r="140" spans="20:54" ht="15" customHeight="1" x14ac:dyDescent="0.25"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34"/>
  <sheetViews>
    <sheetView showGridLines="0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10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skupin'!B8</f>
        <v>TJ Peklo nad Zdobnicí "B" - Vojtěch Prachař</v>
      </c>
      <c r="C7" s="265"/>
      <c r="D7" s="266"/>
      <c r="E7" s="267"/>
      <c r="F7" s="359">
        <f>O29</f>
        <v>1</v>
      </c>
      <c r="G7" s="359" t="s">
        <v>9</v>
      </c>
      <c r="H7" s="360">
        <f>Q29</f>
        <v>2</v>
      </c>
      <c r="I7" s="370">
        <f>E15</f>
        <v>1</v>
      </c>
      <c r="J7" s="359" t="s">
        <v>9</v>
      </c>
      <c r="K7" s="360">
        <f>C15</f>
        <v>2</v>
      </c>
      <c r="L7" s="348"/>
      <c r="M7" s="350"/>
      <c r="N7" s="338"/>
      <c r="O7" s="362">
        <f>F7+I7+L7</f>
        <v>2</v>
      </c>
      <c r="P7" s="364" t="s">
        <v>9</v>
      </c>
      <c r="Q7" s="366">
        <f>H7+K7+N7</f>
        <v>4</v>
      </c>
      <c r="R7" s="368">
        <v>0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19</v>
      </c>
      <c r="G9" s="340" t="s">
        <v>9</v>
      </c>
      <c r="H9" s="341">
        <f>Q30</f>
        <v>29</v>
      </c>
      <c r="I9" s="342">
        <f>E17</f>
        <v>24</v>
      </c>
      <c r="J9" s="340" t="s">
        <v>9</v>
      </c>
      <c r="K9" s="341">
        <f>C17</f>
        <v>25</v>
      </c>
      <c r="L9" s="355"/>
      <c r="M9" s="357"/>
      <c r="N9" s="346"/>
      <c r="O9" s="353">
        <f>F9+I9+L9</f>
        <v>43</v>
      </c>
      <c r="P9" s="376" t="s">
        <v>9</v>
      </c>
      <c r="Q9" s="378">
        <f>H9+K9+N9</f>
        <v>54</v>
      </c>
      <c r="R9" s="383">
        <v>3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84"/>
    </row>
    <row r="11" spans="1:18" ht="15" customHeight="1" x14ac:dyDescent="0.25">
      <c r="A11" s="371">
        <v>2</v>
      </c>
      <c r="B11" s="248" t="str">
        <f>'Nasazení do skupin'!B9</f>
        <v>T.J. Sokol Zbečník - Martin Kohl</v>
      </c>
      <c r="C11" s="334">
        <f>H7</f>
        <v>2</v>
      </c>
      <c r="D11" s="336" t="s">
        <v>9</v>
      </c>
      <c r="E11" s="336">
        <f>F7</f>
        <v>1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0</v>
      </c>
      <c r="L11" s="348"/>
      <c r="M11" s="350"/>
      <c r="N11" s="338"/>
      <c r="O11" s="362">
        <f>C11+I11+L11</f>
        <v>4</v>
      </c>
      <c r="P11" s="364" t="s">
        <v>9</v>
      </c>
      <c r="Q11" s="366">
        <f>E11+K11+N11</f>
        <v>1</v>
      </c>
      <c r="R11" s="368">
        <v>4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29</v>
      </c>
      <c r="D13" s="340" t="s">
        <v>9</v>
      </c>
      <c r="E13" s="340">
        <f>F9</f>
        <v>19</v>
      </c>
      <c r="F13" s="254"/>
      <c r="G13" s="255"/>
      <c r="H13" s="256"/>
      <c r="I13" s="340">
        <f>O28</f>
        <v>20</v>
      </c>
      <c r="J13" s="340" t="s">
        <v>9</v>
      </c>
      <c r="K13" s="341">
        <f>Q28</f>
        <v>14</v>
      </c>
      <c r="L13" s="355"/>
      <c r="M13" s="357"/>
      <c r="N13" s="346"/>
      <c r="O13" s="353">
        <f>C13+I13+L13</f>
        <v>49</v>
      </c>
      <c r="P13" s="376" t="s">
        <v>9</v>
      </c>
      <c r="Q13" s="378">
        <f>E13+K13+N13</f>
        <v>33</v>
      </c>
      <c r="R13" s="383">
        <v>1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skupin'!B10</f>
        <v>SK Liapor Karlovy Vary "C" - Matyáš Kornatovský</v>
      </c>
      <c r="C15" s="370">
        <f>O25</f>
        <v>2</v>
      </c>
      <c r="D15" s="359" t="s">
        <v>9</v>
      </c>
      <c r="E15" s="360">
        <f>Q25</f>
        <v>1</v>
      </c>
      <c r="F15" s="370">
        <f>K11</f>
        <v>0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2</v>
      </c>
      <c r="P15" s="364" t="s">
        <v>9</v>
      </c>
      <c r="Q15" s="366">
        <f>E15+H15+N15</f>
        <v>3</v>
      </c>
      <c r="R15" s="368">
        <v>2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25</v>
      </c>
      <c r="D17" s="340" t="s">
        <v>9</v>
      </c>
      <c r="E17" s="340">
        <f>Q26</f>
        <v>24</v>
      </c>
      <c r="F17" s="342">
        <f>K13</f>
        <v>14</v>
      </c>
      <c r="G17" s="340" t="s">
        <v>9</v>
      </c>
      <c r="H17" s="340">
        <f>I13</f>
        <v>20</v>
      </c>
      <c r="I17" s="388"/>
      <c r="J17" s="389"/>
      <c r="K17" s="390"/>
      <c r="L17" s="330"/>
      <c r="M17" s="330"/>
      <c r="N17" s="332"/>
      <c r="O17" s="353">
        <f>C17+F17+L17</f>
        <v>39</v>
      </c>
      <c r="P17" s="376" t="s">
        <v>9</v>
      </c>
      <c r="Q17" s="378">
        <f>E17+H17+N17</f>
        <v>44</v>
      </c>
      <c r="R17" s="383">
        <v>2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SK Liapor Karlovy Vary "C" - Matyáš Kornatovský</v>
      </c>
      <c r="C25" s="404"/>
      <c r="D25" s="404" t="s">
        <v>9</v>
      </c>
      <c r="E25" s="404" t="str">
        <f>B7</f>
        <v>TJ Peklo nad Zdobnicí "B" - Vojtěch Prachař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2</v>
      </c>
      <c r="P25" s="55" t="s">
        <v>9</v>
      </c>
      <c r="Q25" s="55">
        <v>1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25</v>
      </c>
      <c r="P26" s="55" t="s">
        <v>9</v>
      </c>
      <c r="Q26" s="41">
        <v>24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T.J. Sokol Zbečník - Martin Kohl</v>
      </c>
      <c r="C27" s="404"/>
      <c r="D27" s="404" t="s">
        <v>9</v>
      </c>
      <c r="E27" s="404" t="str">
        <f>B15</f>
        <v>SK Liapor Karlovy Vary "C" - Matyáš Kornatovský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20</v>
      </c>
      <c r="P28" s="55" t="s">
        <v>9</v>
      </c>
      <c r="Q28" s="41">
        <v>14</v>
      </c>
      <c r="R28" s="9" t="s">
        <v>26</v>
      </c>
    </row>
    <row r="29" spans="1:19" ht="13.35" customHeight="1" x14ac:dyDescent="0.25">
      <c r="A29" s="406">
        <v>3</v>
      </c>
      <c r="B29" s="404" t="str">
        <f>B7</f>
        <v>TJ Peklo nad Zdobnicí "B" - Vojtěch Prachař</v>
      </c>
      <c r="C29" s="404"/>
      <c r="D29" s="404" t="s">
        <v>9</v>
      </c>
      <c r="E29" s="404" t="str">
        <f>B11</f>
        <v>T.J. Sokol Zbečník - Martin Kohl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1</v>
      </c>
      <c r="P29" s="55" t="s">
        <v>9</v>
      </c>
      <c r="Q29" s="55">
        <v>2</v>
      </c>
      <c r="R29" s="9" t="s">
        <v>27</v>
      </c>
    </row>
    <row r="30" spans="1:19" ht="13.3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19</v>
      </c>
      <c r="P30" s="55" t="s">
        <v>9</v>
      </c>
      <c r="Q30" s="41">
        <v>29</v>
      </c>
      <c r="R30" s="9" t="s">
        <v>26</v>
      </c>
    </row>
    <row r="31" spans="1:19" x14ac:dyDescent="0.25">
      <c r="P31" s="228"/>
      <c r="Q31" s="228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140"/>
  <sheetViews>
    <sheetView showGridLines="0" zoomScaleNormal="100" workbookViewId="0">
      <selection activeCell="Y6" sqref="Y6"/>
    </sheetView>
  </sheetViews>
  <sheetFormatPr defaultRowHeight="15" x14ac:dyDescent="0.25"/>
  <cols>
    <col min="1" max="1" width="4" customWidth="1"/>
    <col min="2" max="2" width="34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26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">
      <c r="A4" s="305" t="s">
        <v>25</v>
      </c>
      <c r="B4" s="306"/>
      <c r="C4" s="311" t="str">
        <f>'Nasazení do skupin'!B3</f>
        <v>Žďár nad Sázavou 4.6.2022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6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26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57" t="s">
        <v>8</v>
      </c>
    </row>
    <row r="7" spans="1:26" ht="15" customHeight="1" x14ac:dyDescent="0.25">
      <c r="A7" s="243">
        <v>1</v>
      </c>
      <c r="B7" s="248" t="str">
        <f>'Nasazení do skupin'!B11</f>
        <v>SK Liapor Karlovy Vary "A" - Kamil Hušek</v>
      </c>
      <c r="C7" s="265"/>
      <c r="D7" s="266"/>
      <c r="E7" s="267"/>
      <c r="F7" s="241"/>
      <c r="G7" s="241"/>
      <c r="H7" s="231"/>
      <c r="I7" s="239"/>
      <c r="J7" s="241"/>
      <c r="K7" s="231"/>
      <c r="L7" s="233"/>
      <c r="M7" s="215"/>
      <c r="N7" s="219"/>
      <c r="O7" s="295"/>
      <c r="P7" s="293"/>
      <c r="Q7" s="289"/>
      <c r="R7" s="287"/>
      <c r="Y7" s="47"/>
    </row>
    <row r="8" spans="1:26" ht="15.75" customHeight="1" thickBot="1" x14ac:dyDescent="0.3">
      <c r="A8" s="244"/>
      <c r="B8" s="249"/>
      <c r="C8" s="268"/>
      <c r="D8" s="269"/>
      <c r="E8" s="270"/>
      <c r="F8" s="242"/>
      <c r="G8" s="242"/>
      <c r="H8" s="232"/>
      <c r="I8" s="240"/>
      <c r="J8" s="242"/>
      <c r="K8" s="232"/>
      <c r="L8" s="234"/>
      <c r="M8" s="216"/>
      <c r="N8" s="220"/>
      <c r="O8" s="296"/>
      <c r="P8" s="294"/>
      <c r="Q8" s="290"/>
      <c r="R8" s="288"/>
    </row>
    <row r="9" spans="1:26" ht="15" customHeight="1" x14ac:dyDescent="0.25">
      <c r="A9" s="244"/>
      <c r="B9" s="249"/>
      <c r="C9" s="268"/>
      <c r="D9" s="269"/>
      <c r="E9" s="270"/>
      <c r="F9" s="213"/>
      <c r="G9" s="213"/>
      <c r="H9" s="214"/>
      <c r="I9" s="246"/>
      <c r="J9" s="213"/>
      <c r="K9" s="214"/>
      <c r="L9" s="211"/>
      <c r="M9" s="201"/>
      <c r="N9" s="229"/>
      <c r="O9" s="291"/>
      <c r="P9" s="205"/>
      <c r="Q9" s="207"/>
      <c r="R9" s="224"/>
      <c r="X9" s="47"/>
      <c r="Y9" s="47"/>
      <c r="Z9" s="47"/>
    </row>
    <row r="10" spans="1:26" ht="15.75" customHeight="1" thickBot="1" x14ac:dyDescent="0.3">
      <c r="A10" s="245"/>
      <c r="B10" s="250"/>
      <c r="C10" s="271"/>
      <c r="D10" s="272"/>
      <c r="E10" s="273"/>
      <c r="F10" s="213"/>
      <c r="G10" s="213"/>
      <c r="H10" s="214"/>
      <c r="I10" s="247"/>
      <c r="J10" s="235"/>
      <c r="K10" s="261"/>
      <c r="L10" s="212"/>
      <c r="M10" s="202"/>
      <c r="N10" s="230"/>
      <c r="O10" s="292"/>
      <c r="P10" s="206"/>
      <c r="Q10" s="208"/>
      <c r="R10" s="225"/>
      <c r="X10" s="47"/>
      <c r="Y10" s="47"/>
      <c r="Z10" s="47"/>
    </row>
    <row r="11" spans="1:26" ht="15" customHeight="1" x14ac:dyDescent="0.25">
      <c r="A11" s="243">
        <v>2</v>
      </c>
      <c r="B11" s="248" t="str">
        <f>'Nasazení do skupin'!B12</f>
        <v>TJ Radomyšl - Jakub Sekáč</v>
      </c>
      <c r="C11" s="260"/>
      <c r="D11" s="262"/>
      <c r="E11" s="262"/>
      <c r="F11" s="251" t="s">
        <v>67</v>
      </c>
      <c r="G11" s="252"/>
      <c r="H11" s="253"/>
      <c r="I11" s="241"/>
      <c r="J11" s="241"/>
      <c r="K11" s="231"/>
      <c r="L11" s="233"/>
      <c r="M11" s="215"/>
      <c r="N11" s="219"/>
      <c r="O11" s="295"/>
      <c r="P11" s="293"/>
      <c r="Q11" s="289"/>
      <c r="R11" s="287"/>
    </row>
    <row r="12" spans="1:26" ht="15.75" customHeight="1" thickBot="1" x14ac:dyDescent="0.3">
      <c r="A12" s="244"/>
      <c r="B12" s="249"/>
      <c r="C12" s="240"/>
      <c r="D12" s="242"/>
      <c r="E12" s="242"/>
      <c r="F12" s="254"/>
      <c r="G12" s="255"/>
      <c r="H12" s="256"/>
      <c r="I12" s="242"/>
      <c r="J12" s="242"/>
      <c r="K12" s="232"/>
      <c r="L12" s="234"/>
      <c r="M12" s="216"/>
      <c r="N12" s="220"/>
      <c r="O12" s="296"/>
      <c r="P12" s="294"/>
      <c r="Q12" s="290"/>
      <c r="R12" s="288"/>
    </row>
    <row r="13" spans="1:26" ht="15" customHeight="1" x14ac:dyDescent="0.25">
      <c r="A13" s="244"/>
      <c r="B13" s="249"/>
      <c r="C13" s="246"/>
      <c r="D13" s="213"/>
      <c r="E13" s="213"/>
      <c r="F13" s="254"/>
      <c r="G13" s="255"/>
      <c r="H13" s="256"/>
      <c r="I13" s="213"/>
      <c r="J13" s="213"/>
      <c r="K13" s="214"/>
      <c r="L13" s="211"/>
      <c r="M13" s="201"/>
      <c r="N13" s="229"/>
      <c r="O13" s="291"/>
      <c r="P13" s="205"/>
      <c r="Q13" s="207"/>
      <c r="R13" s="224"/>
    </row>
    <row r="14" spans="1:26" ht="15.75" customHeight="1" thickBot="1" x14ac:dyDescent="0.3">
      <c r="A14" s="245"/>
      <c r="B14" s="250"/>
      <c r="C14" s="247"/>
      <c r="D14" s="235"/>
      <c r="E14" s="235"/>
      <c r="F14" s="257"/>
      <c r="G14" s="258"/>
      <c r="H14" s="259"/>
      <c r="I14" s="213"/>
      <c r="J14" s="213"/>
      <c r="K14" s="214"/>
      <c r="L14" s="212"/>
      <c r="M14" s="202"/>
      <c r="N14" s="230"/>
      <c r="O14" s="292"/>
      <c r="P14" s="206"/>
      <c r="Q14" s="208"/>
      <c r="R14" s="225"/>
    </row>
    <row r="15" spans="1:26" ht="15" customHeight="1" x14ac:dyDescent="0.25">
      <c r="A15" s="243">
        <v>3</v>
      </c>
      <c r="B15" s="248" t="str">
        <f>'Nasazení do skupin'!B13</f>
        <v>MNK Modřice "B" -Vojtěch Šlezinger</v>
      </c>
      <c r="C15" s="239"/>
      <c r="D15" s="241"/>
      <c r="E15" s="231"/>
      <c r="F15" s="260"/>
      <c r="G15" s="262"/>
      <c r="H15" s="262"/>
      <c r="I15" s="385"/>
      <c r="J15" s="386"/>
      <c r="K15" s="387"/>
      <c r="L15" s="236"/>
      <c r="M15" s="236"/>
      <c r="N15" s="285"/>
      <c r="O15" s="295"/>
      <c r="P15" s="293"/>
      <c r="Q15" s="289"/>
      <c r="R15" s="287"/>
    </row>
    <row r="16" spans="1:26" ht="15.75" customHeight="1" thickBot="1" x14ac:dyDescent="0.3">
      <c r="A16" s="244"/>
      <c r="B16" s="249"/>
      <c r="C16" s="240"/>
      <c r="D16" s="242"/>
      <c r="E16" s="232"/>
      <c r="F16" s="240"/>
      <c r="G16" s="242"/>
      <c r="H16" s="242"/>
      <c r="I16" s="388"/>
      <c r="J16" s="389"/>
      <c r="K16" s="390"/>
      <c r="L16" s="237"/>
      <c r="M16" s="237"/>
      <c r="N16" s="286"/>
      <c r="O16" s="296"/>
      <c r="P16" s="294"/>
      <c r="Q16" s="290"/>
      <c r="R16" s="288"/>
    </row>
    <row r="17" spans="1:28" ht="15" customHeight="1" x14ac:dyDescent="0.25">
      <c r="A17" s="244"/>
      <c r="B17" s="249"/>
      <c r="C17" s="246"/>
      <c r="D17" s="213"/>
      <c r="E17" s="214"/>
      <c r="F17" s="246"/>
      <c r="G17" s="213"/>
      <c r="H17" s="213"/>
      <c r="I17" s="388"/>
      <c r="J17" s="389"/>
      <c r="K17" s="390"/>
      <c r="L17" s="263"/>
      <c r="M17" s="263"/>
      <c r="N17" s="209"/>
      <c r="O17" s="291"/>
      <c r="P17" s="205"/>
      <c r="Q17" s="207"/>
      <c r="R17" s="224"/>
    </row>
    <row r="18" spans="1:28" ht="15.75" customHeight="1" thickBot="1" x14ac:dyDescent="0.3">
      <c r="A18" s="245"/>
      <c r="B18" s="250"/>
      <c r="C18" s="247"/>
      <c r="D18" s="235"/>
      <c r="E18" s="261"/>
      <c r="F18" s="247"/>
      <c r="G18" s="235"/>
      <c r="H18" s="235"/>
      <c r="I18" s="391"/>
      <c r="J18" s="392"/>
      <c r="K18" s="393"/>
      <c r="L18" s="264"/>
      <c r="M18" s="264"/>
      <c r="N18" s="210"/>
      <c r="O18" s="292"/>
      <c r="P18" s="206"/>
      <c r="Q18" s="208"/>
      <c r="R18" s="225"/>
    </row>
    <row r="19" spans="1:28" ht="15" customHeight="1" x14ac:dyDescent="0.25">
      <c r="A19" s="243"/>
      <c r="B19" s="248"/>
      <c r="C19" s="233"/>
      <c r="D19" s="215"/>
      <c r="E19" s="219"/>
      <c r="F19" s="233"/>
      <c r="G19" s="215"/>
      <c r="H19" s="219"/>
      <c r="I19" s="283"/>
      <c r="J19" s="284"/>
      <c r="K19" s="284"/>
      <c r="L19" s="274">
        <v>2022</v>
      </c>
      <c r="M19" s="275"/>
      <c r="N19" s="276"/>
      <c r="O19" s="215"/>
      <c r="P19" s="215"/>
      <c r="Q19" s="219"/>
      <c r="R19" s="222"/>
    </row>
    <row r="20" spans="1:28" ht="15.75" customHeight="1" thickBot="1" x14ac:dyDescent="0.3">
      <c r="A20" s="244"/>
      <c r="B20" s="249"/>
      <c r="C20" s="234"/>
      <c r="D20" s="216"/>
      <c r="E20" s="220"/>
      <c r="F20" s="234"/>
      <c r="G20" s="216"/>
      <c r="H20" s="220"/>
      <c r="I20" s="234"/>
      <c r="J20" s="216"/>
      <c r="K20" s="216"/>
      <c r="L20" s="277"/>
      <c r="M20" s="278"/>
      <c r="N20" s="279"/>
      <c r="O20" s="216"/>
      <c r="P20" s="216"/>
      <c r="Q20" s="220"/>
      <c r="R20" s="223"/>
    </row>
    <row r="21" spans="1:28" ht="15" customHeight="1" x14ac:dyDescent="0.25">
      <c r="A21" s="244"/>
      <c r="B21" s="249"/>
      <c r="C21" s="211"/>
      <c r="D21" s="201"/>
      <c r="E21" s="229"/>
      <c r="F21" s="211"/>
      <c r="G21" s="201"/>
      <c r="H21" s="229"/>
      <c r="I21" s="211"/>
      <c r="J21" s="201"/>
      <c r="K21" s="201"/>
      <c r="L21" s="277"/>
      <c r="M21" s="278"/>
      <c r="N21" s="279"/>
      <c r="O21" s="217"/>
      <c r="P21" s="201"/>
      <c r="Q21" s="203"/>
      <c r="R21" s="224"/>
    </row>
    <row r="22" spans="1:28" ht="15.75" customHeight="1" thickBot="1" x14ac:dyDescent="0.3">
      <c r="A22" s="245"/>
      <c r="B22" s="250"/>
      <c r="C22" s="212"/>
      <c r="D22" s="202"/>
      <c r="E22" s="230"/>
      <c r="F22" s="212"/>
      <c r="G22" s="202"/>
      <c r="H22" s="230"/>
      <c r="I22" s="212"/>
      <c r="J22" s="202"/>
      <c r="K22" s="202"/>
      <c r="L22" s="280"/>
      <c r="M22" s="281"/>
      <c r="N22" s="282"/>
      <c r="O22" s="218"/>
      <c r="P22" s="202"/>
      <c r="Q22" s="204"/>
      <c r="R22" s="225"/>
    </row>
    <row r="24" spans="1:28" ht="24.95" customHeigh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38"/>
      <c r="B25" s="226"/>
      <c r="C25" s="226"/>
      <c r="D25" s="227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38"/>
      <c r="B26" s="226"/>
      <c r="C26" s="226"/>
      <c r="D26" s="227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38"/>
      <c r="B27" s="226"/>
      <c r="C27" s="226"/>
      <c r="D27" s="227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38"/>
      <c r="B28" s="226"/>
      <c r="C28" s="226"/>
      <c r="D28" s="22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35" customHeight="1" x14ac:dyDescent="0.25">
      <c r="A29" s="238"/>
      <c r="B29" s="226"/>
      <c r="C29" s="226"/>
      <c r="D29" s="227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35" customHeight="1" x14ac:dyDescent="0.25">
      <c r="A30" s="238"/>
      <c r="B30" s="226"/>
      <c r="C30" s="226"/>
      <c r="D30" s="227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38"/>
      <c r="B31" s="226"/>
      <c r="C31" s="226"/>
      <c r="D31" s="227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38"/>
      <c r="B32" s="226"/>
      <c r="C32" s="226"/>
      <c r="D32" s="22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38"/>
      <c r="B33" s="226"/>
      <c r="C33" s="226"/>
      <c r="D33" s="22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38"/>
      <c r="B34" s="226"/>
      <c r="C34" s="226"/>
      <c r="D34" s="22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38"/>
      <c r="B35" s="226"/>
      <c r="C35" s="226"/>
      <c r="D35" s="227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38"/>
      <c r="B36" s="226"/>
      <c r="C36" s="226"/>
      <c r="D36" s="227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28"/>
      <c r="Q37" s="228"/>
      <c r="R37" s="2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</row>
    <row r="38" spans="1:54" ht="20.25" x14ac:dyDescent="0.3">
      <c r="T38" s="196"/>
      <c r="U38" s="196"/>
      <c r="V38" s="196"/>
      <c r="W38" s="196"/>
      <c r="X38" s="196"/>
      <c r="Y38" s="196"/>
      <c r="Z38" s="196"/>
      <c r="AA38" s="198"/>
      <c r="AB38" s="198"/>
      <c r="AC38" s="198"/>
      <c r="AD38" s="198"/>
      <c r="AE38" s="198"/>
      <c r="AF38" s="198"/>
      <c r="AH38" s="3"/>
      <c r="AI38" s="196"/>
      <c r="AJ38" s="196"/>
      <c r="AK38" s="196"/>
      <c r="AL38" s="196"/>
      <c r="AM38" s="196"/>
      <c r="AN38" s="196"/>
      <c r="AO38" s="8"/>
      <c r="AP38" s="7"/>
      <c r="AQ38" s="7"/>
      <c r="AR38" s="7"/>
      <c r="AS38" s="7"/>
      <c r="AT38" s="7"/>
      <c r="AU38" s="196"/>
      <c r="AV38" s="196"/>
      <c r="AW38" s="196"/>
      <c r="AX38" s="196"/>
      <c r="AY38" s="3"/>
      <c r="AZ38" s="3"/>
      <c r="BA38" s="3"/>
      <c r="BB38" s="3"/>
    </row>
    <row r="40" spans="1:54" ht="20.25" x14ac:dyDescent="0.3">
      <c r="T40" s="198"/>
      <c r="U40" s="198"/>
      <c r="V40" s="198"/>
      <c r="W40" s="198"/>
      <c r="X40" s="198"/>
      <c r="Y40" s="198"/>
      <c r="Z40" s="198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3"/>
      <c r="AL40" s="198"/>
      <c r="AM40" s="198"/>
      <c r="AN40" s="198"/>
      <c r="AO40" s="198"/>
      <c r="AP40" s="198"/>
      <c r="AQ40" s="198"/>
      <c r="AR40" s="198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</row>
    <row r="43" spans="1:54" ht="15.75" x14ac:dyDescent="0.25">
      <c r="T43" s="200"/>
      <c r="U43" s="200"/>
      <c r="V43" s="200"/>
      <c r="W43" s="200"/>
      <c r="X43" s="200"/>
      <c r="Y43" s="200"/>
      <c r="Z43" s="4"/>
      <c r="AA43" s="200"/>
      <c r="AB43" s="200"/>
      <c r="AC43" s="4"/>
      <c r="AD43" s="4"/>
      <c r="AE43" s="4"/>
      <c r="AF43" s="200"/>
      <c r="AG43" s="200"/>
      <c r="AH43" s="200"/>
      <c r="AI43" s="200"/>
      <c r="AJ43" s="200"/>
      <c r="AK43" s="200"/>
      <c r="AL43" s="4"/>
      <c r="AM43" s="4"/>
      <c r="AN43" s="4"/>
      <c r="AO43" s="4"/>
      <c r="AP43" s="4"/>
      <c r="AQ43" s="4"/>
      <c r="AR43" s="200"/>
      <c r="AS43" s="200"/>
      <c r="AT43" s="200"/>
      <c r="AU43" s="200"/>
      <c r="AV43" s="200"/>
      <c r="AW43" s="200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</row>
    <row r="51" spans="20:54" x14ac:dyDescent="0.25"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3" spans="20:54" x14ac:dyDescent="0.25"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</row>
    <row r="54" spans="20:54" x14ac:dyDescent="0.25"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</row>
    <row r="55" spans="20:54" ht="20.25" x14ac:dyDescent="0.3">
      <c r="T55" s="196"/>
      <c r="U55" s="196"/>
      <c r="V55" s="196"/>
      <c r="W55" s="196"/>
      <c r="X55" s="196"/>
      <c r="Y55" s="196"/>
      <c r="Z55" s="196"/>
      <c r="AA55" s="198"/>
      <c r="AB55" s="198"/>
      <c r="AC55" s="198"/>
      <c r="AD55" s="198"/>
      <c r="AE55" s="198"/>
      <c r="AF55" s="198"/>
      <c r="AG55" s="3"/>
      <c r="AH55" s="3"/>
      <c r="AI55" s="196"/>
      <c r="AJ55" s="196"/>
      <c r="AK55" s="196"/>
      <c r="AL55" s="196"/>
      <c r="AM55" s="196"/>
      <c r="AN55" s="196"/>
      <c r="AO55" s="8"/>
      <c r="AP55" s="7"/>
      <c r="AQ55" s="7"/>
      <c r="AR55" s="7"/>
      <c r="AS55" s="7"/>
      <c r="AT55" s="7"/>
      <c r="AU55" s="196"/>
      <c r="AV55" s="196"/>
      <c r="AW55" s="196"/>
      <c r="AX55" s="196"/>
      <c r="AY55" s="3"/>
      <c r="AZ55" s="3"/>
      <c r="BA55" s="3"/>
      <c r="BB55" s="3"/>
    </row>
    <row r="57" spans="20:54" ht="20.25" x14ac:dyDescent="0.3">
      <c r="T57" s="198"/>
      <c r="U57" s="198"/>
      <c r="V57" s="198"/>
      <c r="W57" s="198"/>
      <c r="X57" s="198"/>
      <c r="Y57" s="198"/>
      <c r="Z57" s="198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3"/>
      <c r="AL57" s="198"/>
      <c r="AM57" s="198"/>
      <c r="AN57" s="198"/>
      <c r="AO57" s="198"/>
      <c r="AP57" s="198"/>
      <c r="AQ57" s="198"/>
      <c r="AR57" s="198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</row>
    <row r="60" spans="20:54" ht="15.75" x14ac:dyDescent="0.25">
      <c r="T60" s="200"/>
      <c r="U60" s="200"/>
      <c r="V60" s="200"/>
      <c r="W60" s="200"/>
      <c r="X60" s="200"/>
      <c r="Y60" s="200"/>
      <c r="Z60" s="4"/>
      <c r="AA60" s="200"/>
      <c r="AB60" s="200"/>
      <c r="AC60" s="4"/>
      <c r="AD60" s="4"/>
      <c r="AE60" s="4"/>
      <c r="AF60" s="200"/>
      <c r="AG60" s="200"/>
      <c r="AH60" s="200"/>
      <c r="AI60" s="200"/>
      <c r="AJ60" s="200"/>
      <c r="AK60" s="200"/>
      <c r="AL60" s="4"/>
      <c r="AM60" s="4"/>
      <c r="AN60" s="4"/>
      <c r="AO60" s="4"/>
      <c r="AP60" s="4"/>
      <c r="AQ60" s="4"/>
      <c r="AR60" s="200"/>
      <c r="AS60" s="200"/>
      <c r="AT60" s="200"/>
      <c r="AU60" s="200"/>
      <c r="AV60" s="200"/>
      <c r="AW60" s="200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</row>
    <row r="68" spans="20:54" x14ac:dyDescent="0.25"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</row>
    <row r="72" spans="20:54" ht="23.25" x14ac:dyDescent="0.35"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</row>
    <row r="73" spans="20:54" ht="20.25" x14ac:dyDescent="0.3">
      <c r="T73" s="196"/>
      <c r="U73" s="196"/>
      <c r="V73" s="196"/>
      <c r="W73" s="196"/>
      <c r="X73" s="196"/>
      <c r="Y73" s="196"/>
      <c r="Z73" s="196"/>
      <c r="AA73" s="198"/>
      <c r="AB73" s="198"/>
      <c r="AC73" s="198"/>
      <c r="AD73" s="198"/>
      <c r="AE73" s="198"/>
      <c r="AF73" s="198"/>
      <c r="AG73" s="3"/>
      <c r="AH73" s="3"/>
      <c r="AI73" s="196"/>
      <c r="AJ73" s="196"/>
      <c r="AK73" s="196"/>
      <c r="AL73" s="196"/>
      <c r="AM73" s="196"/>
      <c r="AN73" s="196"/>
      <c r="AO73" s="8"/>
      <c r="AP73" s="7"/>
      <c r="AQ73" s="7"/>
      <c r="AR73" s="7"/>
      <c r="AS73" s="7"/>
      <c r="AT73" s="7"/>
      <c r="AU73" s="196"/>
      <c r="AV73" s="196"/>
      <c r="AW73" s="196"/>
      <c r="AX73" s="196"/>
      <c r="AY73" s="3"/>
      <c r="AZ73" s="3"/>
      <c r="BA73" s="3"/>
      <c r="BB73" s="3"/>
    </row>
    <row r="75" spans="20:54" ht="20.25" x14ac:dyDescent="0.3">
      <c r="T75" s="198"/>
      <c r="U75" s="198"/>
      <c r="V75" s="198"/>
      <c r="W75" s="198"/>
      <c r="X75" s="198"/>
      <c r="Y75" s="198"/>
      <c r="Z75" s="198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3"/>
      <c r="AL75" s="198"/>
      <c r="AM75" s="198"/>
      <c r="AN75" s="198"/>
      <c r="AO75" s="198"/>
      <c r="AP75" s="198"/>
      <c r="AQ75" s="198"/>
      <c r="AR75" s="198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</row>
    <row r="78" spans="20:54" ht="15.75" x14ac:dyDescent="0.25">
      <c r="T78" s="200"/>
      <c r="U78" s="200"/>
      <c r="V78" s="200"/>
      <c r="W78" s="200"/>
      <c r="X78" s="200"/>
      <c r="Y78" s="200"/>
      <c r="Z78" s="4"/>
      <c r="AA78" s="200"/>
      <c r="AB78" s="200"/>
      <c r="AC78" s="4"/>
      <c r="AD78" s="4"/>
      <c r="AE78" s="4"/>
      <c r="AF78" s="200"/>
      <c r="AG78" s="200"/>
      <c r="AH78" s="200"/>
      <c r="AI78" s="200"/>
      <c r="AJ78" s="200"/>
      <c r="AK78" s="200"/>
      <c r="AL78" s="4"/>
      <c r="AM78" s="4"/>
      <c r="AN78" s="4"/>
      <c r="AO78" s="4"/>
      <c r="AP78" s="4"/>
      <c r="AQ78" s="4"/>
      <c r="AR78" s="200"/>
      <c r="AS78" s="200"/>
      <c r="AT78" s="200"/>
      <c r="AU78" s="200"/>
      <c r="AV78" s="200"/>
      <c r="AW78" s="200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</row>
    <row r="86" spans="20:54" x14ac:dyDescent="0.25"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</row>
    <row r="90" spans="20:54" ht="23.25" x14ac:dyDescent="0.35"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</row>
    <row r="91" spans="20:54" ht="20.25" x14ac:dyDescent="0.3">
      <c r="T91" s="196"/>
      <c r="U91" s="196"/>
      <c r="V91" s="196"/>
      <c r="W91" s="196"/>
      <c r="X91" s="196"/>
      <c r="Y91" s="196"/>
      <c r="Z91" s="196"/>
      <c r="AA91" s="198"/>
      <c r="AB91" s="198"/>
      <c r="AC91" s="198"/>
      <c r="AD91" s="198"/>
      <c r="AE91" s="198"/>
      <c r="AF91" s="198"/>
      <c r="AG91" s="3"/>
      <c r="AH91" s="3"/>
      <c r="AI91" s="196"/>
      <c r="AJ91" s="196"/>
      <c r="AK91" s="196"/>
      <c r="AL91" s="196"/>
      <c r="AM91" s="196"/>
      <c r="AN91" s="196"/>
      <c r="AO91" s="8"/>
      <c r="AP91" s="7"/>
      <c r="AQ91" s="7"/>
      <c r="AR91" s="7"/>
      <c r="AS91" s="7"/>
      <c r="AT91" s="7"/>
      <c r="AU91" s="196"/>
      <c r="AV91" s="196"/>
      <c r="AW91" s="196"/>
      <c r="AX91" s="196"/>
      <c r="AY91" s="3"/>
      <c r="AZ91" s="3"/>
      <c r="BA91" s="3"/>
      <c r="BB91" s="3"/>
    </row>
    <row r="93" spans="20:54" ht="20.25" x14ac:dyDescent="0.3">
      <c r="T93" s="198"/>
      <c r="U93" s="198"/>
      <c r="V93" s="198"/>
      <c r="W93" s="198"/>
      <c r="X93" s="198"/>
      <c r="Y93" s="198"/>
      <c r="Z93" s="198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3"/>
      <c r="AL93" s="198"/>
      <c r="AM93" s="198"/>
      <c r="AN93" s="198"/>
      <c r="AO93" s="198"/>
      <c r="AP93" s="198"/>
      <c r="AQ93" s="198"/>
      <c r="AR93" s="198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</row>
    <row r="96" spans="20:54" ht="15.75" x14ac:dyDescent="0.25">
      <c r="T96" s="200"/>
      <c r="U96" s="200"/>
      <c r="V96" s="200"/>
      <c r="W96" s="200"/>
      <c r="X96" s="200"/>
      <c r="Y96" s="200"/>
      <c r="Z96" s="4"/>
      <c r="AA96" s="200"/>
      <c r="AB96" s="200"/>
      <c r="AC96" s="4"/>
      <c r="AD96" s="4"/>
      <c r="AE96" s="4"/>
      <c r="AF96" s="200"/>
      <c r="AG96" s="200"/>
      <c r="AH96" s="200"/>
      <c r="AI96" s="200"/>
      <c r="AJ96" s="200"/>
      <c r="AK96" s="200"/>
      <c r="AL96" s="4"/>
      <c r="AM96" s="4"/>
      <c r="AN96" s="4"/>
      <c r="AO96" s="4"/>
      <c r="AP96" s="4"/>
      <c r="AQ96" s="5"/>
      <c r="AR96" s="200"/>
      <c r="AS96" s="200"/>
      <c r="AT96" s="200"/>
      <c r="AU96" s="200"/>
      <c r="AV96" s="200"/>
      <c r="AW96" s="200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196" t="s">
        <v>22</v>
      </c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</row>
    <row r="104" spans="20:54" x14ac:dyDescent="0.25"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</row>
    <row r="107" spans="20:54" ht="23.25" x14ac:dyDescent="0.35">
      <c r="T107" s="197" t="s">
        <v>11</v>
      </c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</row>
    <row r="108" spans="20:54" ht="20.25" x14ac:dyDescent="0.3">
      <c r="T108" s="196" t="s">
        <v>12</v>
      </c>
      <c r="U108" s="196"/>
      <c r="V108" s="196"/>
      <c r="W108" s="196"/>
      <c r="X108" s="196"/>
      <c r="Y108" s="196"/>
      <c r="Z108" s="196"/>
      <c r="AA108" s="198" t="str">
        <f>C4</f>
        <v>Žďár nad Sázavou 4.6.2022</v>
      </c>
      <c r="AB108" s="198"/>
      <c r="AC108" s="198"/>
      <c r="AD108" s="198"/>
      <c r="AE108" s="198"/>
      <c r="AF108" s="198"/>
      <c r="AG108" s="3"/>
      <c r="AH108" s="3"/>
      <c r="AI108" s="196" t="s">
        <v>13</v>
      </c>
      <c r="AJ108" s="196"/>
      <c r="AK108" s="196"/>
      <c r="AL108" s="196"/>
      <c r="AM108" s="196"/>
      <c r="AN108" s="196"/>
      <c r="AO108" s="8" t="str">
        <f>CONCATENATE("(",P4,"-5)")</f>
        <v>(-5)</v>
      </c>
      <c r="AP108" s="7"/>
      <c r="AQ108" s="7"/>
      <c r="AR108" s="7"/>
      <c r="AS108" s="7"/>
      <c r="AT108" s="7"/>
      <c r="AU108" s="196" t="s">
        <v>14</v>
      </c>
      <c r="AV108" s="196"/>
      <c r="AW108" s="196"/>
      <c r="AX108" s="196"/>
      <c r="AY108" s="3"/>
      <c r="AZ108" s="3"/>
      <c r="BA108" s="3"/>
      <c r="BB108" s="3"/>
    </row>
    <row r="110" spans="20:54" ht="20.25" x14ac:dyDescent="0.3">
      <c r="T110" s="198" t="s">
        <v>15</v>
      </c>
      <c r="U110" s="198"/>
      <c r="V110" s="198"/>
      <c r="W110" s="198"/>
      <c r="X110" s="198"/>
      <c r="Y110" s="198"/>
      <c r="Z110" s="198"/>
      <c r="AA110" s="199" t="e">
        <f>#REF!</f>
        <v>#REF!</v>
      </c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3"/>
      <c r="AL110" s="198" t="s">
        <v>16</v>
      </c>
      <c r="AM110" s="198"/>
      <c r="AN110" s="198"/>
      <c r="AO110" s="198"/>
      <c r="AP110" s="198"/>
      <c r="AQ110" s="198"/>
      <c r="AR110" s="198"/>
      <c r="AS110" s="199" t="e">
        <f>#REF!</f>
        <v>#REF!</v>
      </c>
      <c r="AT110" s="199"/>
      <c r="AU110" s="199"/>
      <c r="AV110" s="199"/>
      <c r="AW110" s="199"/>
      <c r="AX110" s="199"/>
      <c r="AY110" s="199"/>
      <c r="AZ110" s="199"/>
      <c r="BA110" s="199"/>
      <c r="BB110" s="199"/>
    </row>
    <row r="113" spans="20:54" ht="15.75" x14ac:dyDescent="0.25">
      <c r="T113" s="200" t="s">
        <v>17</v>
      </c>
      <c r="U113" s="200"/>
      <c r="V113" s="200"/>
      <c r="W113" s="200"/>
      <c r="X113" s="200"/>
      <c r="Y113" s="200"/>
      <c r="Z113" s="4"/>
      <c r="AA113" s="200"/>
      <c r="AB113" s="200"/>
      <c r="AC113" s="4"/>
      <c r="AD113" s="4"/>
      <c r="AE113" s="4"/>
      <c r="AF113" s="200" t="s">
        <v>18</v>
      </c>
      <c r="AG113" s="200"/>
      <c r="AH113" s="200"/>
      <c r="AI113" s="200"/>
      <c r="AJ113" s="200"/>
      <c r="AK113" s="200"/>
      <c r="AL113" s="4"/>
      <c r="AM113" s="4"/>
      <c r="AN113" s="4"/>
      <c r="AO113" s="4"/>
      <c r="AP113" s="4"/>
      <c r="AQ113" s="4"/>
      <c r="AR113" s="200" t="s">
        <v>19</v>
      </c>
      <c r="AS113" s="200"/>
      <c r="AT113" s="200"/>
      <c r="AU113" s="200"/>
      <c r="AV113" s="200"/>
      <c r="AW113" s="200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196" t="s">
        <v>22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</row>
    <row r="122" spans="20:54" x14ac:dyDescent="0.25"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</row>
    <row r="126" spans="20:54" ht="23.25" x14ac:dyDescent="0.35">
      <c r="T126" s="197" t="s">
        <v>11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</row>
    <row r="127" spans="20:54" ht="20.25" x14ac:dyDescent="0.3">
      <c r="T127" s="196" t="s">
        <v>12</v>
      </c>
      <c r="U127" s="196"/>
      <c r="V127" s="196"/>
      <c r="W127" s="196"/>
      <c r="X127" s="196"/>
      <c r="Y127" s="196"/>
      <c r="Z127" s="196"/>
      <c r="AA127" s="198" t="str">
        <f>C4</f>
        <v>Žďár nad Sázavou 4.6.2022</v>
      </c>
      <c r="AB127" s="198"/>
      <c r="AC127" s="198"/>
      <c r="AD127" s="198"/>
      <c r="AE127" s="198"/>
      <c r="AF127" s="198"/>
      <c r="AG127" s="3"/>
      <c r="AH127" s="3"/>
      <c r="AI127" s="196" t="s">
        <v>13</v>
      </c>
      <c r="AJ127" s="196"/>
      <c r="AK127" s="196"/>
      <c r="AL127" s="196"/>
      <c r="AM127" s="196"/>
      <c r="AN127" s="196"/>
      <c r="AO127" s="8" t="str">
        <f>CONCATENATE("(",P4,"-6)")</f>
        <v>(-6)</v>
      </c>
      <c r="AP127" s="7"/>
      <c r="AQ127" s="7"/>
      <c r="AR127" s="7"/>
      <c r="AS127" s="7"/>
      <c r="AT127" s="7"/>
      <c r="AU127" s="196" t="s">
        <v>14</v>
      </c>
      <c r="AV127" s="196"/>
      <c r="AW127" s="196"/>
      <c r="AX127" s="196"/>
      <c r="AY127" s="3"/>
      <c r="AZ127" s="3"/>
      <c r="BA127" s="3"/>
      <c r="BB127" s="3"/>
    </row>
    <row r="129" spans="20:54" ht="20.25" x14ac:dyDescent="0.3">
      <c r="T129" s="198" t="s">
        <v>15</v>
      </c>
      <c r="U129" s="198"/>
      <c r="V129" s="198"/>
      <c r="W129" s="198"/>
      <c r="X129" s="198"/>
      <c r="Y129" s="198"/>
      <c r="Z129" s="198"/>
      <c r="AA129" s="199" t="e">
        <f>#REF!</f>
        <v>#REF!</v>
      </c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3"/>
      <c r="AL129" s="198" t="s">
        <v>16</v>
      </c>
      <c r="AM129" s="198"/>
      <c r="AN129" s="198"/>
      <c r="AO129" s="198"/>
      <c r="AP129" s="198"/>
      <c r="AQ129" s="198"/>
      <c r="AR129" s="198"/>
      <c r="AS129" s="199" t="e">
        <f>#REF!</f>
        <v>#REF!</v>
      </c>
      <c r="AT129" s="199"/>
      <c r="AU129" s="199"/>
      <c r="AV129" s="199"/>
      <c r="AW129" s="199"/>
      <c r="AX129" s="199"/>
      <c r="AY129" s="199"/>
      <c r="AZ129" s="199"/>
      <c r="BA129" s="199"/>
      <c r="BB129" s="199"/>
    </row>
    <row r="132" spans="20:54" ht="15.75" x14ac:dyDescent="0.25">
      <c r="T132" s="200" t="s">
        <v>17</v>
      </c>
      <c r="U132" s="200"/>
      <c r="V132" s="200"/>
      <c r="W132" s="200"/>
      <c r="X132" s="200"/>
      <c r="Y132" s="200"/>
      <c r="Z132" s="4"/>
      <c r="AA132" s="200"/>
      <c r="AB132" s="200"/>
      <c r="AC132" s="4"/>
      <c r="AD132" s="4"/>
      <c r="AE132" s="4"/>
      <c r="AF132" s="200" t="s">
        <v>18</v>
      </c>
      <c r="AG132" s="200"/>
      <c r="AH132" s="200"/>
      <c r="AI132" s="200"/>
      <c r="AJ132" s="200"/>
      <c r="AK132" s="200"/>
      <c r="AL132" s="4"/>
      <c r="AM132" s="4"/>
      <c r="AN132" s="4"/>
      <c r="AO132" s="4"/>
      <c r="AP132" s="4"/>
      <c r="AQ132" s="4"/>
      <c r="AR132" s="200" t="s">
        <v>19</v>
      </c>
      <c r="AS132" s="200"/>
      <c r="AT132" s="200"/>
      <c r="AU132" s="200"/>
      <c r="AV132" s="200"/>
      <c r="AW132" s="200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196" t="s">
        <v>22</v>
      </c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</row>
    <row r="140" spans="20:54" x14ac:dyDescent="0.25"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134"/>
  <sheetViews>
    <sheetView showGridLines="0" zoomScaleNormal="100" workbookViewId="0">
      <selection activeCell="V8" sqref="V8"/>
    </sheetView>
  </sheetViews>
  <sheetFormatPr defaultRowHeight="15" x14ac:dyDescent="0.25"/>
  <cols>
    <col min="1" max="1" width="4" customWidth="1"/>
    <col min="2" max="2" width="34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6.42578125" customWidth="1"/>
    <col min="221" max="221" width="4" customWidth="1"/>
    <col min="222" max="222" width="35.42578125" bestFit="1" customWidth="1"/>
    <col min="223" max="223" width="4.42578125" customWidth="1"/>
    <col min="224" max="224" width="1.42578125" customWidth="1"/>
    <col min="225" max="226" width="4.42578125" customWidth="1"/>
    <col min="227" max="227" width="1.42578125" customWidth="1"/>
    <col min="228" max="229" width="4.42578125" customWidth="1"/>
    <col min="230" max="230" width="1.42578125" customWidth="1"/>
    <col min="231" max="232" width="4.42578125" customWidth="1"/>
    <col min="233" max="233" width="1.42578125" customWidth="1"/>
    <col min="234" max="234" width="4.42578125" customWidth="1"/>
    <col min="235" max="235" width="4.5703125" customWidth="1"/>
    <col min="236" max="236" width="1.42578125" customWidth="1"/>
    <col min="237" max="237" width="4.5703125" customWidth="1"/>
    <col min="238" max="238" width="6.5703125" bestFit="1" customWidth="1"/>
    <col min="477" max="477" width="4" customWidth="1"/>
    <col min="478" max="478" width="35.42578125" bestFit="1" customWidth="1"/>
    <col min="479" max="479" width="4.42578125" customWidth="1"/>
    <col min="480" max="480" width="1.42578125" customWidth="1"/>
    <col min="481" max="482" width="4.42578125" customWidth="1"/>
    <col min="483" max="483" width="1.42578125" customWidth="1"/>
    <col min="484" max="485" width="4.42578125" customWidth="1"/>
    <col min="486" max="486" width="1.42578125" customWidth="1"/>
    <col min="487" max="488" width="4.42578125" customWidth="1"/>
    <col min="489" max="489" width="1.42578125" customWidth="1"/>
    <col min="490" max="490" width="4.42578125" customWidth="1"/>
    <col min="491" max="491" width="4.5703125" customWidth="1"/>
    <col min="492" max="492" width="1.42578125" customWidth="1"/>
    <col min="493" max="493" width="4.5703125" customWidth="1"/>
    <col min="494" max="494" width="6.5703125" bestFit="1" customWidth="1"/>
    <col min="733" max="733" width="4" customWidth="1"/>
    <col min="734" max="734" width="35.42578125" bestFit="1" customWidth="1"/>
    <col min="735" max="735" width="4.42578125" customWidth="1"/>
    <col min="736" max="736" width="1.42578125" customWidth="1"/>
    <col min="737" max="738" width="4.42578125" customWidth="1"/>
    <col min="739" max="739" width="1.42578125" customWidth="1"/>
    <col min="740" max="741" width="4.42578125" customWidth="1"/>
    <col min="742" max="742" width="1.42578125" customWidth="1"/>
    <col min="743" max="744" width="4.42578125" customWidth="1"/>
    <col min="745" max="745" width="1.42578125" customWidth="1"/>
    <col min="746" max="746" width="4.42578125" customWidth="1"/>
    <col min="747" max="747" width="4.5703125" customWidth="1"/>
    <col min="748" max="748" width="1.42578125" customWidth="1"/>
    <col min="749" max="749" width="4.5703125" customWidth="1"/>
    <col min="750" max="750" width="6.5703125" bestFit="1" customWidth="1"/>
    <col min="989" max="989" width="4" customWidth="1"/>
    <col min="990" max="990" width="35.42578125" bestFit="1" customWidth="1"/>
    <col min="991" max="991" width="4.42578125" customWidth="1"/>
    <col min="992" max="992" width="1.42578125" customWidth="1"/>
    <col min="993" max="994" width="4.42578125" customWidth="1"/>
    <col min="995" max="995" width="1.42578125" customWidth="1"/>
    <col min="996" max="997" width="4.42578125" customWidth="1"/>
    <col min="998" max="998" width="1.42578125" customWidth="1"/>
    <col min="999" max="1000" width="4.42578125" customWidth="1"/>
    <col min="1001" max="1001" width="1.42578125" customWidth="1"/>
    <col min="1002" max="1002" width="4.42578125" customWidth="1"/>
    <col min="1003" max="1003" width="4.5703125" customWidth="1"/>
    <col min="1004" max="1004" width="1.42578125" customWidth="1"/>
    <col min="1005" max="1005" width="4.5703125" customWidth="1"/>
    <col min="1006" max="1006" width="6.5703125" bestFit="1" customWidth="1"/>
    <col min="1245" max="1245" width="4" customWidth="1"/>
    <col min="1246" max="1246" width="35.42578125" bestFit="1" customWidth="1"/>
    <col min="1247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3" width="4.42578125" customWidth="1"/>
    <col min="1254" max="1254" width="1.42578125" customWidth="1"/>
    <col min="1255" max="1256" width="4.42578125" customWidth="1"/>
    <col min="1257" max="1257" width="1.42578125" customWidth="1"/>
    <col min="1258" max="1258" width="4.42578125" customWidth="1"/>
    <col min="1259" max="1259" width="4.5703125" customWidth="1"/>
    <col min="1260" max="1260" width="1.42578125" customWidth="1"/>
    <col min="1261" max="1261" width="4.5703125" customWidth="1"/>
    <col min="1262" max="1262" width="6.5703125" bestFit="1" customWidth="1"/>
    <col min="1501" max="1501" width="4" customWidth="1"/>
    <col min="1502" max="1502" width="35.42578125" bestFit="1" customWidth="1"/>
    <col min="1503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9" width="4.42578125" customWidth="1"/>
    <col min="1510" max="1510" width="1.42578125" customWidth="1"/>
    <col min="1511" max="1512" width="4.42578125" customWidth="1"/>
    <col min="1513" max="1513" width="1.42578125" customWidth="1"/>
    <col min="1514" max="1514" width="4.42578125" customWidth="1"/>
    <col min="1515" max="1515" width="4.5703125" customWidth="1"/>
    <col min="1516" max="1516" width="1.42578125" customWidth="1"/>
    <col min="1517" max="1517" width="4.5703125" customWidth="1"/>
    <col min="1518" max="1518" width="6.5703125" bestFit="1" customWidth="1"/>
    <col min="1757" max="1757" width="4" customWidth="1"/>
    <col min="1758" max="1758" width="35.42578125" bestFit="1" customWidth="1"/>
    <col min="1759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5" width="4.42578125" customWidth="1"/>
    <col min="1766" max="1766" width="1.42578125" customWidth="1"/>
    <col min="1767" max="1768" width="4.42578125" customWidth="1"/>
    <col min="1769" max="1769" width="1.42578125" customWidth="1"/>
    <col min="1770" max="1770" width="4.42578125" customWidth="1"/>
    <col min="1771" max="1771" width="4.5703125" customWidth="1"/>
    <col min="1772" max="1772" width="1.42578125" customWidth="1"/>
    <col min="1773" max="1773" width="4.5703125" customWidth="1"/>
    <col min="1774" max="1774" width="6.5703125" bestFit="1" customWidth="1"/>
    <col min="2013" max="2013" width="4" customWidth="1"/>
    <col min="2014" max="2014" width="35.42578125" bestFit="1" customWidth="1"/>
    <col min="2015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1" width="4.42578125" customWidth="1"/>
    <col min="2022" max="2022" width="1.42578125" customWidth="1"/>
    <col min="2023" max="2024" width="4.42578125" customWidth="1"/>
    <col min="2025" max="2025" width="1.42578125" customWidth="1"/>
    <col min="2026" max="2026" width="4.42578125" customWidth="1"/>
    <col min="2027" max="2027" width="4.5703125" customWidth="1"/>
    <col min="2028" max="2028" width="1.42578125" customWidth="1"/>
    <col min="2029" max="2029" width="4.5703125" customWidth="1"/>
    <col min="2030" max="2030" width="6.5703125" bestFit="1" customWidth="1"/>
    <col min="2269" max="2269" width="4" customWidth="1"/>
    <col min="2270" max="2270" width="35.42578125" bestFit="1" customWidth="1"/>
    <col min="2271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7" width="4.42578125" customWidth="1"/>
    <col min="2278" max="2278" width="1.42578125" customWidth="1"/>
    <col min="2279" max="2280" width="4.42578125" customWidth="1"/>
    <col min="2281" max="2281" width="1.42578125" customWidth="1"/>
    <col min="2282" max="2282" width="4.42578125" customWidth="1"/>
    <col min="2283" max="2283" width="4.5703125" customWidth="1"/>
    <col min="2284" max="2284" width="1.42578125" customWidth="1"/>
    <col min="2285" max="2285" width="4.5703125" customWidth="1"/>
    <col min="2286" max="2286" width="6.5703125" bestFit="1" customWidth="1"/>
    <col min="2525" max="2525" width="4" customWidth="1"/>
    <col min="2526" max="2526" width="35.42578125" bestFit="1" customWidth="1"/>
    <col min="2527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3" width="4.42578125" customWidth="1"/>
    <col min="2534" max="2534" width="1.42578125" customWidth="1"/>
    <col min="2535" max="2536" width="4.42578125" customWidth="1"/>
    <col min="2537" max="2537" width="1.42578125" customWidth="1"/>
    <col min="2538" max="2538" width="4.42578125" customWidth="1"/>
    <col min="2539" max="2539" width="4.5703125" customWidth="1"/>
    <col min="2540" max="2540" width="1.42578125" customWidth="1"/>
    <col min="2541" max="2541" width="4.5703125" customWidth="1"/>
    <col min="2542" max="2542" width="6.5703125" bestFit="1" customWidth="1"/>
    <col min="2781" max="2781" width="4" customWidth="1"/>
    <col min="2782" max="2782" width="35.42578125" bestFit="1" customWidth="1"/>
    <col min="2783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9" width="4.42578125" customWidth="1"/>
    <col min="2790" max="2790" width="1.42578125" customWidth="1"/>
    <col min="2791" max="2792" width="4.42578125" customWidth="1"/>
    <col min="2793" max="2793" width="1.42578125" customWidth="1"/>
    <col min="2794" max="2794" width="4.42578125" customWidth="1"/>
    <col min="2795" max="2795" width="4.5703125" customWidth="1"/>
    <col min="2796" max="2796" width="1.42578125" customWidth="1"/>
    <col min="2797" max="2797" width="4.5703125" customWidth="1"/>
    <col min="2798" max="2798" width="6.5703125" bestFit="1" customWidth="1"/>
    <col min="3037" max="3037" width="4" customWidth="1"/>
    <col min="3038" max="3038" width="35.42578125" bestFit="1" customWidth="1"/>
    <col min="3039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5" width="4.42578125" customWidth="1"/>
    <col min="3046" max="3046" width="1.42578125" customWidth="1"/>
    <col min="3047" max="3048" width="4.42578125" customWidth="1"/>
    <col min="3049" max="3049" width="1.42578125" customWidth="1"/>
    <col min="3050" max="3050" width="4.42578125" customWidth="1"/>
    <col min="3051" max="3051" width="4.5703125" customWidth="1"/>
    <col min="3052" max="3052" width="1.42578125" customWidth="1"/>
    <col min="3053" max="3053" width="4.5703125" customWidth="1"/>
    <col min="3054" max="3054" width="6.5703125" bestFit="1" customWidth="1"/>
    <col min="3293" max="3293" width="4" customWidth="1"/>
    <col min="3294" max="3294" width="35.42578125" bestFit="1" customWidth="1"/>
    <col min="3295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1" width="4.42578125" customWidth="1"/>
    <col min="3302" max="3302" width="1.42578125" customWidth="1"/>
    <col min="3303" max="3304" width="4.42578125" customWidth="1"/>
    <col min="3305" max="3305" width="1.42578125" customWidth="1"/>
    <col min="3306" max="3306" width="4.42578125" customWidth="1"/>
    <col min="3307" max="3307" width="4.5703125" customWidth="1"/>
    <col min="3308" max="3308" width="1.42578125" customWidth="1"/>
    <col min="3309" max="3309" width="4.5703125" customWidth="1"/>
    <col min="3310" max="3310" width="6.5703125" bestFit="1" customWidth="1"/>
    <col min="3549" max="3549" width="4" customWidth="1"/>
    <col min="3550" max="3550" width="35.42578125" bestFit="1" customWidth="1"/>
    <col min="3551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7" width="4.42578125" customWidth="1"/>
    <col min="3558" max="3558" width="1.42578125" customWidth="1"/>
    <col min="3559" max="3560" width="4.42578125" customWidth="1"/>
    <col min="3561" max="3561" width="1.42578125" customWidth="1"/>
    <col min="3562" max="3562" width="4.42578125" customWidth="1"/>
    <col min="3563" max="3563" width="4.5703125" customWidth="1"/>
    <col min="3564" max="3564" width="1.42578125" customWidth="1"/>
    <col min="3565" max="3565" width="4.5703125" customWidth="1"/>
    <col min="3566" max="3566" width="6.5703125" bestFit="1" customWidth="1"/>
    <col min="3805" max="3805" width="4" customWidth="1"/>
    <col min="3806" max="3806" width="35.42578125" bestFit="1" customWidth="1"/>
    <col min="3807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3" width="4.42578125" customWidth="1"/>
    <col min="3814" max="3814" width="1.42578125" customWidth="1"/>
    <col min="3815" max="3816" width="4.42578125" customWidth="1"/>
    <col min="3817" max="3817" width="1.42578125" customWidth="1"/>
    <col min="3818" max="3818" width="4.42578125" customWidth="1"/>
    <col min="3819" max="3819" width="4.5703125" customWidth="1"/>
    <col min="3820" max="3820" width="1.42578125" customWidth="1"/>
    <col min="3821" max="3821" width="4.5703125" customWidth="1"/>
    <col min="3822" max="3822" width="6.5703125" bestFit="1" customWidth="1"/>
    <col min="4061" max="4061" width="4" customWidth="1"/>
    <col min="4062" max="4062" width="35.42578125" bestFit="1" customWidth="1"/>
    <col min="4063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9" width="4.42578125" customWidth="1"/>
    <col min="4070" max="4070" width="1.42578125" customWidth="1"/>
    <col min="4071" max="4072" width="4.42578125" customWidth="1"/>
    <col min="4073" max="4073" width="1.42578125" customWidth="1"/>
    <col min="4074" max="4074" width="4.42578125" customWidth="1"/>
    <col min="4075" max="4075" width="4.5703125" customWidth="1"/>
    <col min="4076" max="4076" width="1.42578125" customWidth="1"/>
    <col min="4077" max="4077" width="4.5703125" customWidth="1"/>
    <col min="4078" max="4078" width="6.5703125" bestFit="1" customWidth="1"/>
    <col min="4317" max="4317" width="4" customWidth="1"/>
    <col min="4318" max="4318" width="35.42578125" bestFit="1" customWidth="1"/>
    <col min="4319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5" width="4.42578125" customWidth="1"/>
    <col min="4326" max="4326" width="1.42578125" customWidth="1"/>
    <col min="4327" max="4328" width="4.42578125" customWidth="1"/>
    <col min="4329" max="4329" width="1.42578125" customWidth="1"/>
    <col min="4330" max="4330" width="4.42578125" customWidth="1"/>
    <col min="4331" max="4331" width="4.5703125" customWidth="1"/>
    <col min="4332" max="4332" width="1.42578125" customWidth="1"/>
    <col min="4333" max="4333" width="4.5703125" customWidth="1"/>
    <col min="4334" max="4334" width="6.5703125" bestFit="1" customWidth="1"/>
    <col min="4573" max="4573" width="4" customWidth="1"/>
    <col min="4574" max="4574" width="35.42578125" bestFit="1" customWidth="1"/>
    <col min="4575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1" width="4.42578125" customWidth="1"/>
    <col min="4582" max="4582" width="1.42578125" customWidth="1"/>
    <col min="4583" max="4584" width="4.42578125" customWidth="1"/>
    <col min="4585" max="4585" width="1.42578125" customWidth="1"/>
    <col min="4586" max="4586" width="4.42578125" customWidth="1"/>
    <col min="4587" max="4587" width="4.5703125" customWidth="1"/>
    <col min="4588" max="4588" width="1.42578125" customWidth="1"/>
    <col min="4589" max="4589" width="4.5703125" customWidth="1"/>
    <col min="4590" max="4590" width="6.5703125" bestFit="1" customWidth="1"/>
    <col min="4829" max="4829" width="4" customWidth="1"/>
    <col min="4830" max="4830" width="35.42578125" bestFit="1" customWidth="1"/>
    <col min="4831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7" width="4.42578125" customWidth="1"/>
    <col min="4838" max="4838" width="1.42578125" customWidth="1"/>
    <col min="4839" max="4840" width="4.42578125" customWidth="1"/>
    <col min="4841" max="4841" width="1.42578125" customWidth="1"/>
    <col min="4842" max="4842" width="4.42578125" customWidth="1"/>
    <col min="4843" max="4843" width="4.5703125" customWidth="1"/>
    <col min="4844" max="4844" width="1.42578125" customWidth="1"/>
    <col min="4845" max="4845" width="4.5703125" customWidth="1"/>
    <col min="4846" max="4846" width="6.5703125" bestFit="1" customWidth="1"/>
    <col min="5085" max="5085" width="4" customWidth="1"/>
    <col min="5086" max="5086" width="35.42578125" bestFit="1" customWidth="1"/>
    <col min="5087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3" width="4.42578125" customWidth="1"/>
    <col min="5094" max="5094" width="1.42578125" customWidth="1"/>
    <col min="5095" max="5096" width="4.42578125" customWidth="1"/>
    <col min="5097" max="5097" width="1.42578125" customWidth="1"/>
    <col min="5098" max="5098" width="4.42578125" customWidth="1"/>
    <col min="5099" max="5099" width="4.5703125" customWidth="1"/>
    <col min="5100" max="5100" width="1.42578125" customWidth="1"/>
    <col min="5101" max="5101" width="4.5703125" customWidth="1"/>
    <col min="5102" max="5102" width="6.5703125" bestFit="1" customWidth="1"/>
    <col min="5341" max="5341" width="4" customWidth="1"/>
    <col min="5342" max="5342" width="35.42578125" bestFit="1" customWidth="1"/>
    <col min="5343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9" width="4.42578125" customWidth="1"/>
    <col min="5350" max="5350" width="1.42578125" customWidth="1"/>
    <col min="5351" max="5352" width="4.42578125" customWidth="1"/>
    <col min="5353" max="5353" width="1.42578125" customWidth="1"/>
    <col min="5354" max="5354" width="4.42578125" customWidth="1"/>
    <col min="5355" max="5355" width="4.5703125" customWidth="1"/>
    <col min="5356" max="5356" width="1.42578125" customWidth="1"/>
    <col min="5357" max="5357" width="4.5703125" customWidth="1"/>
    <col min="5358" max="5358" width="6.5703125" bestFit="1" customWidth="1"/>
    <col min="5597" max="5597" width="4" customWidth="1"/>
    <col min="5598" max="5598" width="35.42578125" bestFit="1" customWidth="1"/>
    <col min="5599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5" width="4.42578125" customWidth="1"/>
    <col min="5606" max="5606" width="1.42578125" customWidth="1"/>
    <col min="5607" max="5608" width="4.42578125" customWidth="1"/>
    <col min="5609" max="5609" width="1.42578125" customWidth="1"/>
    <col min="5610" max="5610" width="4.42578125" customWidth="1"/>
    <col min="5611" max="5611" width="4.5703125" customWidth="1"/>
    <col min="5612" max="5612" width="1.42578125" customWidth="1"/>
    <col min="5613" max="5613" width="4.5703125" customWidth="1"/>
    <col min="5614" max="5614" width="6.5703125" bestFit="1" customWidth="1"/>
    <col min="5853" max="5853" width="4" customWidth="1"/>
    <col min="5854" max="5854" width="35.42578125" bestFit="1" customWidth="1"/>
    <col min="5855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1" width="4.42578125" customWidth="1"/>
    <col min="5862" max="5862" width="1.42578125" customWidth="1"/>
    <col min="5863" max="5864" width="4.42578125" customWidth="1"/>
    <col min="5865" max="5865" width="1.42578125" customWidth="1"/>
    <col min="5866" max="5866" width="4.42578125" customWidth="1"/>
    <col min="5867" max="5867" width="4.5703125" customWidth="1"/>
    <col min="5868" max="5868" width="1.42578125" customWidth="1"/>
    <col min="5869" max="5869" width="4.5703125" customWidth="1"/>
    <col min="5870" max="5870" width="6.5703125" bestFit="1" customWidth="1"/>
    <col min="6109" max="6109" width="4" customWidth="1"/>
    <col min="6110" max="6110" width="35.42578125" bestFit="1" customWidth="1"/>
    <col min="6111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7" width="4.42578125" customWidth="1"/>
    <col min="6118" max="6118" width="1.42578125" customWidth="1"/>
    <col min="6119" max="6120" width="4.42578125" customWidth="1"/>
    <col min="6121" max="6121" width="1.42578125" customWidth="1"/>
    <col min="6122" max="6122" width="4.42578125" customWidth="1"/>
    <col min="6123" max="6123" width="4.5703125" customWidth="1"/>
    <col min="6124" max="6124" width="1.42578125" customWidth="1"/>
    <col min="6125" max="6125" width="4.5703125" customWidth="1"/>
    <col min="6126" max="6126" width="6.5703125" bestFit="1" customWidth="1"/>
    <col min="6365" max="6365" width="4" customWidth="1"/>
    <col min="6366" max="6366" width="35.42578125" bestFit="1" customWidth="1"/>
    <col min="6367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3" width="4.42578125" customWidth="1"/>
    <col min="6374" max="6374" width="1.42578125" customWidth="1"/>
    <col min="6375" max="6376" width="4.42578125" customWidth="1"/>
    <col min="6377" max="6377" width="1.42578125" customWidth="1"/>
    <col min="6378" max="6378" width="4.42578125" customWidth="1"/>
    <col min="6379" max="6379" width="4.5703125" customWidth="1"/>
    <col min="6380" max="6380" width="1.42578125" customWidth="1"/>
    <col min="6381" max="6381" width="4.5703125" customWidth="1"/>
    <col min="6382" max="6382" width="6.5703125" bestFit="1" customWidth="1"/>
    <col min="6621" max="6621" width="4" customWidth="1"/>
    <col min="6622" max="6622" width="35.42578125" bestFit="1" customWidth="1"/>
    <col min="6623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9" width="4.42578125" customWidth="1"/>
    <col min="6630" max="6630" width="1.42578125" customWidth="1"/>
    <col min="6631" max="6632" width="4.42578125" customWidth="1"/>
    <col min="6633" max="6633" width="1.42578125" customWidth="1"/>
    <col min="6634" max="6634" width="4.42578125" customWidth="1"/>
    <col min="6635" max="6635" width="4.5703125" customWidth="1"/>
    <col min="6636" max="6636" width="1.42578125" customWidth="1"/>
    <col min="6637" max="6637" width="4.5703125" customWidth="1"/>
    <col min="6638" max="6638" width="6.5703125" bestFit="1" customWidth="1"/>
    <col min="6877" max="6877" width="4" customWidth="1"/>
    <col min="6878" max="6878" width="35.42578125" bestFit="1" customWidth="1"/>
    <col min="6879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5" width="4.42578125" customWidth="1"/>
    <col min="6886" max="6886" width="1.42578125" customWidth="1"/>
    <col min="6887" max="6888" width="4.42578125" customWidth="1"/>
    <col min="6889" max="6889" width="1.42578125" customWidth="1"/>
    <col min="6890" max="6890" width="4.42578125" customWidth="1"/>
    <col min="6891" max="6891" width="4.5703125" customWidth="1"/>
    <col min="6892" max="6892" width="1.42578125" customWidth="1"/>
    <col min="6893" max="6893" width="4.5703125" customWidth="1"/>
    <col min="6894" max="6894" width="6.5703125" bestFit="1" customWidth="1"/>
    <col min="7133" max="7133" width="4" customWidth="1"/>
    <col min="7134" max="7134" width="35.42578125" bestFit="1" customWidth="1"/>
    <col min="7135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1" width="4.42578125" customWidth="1"/>
    <col min="7142" max="7142" width="1.42578125" customWidth="1"/>
    <col min="7143" max="7144" width="4.42578125" customWidth="1"/>
    <col min="7145" max="7145" width="1.42578125" customWidth="1"/>
    <col min="7146" max="7146" width="4.42578125" customWidth="1"/>
    <col min="7147" max="7147" width="4.5703125" customWidth="1"/>
    <col min="7148" max="7148" width="1.42578125" customWidth="1"/>
    <col min="7149" max="7149" width="4.5703125" customWidth="1"/>
    <col min="7150" max="7150" width="6.5703125" bestFit="1" customWidth="1"/>
    <col min="7389" max="7389" width="4" customWidth="1"/>
    <col min="7390" max="7390" width="35.42578125" bestFit="1" customWidth="1"/>
    <col min="7391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7" width="4.42578125" customWidth="1"/>
    <col min="7398" max="7398" width="1.42578125" customWidth="1"/>
    <col min="7399" max="7400" width="4.42578125" customWidth="1"/>
    <col min="7401" max="7401" width="1.42578125" customWidth="1"/>
    <col min="7402" max="7402" width="4.42578125" customWidth="1"/>
    <col min="7403" max="7403" width="4.5703125" customWidth="1"/>
    <col min="7404" max="7404" width="1.42578125" customWidth="1"/>
    <col min="7405" max="7405" width="4.5703125" customWidth="1"/>
    <col min="7406" max="7406" width="6.5703125" bestFit="1" customWidth="1"/>
    <col min="7645" max="7645" width="4" customWidth="1"/>
    <col min="7646" max="7646" width="35.42578125" bestFit="1" customWidth="1"/>
    <col min="7647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3" width="4.42578125" customWidth="1"/>
    <col min="7654" max="7654" width="1.42578125" customWidth="1"/>
    <col min="7655" max="7656" width="4.42578125" customWidth="1"/>
    <col min="7657" max="7657" width="1.42578125" customWidth="1"/>
    <col min="7658" max="7658" width="4.42578125" customWidth="1"/>
    <col min="7659" max="7659" width="4.5703125" customWidth="1"/>
    <col min="7660" max="7660" width="1.42578125" customWidth="1"/>
    <col min="7661" max="7661" width="4.5703125" customWidth="1"/>
    <col min="7662" max="7662" width="6.5703125" bestFit="1" customWidth="1"/>
    <col min="7901" max="7901" width="4" customWidth="1"/>
    <col min="7902" max="7902" width="35.42578125" bestFit="1" customWidth="1"/>
    <col min="7903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9" width="4.42578125" customWidth="1"/>
    <col min="7910" max="7910" width="1.42578125" customWidth="1"/>
    <col min="7911" max="7912" width="4.42578125" customWidth="1"/>
    <col min="7913" max="7913" width="1.42578125" customWidth="1"/>
    <col min="7914" max="7914" width="4.42578125" customWidth="1"/>
    <col min="7915" max="7915" width="4.5703125" customWidth="1"/>
    <col min="7916" max="7916" width="1.42578125" customWidth="1"/>
    <col min="7917" max="7917" width="4.5703125" customWidth="1"/>
    <col min="7918" max="7918" width="6.5703125" bestFit="1" customWidth="1"/>
    <col min="8157" max="8157" width="4" customWidth="1"/>
    <col min="8158" max="8158" width="35.42578125" bestFit="1" customWidth="1"/>
    <col min="8159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5" width="4.42578125" customWidth="1"/>
    <col min="8166" max="8166" width="1.42578125" customWidth="1"/>
    <col min="8167" max="8168" width="4.42578125" customWidth="1"/>
    <col min="8169" max="8169" width="1.42578125" customWidth="1"/>
    <col min="8170" max="8170" width="4.42578125" customWidth="1"/>
    <col min="8171" max="8171" width="4.5703125" customWidth="1"/>
    <col min="8172" max="8172" width="1.42578125" customWidth="1"/>
    <col min="8173" max="8173" width="4.5703125" customWidth="1"/>
    <col min="8174" max="8174" width="6.5703125" bestFit="1" customWidth="1"/>
    <col min="8413" max="8413" width="4" customWidth="1"/>
    <col min="8414" max="8414" width="35.42578125" bestFit="1" customWidth="1"/>
    <col min="8415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1" width="4.42578125" customWidth="1"/>
    <col min="8422" max="8422" width="1.42578125" customWidth="1"/>
    <col min="8423" max="8424" width="4.42578125" customWidth="1"/>
    <col min="8425" max="8425" width="1.42578125" customWidth="1"/>
    <col min="8426" max="8426" width="4.42578125" customWidth="1"/>
    <col min="8427" max="8427" width="4.5703125" customWidth="1"/>
    <col min="8428" max="8428" width="1.42578125" customWidth="1"/>
    <col min="8429" max="8429" width="4.5703125" customWidth="1"/>
    <col min="8430" max="8430" width="6.5703125" bestFit="1" customWidth="1"/>
    <col min="8669" max="8669" width="4" customWidth="1"/>
    <col min="8670" max="8670" width="35.42578125" bestFit="1" customWidth="1"/>
    <col min="8671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7" width="4.42578125" customWidth="1"/>
    <col min="8678" max="8678" width="1.42578125" customWidth="1"/>
    <col min="8679" max="8680" width="4.42578125" customWidth="1"/>
    <col min="8681" max="8681" width="1.42578125" customWidth="1"/>
    <col min="8682" max="8682" width="4.42578125" customWidth="1"/>
    <col min="8683" max="8683" width="4.5703125" customWidth="1"/>
    <col min="8684" max="8684" width="1.42578125" customWidth="1"/>
    <col min="8685" max="8685" width="4.5703125" customWidth="1"/>
    <col min="8686" max="8686" width="6.5703125" bestFit="1" customWidth="1"/>
    <col min="8925" max="8925" width="4" customWidth="1"/>
    <col min="8926" max="8926" width="35.42578125" bestFit="1" customWidth="1"/>
    <col min="8927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3" width="4.42578125" customWidth="1"/>
    <col min="8934" max="8934" width="1.42578125" customWidth="1"/>
    <col min="8935" max="8936" width="4.42578125" customWidth="1"/>
    <col min="8937" max="8937" width="1.42578125" customWidth="1"/>
    <col min="8938" max="8938" width="4.42578125" customWidth="1"/>
    <col min="8939" max="8939" width="4.5703125" customWidth="1"/>
    <col min="8940" max="8940" width="1.42578125" customWidth="1"/>
    <col min="8941" max="8941" width="4.5703125" customWidth="1"/>
    <col min="8942" max="8942" width="6.5703125" bestFit="1" customWidth="1"/>
    <col min="9181" max="9181" width="4" customWidth="1"/>
    <col min="9182" max="9182" width="35.42578125" bestFit="1" customWidth="1"/>
    <col min="9183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9" width="4.42578125" customWidth="1"/>
    <col min="9190" max="9190" width="1.42578125" customWidth="1"/>
    <col min="9191" max="9192" width="4.42578125" customWidth="1"/>
    <col min="9193" max="9193" width="1.42578125" customWidth="1"/>
    <col min="9194" max="9194" width="4.42578125" customWidth="1"/>
    <col min="9195" max="9195" width="4.5703125" customWidth="1"/>
    <col min="9196" max="9196" width="1.42578125" customWidth="1"/>
    <col min="9197" max="9197" width="4.5703125" customWidth="1"/>
    <col min="9198" max="9198" width="6.5703125" bestFit="1" customWidth="1"/>
    <col min="9437" max="9437" width="4" customWidth="1"/>
    <col min="9438" max="9438" width="35.42578125" bestFit="1" customWidth="1"/>
    <col min="9439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5" width="4.42578125" customWidth="1"/>
    <col min="9446" max="9446" width="1.42578125" customWidth="1"/>
    <col min="9447" max="9448" width="4.42578125" customWidth="1"/>
    <col min="9449" max="9449" width="1.42578125" customWidth="1"/>
    <col min="9450" max="9450" width="4.42578125" customWidth="1"/>
    <col min="9451" max="9451" width="4.5703125" customWidth="1"/>
    <col min="9452" max="9452" width="1.42578125" customWidth="1"/>
    <col min="9453" max="9453" width="4.5703125" customWidth="1"/>
    <col min="9454" max="9454" width="6.5703125" bestFit="1" customWidth="1"/>
    <col min="9693" max="9693" width="4" customWidth="1"/>
    <col min="9694" max="9694" width="35.42578125" bestFit="1" customWidth="1"/>
    <col min="9695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1" width="4.42578125" customWidth="1"/>
    <col min="9702" max="9702" width="1.42578125" customWidth="1"/>
    <col min="9703" max="9704" width="4.42578125" customWidth="1"/>
    <col min="9705" max="9705" width="1.42578125" customWidth="1"/>
    <col min="9706" max="9706" width="4.42578125" customWidth="1"/>
    <col min="9707" max="9707" width="4.5703125" customWidth="1"/>
    <col min="9708" max="9708" width="1.42578125" customWidth="1"/>
    <col min="9709" max="9709" width="4.5703125" customWidth="1"/>
    <col min="9710" max="9710" width="6.5703125" bestFit="1" customWidth="1"/>
    <col min="9949" max="9949" width="4" customWidth="1"/>
    <col min="9950" max="9950" width="35.42578125" bestFit="1" customWidth="1"/>
    <col min="9951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7" width="4.42578125" customWidth="1"/>
    <col min="9958" max="9958" width="1.42578125" customWidth="1"/>
    <col min="9959" max="9960" width="4.42578125" customWidth="1"/>
    <col min="9961" max="9961" width="1.42578125" customWidth="1"/>
    <col min="9962" max="9962" width="4.42578125" customWidth="1"/>
    <col min="9963" max="9963" width="4.5703125" customWidth="1"/>
    <col min="9964" max="9964" width="1.42578125" customWidth="1"/>
    <col min="9965" max="9965" width="4.5703125" customWidth="1"/>
    <col min="9966" max="9966" width="6.5703125" bestFit="1" customWidth="1"/>
    <col min="10205" max="10205" width="4" customWidth="1"/>
    <col min="10206" max="10206" width="35.42578125" bestFit="1" customWidth="1"/>
    <col min="10207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3" width="4.42578125" customWidth="1"/>
    <col min="10214" max="10214" width="1.42578125" customWidth="1"/>
    <col min="10215" max="10216" width="4.42578125" customWidth="1"/>
    <col min="10217" max="10217" width="1.42578125" customWidth="1"/>
    <col min="10218" max="10218" width="4.42578125" customWidth="1"/>
    <col min="10219" max="10219" width="4.5703125" customWidth="1"/>
    <col min="10220" max="10220" width="1.42578125" customWidth="1"/>
    <col min="10221" max="10221" width="4.5703125" customWidth="1"/>
    <col min="10222" max="10222" width="6.5703125" bestFit="1" customWidth="1"/>
    <col min="10461" max="10461" width="4" customWidth="1"/>
    <col min="10462" max="10462" width="35.42578125" bestFit="1" customWidth="1"/>
    <col min="10463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9" width="4.42578125" customWidth="1"/>
    <col min="10470" max="10470" width="1.42578125" customWidth="1"/>
    <col min="10471" max="10472" width="4.42578125" customWidth="1"/>
    <col min="10473" max="10473" width="1.42578125" customWidth="1"/>
    <col min="10474" max="10474" width="4.42578125" customWidth="1"/>
    <col min="10475" max="10475" width="4.5703125" customWidth="1"/>
    <col min="10476" max="10476" width="1.42578125" customWidth="1"/>
    <col min="10477" max="10477" width="4.5703125" customWidth="1"/>
    <col min="10478" max="10478" width="6.5703125" bestFit="1" customWidth="1"/>
    <col min="10717" max="10717" width="4" customWidth="1"/>
    <col min="10718" max="10718" width="35.42578125" bestFit="1" customWidth="1"/>
    <col min="10719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5" width="4.42578125" customWidth="1"/>
    <col min="10726" max="10726" width="1.42578125" customWidth="1"/>
    <col min="10727" max="10728" width="4.42578125" customWidth="1"/>
    <col min="10729" max="10729" width="1.42578125" customWidth="1"/>
    <col min="10730" max="10730" width="4.42578125" customWidth="1"/>
    <col min="10731" max="10731" width="4.5703125" customWidth="1"/>
    <col min="10732" max="10732" width="1.42578125" customWidth="1"/>
    <col min="10733" max="10733" width="4.5703125" customWidth="1"/>
    <col min="10734" max="10734" width="6.5703125" bestFit="1" customWidth="1"/>
    <col min="10973" max="10973" width="4" customWidth="1"/>
    <col min="10974" max="10974" width="35.42578125" bestFit="1" customWidth="1"/>
    <col min="10975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1" width="4.42578125" customWidth="1"/>
    <col min="10982" max="10982" width="1.42578125" customWidth="1"/>
    <col min="10983" max="10984" width="4.42578125" customWidth="1"/>
    <col min="10985" max="10985" width="1.42578125" customWidth="1"/>
    <col min="10986" max="10986" width="4.42578125" customWidth="1"/>
    <col min="10987" max="10987" width="4.5703125" customWidth="1"/>
    <col min="10988" max="10988" width="1.42578125" customWidth="1"/>
    <col min="10989" max="10989" width="4.5703125" customWidth="1"/>
    <col min="10990" max="10990" width="6.5703125" bestFit="1" customWidth="1"/>
    <col min="11229" max="11229" width="4" customWidth="1"/>
    <col min="11230" max="11230" width="35.42578125" bestFit="1" customWidth="1"/>
    <col min="11231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7" width="4.42578125" customWidth="1"/>
    <col min="11238" max="11238" width="1.42578125" customWidth="1"/>
    <col min="11239" max="11240" width="4.42578125" customWidth="1"/>
    <col min="11241" max="11241" width="1.42578125" customWidth="1"/>
    <col min="11242" max="11242" width="4.42578125" customWidth="1"/>
    <col min="11243" max="11243" width="4.5703125" customWidth="1"/>
    <col min="11244" max="11244" width="1.42578125" customWidth="1"/>
    <col min="11245" max="11245" width="4.5703125" customWidth="1"/>
    <col min="11246" max="11246" width="6.5703125" bestFit="1" customWidth="1"/>
    <col min="11485" max="11485" width="4" customWidth="1"/>
    <col min="11486" max="11486" width="35.42578125" bestFit="1" customWidth="1"/>
    <col min="11487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3" width="4.42578125" customWidth="1"/>
    <col min="11494" max="11494" width="1.42578125" customWidth="1"/>
    <col min="11495" max="11496" width="4.42578125" customWidth="1"/>
    <col min="11497" max="11497" width="1.42578125" customWidth="1"/>
    <col min="11498" max="11498" width="4.42578125" customWidth="1"/>
    <col min="11499" max="11499" width="4.5703125" customWidth="1"/>
    <col min="11500" max="11500" width="1.42578125" customWidth="1"/>
    <col min="11501" max="11501" width="4.5703125" customWidth="1"/>
    <col min="11502" max="11502" width="6.5703125" bestFit="1" customWidth="1"/>
    <col min="11741" max="11741" width="4" customWidth="1"/>
    <col min="11742" max="11742" width="35.42578125" bestFit="1" customWidth="1"/>
    <col min="11743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9" width="4.42578125" customWidth="1"/>
    <col min="11750" max="11750" width="1.42578125" customWidth="1"/>
    <col min="11751" max="11752" width="4.42578125" customWidth="1"/>
    <col min="11753" max="11753" width="1.42578125" customWidth="1"/>
    <col min="11754" max="11754" width="4.42578125" customWidth="1"/>
    <col min="11755" max="11755" width="4.5703125" customWidth="1"/>
    <col min="11756" max="11756" width="1.42578125" customWidth="1"/>
    <col min="11757" max="11757" width="4.5703125" customWidth="1"/>
    <col min="11758" max="11758" width="6.5703125" bestFit="1" customWidth="1"/>
    <col min="11997" max="11997" width="4" customWidth="1"/>
    <col min="11998" max="11998" width="35.42578125" bestFit="1" customWidth="1"/>
    <col min="11999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5" width="4.42578125" customWidth="1"/>
    <col min="12006" max="12006" width="1.42578125" customWidth="1"/>
    <col min="12007" max="12008" width="4.42578125" customWidth="1"/>
    <col min="12009" max="12009" width="1.42578125" customWidth="1"/>
    <col min="12010" max="12010" width="4.42578125" customWidth="1"/>
    <col min="12011" max="12011" width="4.5703125" customWidth="1"/>
    <col min="12012" max="12012" width="1.42578125" customWidth="1"/>
    <col min="12013" max="12013" width="4.5703125" customWidth="1"/>
    <col min="12014" max="12014" width="6.5703125" bestFit="1" customWidth="1"/>
    <col min="12253" max="12253" width="4" customWidth="1"/>
    <col min="12254" max="12254" width="35.42578125" bestFit="1" customWidth="1"/>
    <col min="12255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1" width="4.42578125" customWidth="1"/>
    <col min="12262" max="12262" width="1.42578125" customWidth="1"/>
    <col min="12263" max="12264" width="4.42578125" customWidth="1"/>
    <col min="12265" max="12265" width="1.42578125" customWidth="1"/>
    <col min="12266" max="12266" width="4.42578125" customWidth="1"/>
    <col min="12267" max="12267" width="4.5703125" customWidth="1"/>
    <col min="12268" max="12268" width="1.42578125" customWidth="1"/>
    <col min="12269" max="12269" width="4.5703125" customWidth="1"/>
    <col min="12270" max="12270" width="6.5703125" bestFit="1" customWidth="1"/>
    <col min="12509" max="12509" width="4" customWidth="1"/>
    <col min="12510" max="12510" width="35.42578125" bestFit="1" customWidth="1"/>
    <col min="12511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7" width="4.42578125" customWidth="1"/>
    <col min="12518" max="12518" width="1.42578125" customWidth="1"/>
    <col min="12519" max="12520" width="4.42578125" customWidth="1"/>
    <col min="12521" max="12521" width="1.42578125" customWidth="1"/>
    <col min="12522" max="12522" width="4.42578125" customWidth="1"/>
    <col min="12523" max="12523" width="4.5703125" customWidth="1"/>
    <col min="12524" max="12524" width="1.42578125" customWidth="1"/>
    <col min="12525" max="12525" width="4.5703125" customWidth="1"/>
    <col min="12526" max="12526" width="6.5703125" bestFit="1" customWidth="1"/>
    <col min="12765" max="12765" width="4" customWidth="1"/>
    <col min="12766" max="12766" width="35.42578125" bestFit="1" customWidth="1"/>
    <col min="12767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3" width="4.42578125" customWidth="1"/>
    <col min="12774" max="12774" width="1.42578125" customWidth="1"/>
    <col min="12775" max="12776" width="4.42578125" customWidth="1"/>
    <col min="12777" max="12777" width="1.42578125" customWidth="1"/>
    <col min="12778" max="12778" width="4.42578125" customWidth="1"/>
    <col min="12779" max="12779" width="4.5703125" customWidth="1"/>
    <col min="12780" max="12780" width="1.42578125" customWidth="1"/>
    <col min="12781" max="12781" width="4.5703125" customWidth="1"/>
    <col min="12782" max="12782" width="6.5703125" bestFit="1" customWidth="1"/>
    <col min="13021" max="13021" width="4" customWidth="1"/>
    <col min="13022" max="13022" width="35.42578125" bestFit="1" customWidth="1"/>
    <col min="13023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9" width="4.42578125" customWidth="1"/>
    <col min="13030" max="13030" width="1.42578125" customWidth="1"/>
    <col min="13031" max="13032" width="4.42578125" customWidth="1"/>
    <col min="13033" max="13033" width="1.42578125" customWidth="1"/>
    <col min="13034" max="13034" width="4.42578125" customWidth="1"/>
    <col min="13035" max="13035" width="4.5703125" customWidth="1"/>
    <col min="13036" max="13036" width="1.42578125" customWidth="1"/>
    <col min="13037" max="13037" width="4.5703125" customWidth="1"/>
    <col min="13038" max="13038" width="6.5703125" bestFit="1" customWidth="1"/>
    <col min="13277" max="13277" width="4" customWidth="1"/>
    <col min="13278" max="13278" width="35.42578125" bestFit="1" customWidth="1"/>
    <col min="13279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5" width="4.42578125" customWidth="1"/>
    <col min="13286" max="13286" width="1.42578125" customWidth="1"/>
    <col min="13287" max="13288" width="4.42578125" customWidth="1"/>
    <col min="13289" max="13289" width="1.42578125" customWidth="1"/>
    <col min="13290" max="13290" width="4.42578125" customWidth="1"/>
    <col min="13291" max="13291" width="4.5703125" customWidth="1"/>
    <col min="13292" max="13292" width="1.42578125" customWidth="1"/>
    <col min="13293" max="13293" width="4.5703125" customWidth="1"/>
    <col min="13294" max="13294" width="6.5703125" bestFit="1" customWidth="1"/>
    <col min="13533" max="13533" width="4" customWidth="1"/>
    <col min="13534" max="13534" width="35.42578125" bestFit="1" customWidth="1"/>
    <col min="13535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1" width="4.42578125" customWidth="1"/>
    <col min="13542" max="13542" width="1.42578125" customWidth="1"/>
    <col min="13543" max="13544" width="4.42578125" customWidth="1"/>
    <col min="13545" max="13545" width="1.42578125" customWidth="1"/>
    <col min="13546" max="13546" width="4.42578125" customWidth="1"/>
    <col min="13547" max="13547" width="4.5703125" customWidth="1"/>
    <col min="13548" max="13548" width="1.42578125" customWidth="1"/>
    <col min="13549" max="13549" width="4.5703125" customWidth="1"/>
    <col min="13550" max="13550" width="6.5703125" bestFit="1" customWidth="1"/>
    <col min="13789" max="13789" width="4" customWidth="1"/>
    <col min="13790" max="13790" width="35.42578125" bestFit="1" customWidth="1"/>
    <col min="13791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7" width="4.42578125" customWidth="1"/>
    <col min="13798" max="13798" width="1.42578125" customWidth="1"/>
    <col min="13799" max="13800" width="4.42578125" customWidth="1"/>
    <col min="13801" max="13801" width="1.42578125" customWidth="1"/>
    <col min="13802" max="13802" width="4.42578125" customWidth="1"/>
    <col min="13803" max="13803" width="4.5703125" customWidth="1"/>
    <col min="13804" max="13804" width="1.42578125" customWidth="1"/>
    <col min="13805" max="13805" width="4.5703125" customWidth="1"/>
    <col min="13806" max="13806" width="6.5703125" bestFit="1" customWidth="1"/>
    <col min="14045" max="14045" width="4" customWidth="1"/>
    <col min="14046" max="14046" width="35.42578125" bestFit="1" customWidth="1"/>
    <col min="14047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3" width="4.42578125" customWidth="1"/>
    <col min="14054" max="14054" width="1.42578125" customWidth="1"/>
    <col min="14055" max="14056" width="4.42578125" customWidth="1"/>
    <col min="14057" max="14057" width="1.42578125" customWidth="1"/>
    <col min="14058" max="14058" width="4.42578125" customWidth="1"/>
    <col min="14059" max="14059" width="4.5703125" customWidth="1"/>
    <col min="14060" max="14060" width="1.42578125" customWidth="1"/>
    <col min="14061" max="14061" width="4.5703125" customWidth="1"/>
    <col min="14062" max="14062" width="6.5703125" bestFit="1" customWidth="1"/>
    <col min="14301" max="14301" width="4" customWidth="1"/>
    <col min="14302" max="14302" width="35.42578125" bestFit="1" customWidth="1"/>
    <col min="14303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9" width="4.42578125" customWidth="1"/>
    <col min="14310" max="14310" width="1.42578125" customWidth="1"/>
    <col min="14311" max="14312" width="4.42578125" customWidth="1"/>
    <col min="14313" max="14313" width="1.42578125" customWidth="1"/>
    <col min="14314" max="14314" width="4.42578125" customWidth="1"/>
    <col min="14315" max="14315" width="4.5703125" customWidth="1"/>
    <col min="14316" max="14316" width="1.42578125" customWidth="1"/>
    <col min="14317" max="14317" width="4.5703125" customWidth="1"/>
    <col min="14318" max="14318" width="6.5703125" bestFit="1" customWidth="1"/>
    <col min="14557" max="14557" width="4" customWidth="1"/>
    <col min="14558" max="14558" width="35.42578125" bestFit="1" customWidth="1"/>
    <col min="14559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5" width="4.42578125" customWidth="1"/>
    <col min="14566" max="14566" width="1.42578125" customWidth="1"/>
    <col min="14567" max="14568" width="4.42578125" customWidth="1"/>
    <col min="14569" max="14569" width="1.42578125" customWidth="1"/>
    <col min="14570" max="14570" width="4.42578125" customWidth="1"/>
    <col min="14571" max="14571" width="4.5703125" customWidth="1"/>
    <col min="14572" max="14572" width="1.42578125" customWidth="1"/>
    <col min="14573" max="14573" width="4.5703125" customWidth="1"/>
    <col min="14574" max="14574" width="6.5703125" bestFit="1" customWidth="1"/>
    <col min="14813" max="14813" width="4" customWidth="1"/>
    <col min="14814" max="14814" width="35.42578125" bestFit="1" customWidth="1"/>
    <col min="14815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1" width="4.42578125" customWidth="1"/>
    <col min="14822" max="14822" width="1.42578125" customWidth="1"/>
    <col min="14823" max="14824" width="4.42578125" customWidth="1"/>
    <col min="14825" max="14825" width="1.42578125" customWidth="1"/>
    <col min="14826" max="14826" width="4.42578125" customWidth="1"/>
    <col min="14827" max="14827" width="4.5703125" customWidth="1"/>
    <col min="14828" max="14828" width="1.42578125" customWidth="1"/>
    <col min="14829" max="14829" width="4.5703125" customWidth="1"/>
    <col min="14830" max="14830" width="6.5703125" bestFit="1" customWidth="1"/>
    <col min="15069" max="15069" width="4" customWidth="1"/>
    <col min="15070" max="15070" width="35.42578125" bestFit="1" customWidth="1"/>
    <col min="15071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7" width="4.42578125" customWidth="1"/>
    <col min="15078" max="15078" width="1.42578125" customWidth="1"/>
    <col min="15079" max="15080" width="4.42578125" customWidth="1"/>
    <col min="15081" max="15081" width="1.42578125" customWidth="1"/>
    <col min="15082" max="15082" width="4.42578125" customWidth="1"/>
    <col min="15083" max="15083" width="4.5703125" customWidth="1"/>
    <col min="15084" max="15084" width="1.42578125" customWidth="1"/>
    <col min="15085" max="15085" width="4.5703125" customWidth="1"/>
    <col min="15086" max="15086" width="6.5703125" bestFit="1" customWidth="1"/>
    <col min="15325" max="15325" width="4" customWidth="1"/>
    <col min="15326" max="15326" width="35.42578125" bestFit="1" customWidth="1"/>
    <col min="15327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3" width="4.42578125" customWidth="1"/>
    <col min="15334" max="15334" width="1.42578125" customWidth="1"/>
    <col min="15335" max="15336" width="4.42578125" customWidth="1"/>
    <col min="15337" max="15337" width="1.42578125" customWidth="1"/>
    <col min="15338" max="15338" width="4.42578125" customWidth="1"/>
    <col min="15339" max="15339" width="4.5703125" customWidth="1"/>
    <col min="15340" max="15340" width="1.42578125" customWidth="1"/>
    <col min="15341" max="15341" width="4.5703125" customWidth="1"/>
    <col min="15342" max="15342" width="6.5703125" bestFit="1" customWidth="1"/>
    <col min="15581" max="15581" width="4" customWidth="1"/>
    <col min="15582" max="15582" width="35.42578125" bestFit="1" customWidth="1"/>
    <col min="15583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9" width="4.42578125" customWidth="1"/>
    <col min="15590" max="15590" width="1.42578125" customWidth="1"/>
    <col min="15591" max="15592" width="4.42578125" customWidth="1"/>
    <col min="15593" max="15593" width="1.42578125" customWidth="1"/>
    <col min="15594" max="15594" width="4.42578125" customWidth="1"/>
    <col min="15595" max="15595" width="4.5703125" customWidth="1"/>
    <col min="15596" max="15596" width="1.42578125" customWidth="1"/>
    <col min="15597" max="15597" width="4.5703125" customWidth="1"/>
    <col min="15598" max="15598" width="6.5703125" bestFit="1" customWidth="1"/>
    <col min="15837" max="15837" width="4" customWidth="1"/>
    <col min="15838" max="15838" width="35.42578125" bestFit="1" customWidth="1"/>
    <col min="15839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5" width="4.42578125" customWidth="1"/>
    <col min="15846" max="15846" width="1.42578125" customWidth="1"/>
    <col min="15847" max="15848" width="4.42578125" customWidth="1"/>
    <col min="15849" max="15849" width="1.42578125" customWidth="1"/>
    <col min="15850" max="15850" width="4.42578125" customWidth="1"/>
    <col min="15851" max="15851" width="4.5703125" customWidth="1"/>
    <col min="15852" max="15852" width="1.42578125" customWidth="1"/>
    <col min="15853" max="15853" width="4.5703125" customWidth="1"/>
    <col min="15854" max="15854" width="6.5703125" bestFit="1" customWidth="1"/>
    <col min="16093" max="16093" width="4" customWidth="1"/>
    <col min="16094" max="16094" width="35.42578125" bestFit="1" customWidth="1"/>
    <col min="16095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1" width="4.42578125" customWidth="1"/>
    <col min="16102" max="16102" width="1.42578125" customWidth="1"/>
    <col min="16103" max="16104" width="4.42578125" customWidth="1"/>
    <col min="16105" max="16105" width="1.42578125" customWidth="1"/>
    <col min="16106" max="16106" width="4.42578125" customWidth="1"/>
    <col min="16107" max="16107" width="4.5703125" customWidth="1"/>
    <col min="16108" max="16108" width="1.42578125" customWidth="1"/>
    <col min="16109" max="16109" width="4.5703125" customWidth="1"/>
    <col min="16110" max="16110" width="6.5703125" bestFit="1" customWidth="1"/>
  </cols>
  <sheetData>
    <row r="1" spans="1:18" ht="15.75" thickBot="1" x14ac:dyDescent="0.3"/>
    <row r="2" spans="1:18" ht="15" customHeight="1" x14ac:dyDescent="0.25">
      <c r="A2" s="301" t="str">
        <f>'Nasazení do skupin'!B2</f>
        <v>14. GALA MČR mladších žáků jednotlivci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ht="15.7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">
      <c r="A4" s="305" t="s">
        <v>25</v>
      </c>
      <c r="B4" s="306"/>
      <c r="C4" s="380" t="str">
        <f>'Nasazení do skupin'!B3</f>
        <v>Žďár nad Sázavou 4.6.2022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18" ht="15" customHeight="1" x14ac:dyDescent="0.25">
      <c r="A5" s="307"/>
      <c r="B5" s="308"/>
      <c r="C5" s="301">
        <v>1</v>
      </c>
      <c r="D5" s="297"/>
      <c r="E5" s="298"/>
      <c r="F5" s="301">
        <v>2</v>
      </c>
      <c r="G5" s="297"/>
      <c r="H5" s="298"/>
      <c r="I5" s="301">
        <v>3</v>
      </c>
      <c r="J5" s="297"/>
      <c r="K5" s="298"/>
      <c r="L5" s="301"/>
      <c r="M5" s="297"/>
      <c r="N5" s="298"/>
      <c r="O5" s="314" t="s">
        <v>5</v>
      </c>
      <c r="P5" s="315"/>
      <c r="Q5" s="316"/>
      <c r="R5" s="56" t="s">
        <v>6</v>
      </c>
    </row>
    <row r="6" spans="1:18" ht="15.75" customHeight="1" thickBot="1" x14ac:dyDescent="0.3">
      <c r="A6" s="309"/>
      <c r="B6" s="310"/>
      <c r="C6" s="329"/>
      <c r="D6" s="299"/>
      <c r="E6" s="300"/>
      <c r="F6" s="302"/>
      <c r="G6" s="303"/>
      <c r="H6" s="304"/>
      <c r="I6" s="302"/>
      <c r="J6" s="303"/>
      <c r="K6" s="304"/>
      <c r="L6" s="302"/>
      <c r="M6" s="303"/>
      <c r="N6" s="304"/>
      <c r="O6" s="317" t="s">
        <v>7</v>
      </c>
      <c r="P6" s="318"/>
      <c r="Q6" s="319"/>
      <c r="R6" s="67" t="s">
        <v>8</v>
      </c>
    </row>
    <row r="7" spans="1:18" ht="15" customHeight="1" x14ac:dyDescent="0.25">
      <c r="A7" s="371">
        <v>1</v>
      </c>
      <c r="B7" s="248" t="str">
        <f>'Nasazení do skupin'!B11</f>
        <v>SK Liapor Karlovy Vary "A" - Kamil Hušek</v>
      </c>
      <c r="C7" s="265"/>
      <c r="D7" s="266"/>
      <c r="E7" s="267"/>
      <c r="F7" s="359">
        <f>O29</f>
        <v>0</v>
      </c>
      <c r="G7" s="359" t="s">
        <v>9</v>
      </c>
      <c r="H7" s="360">
        <f>Q29</f>
        <v>2</v>
      </c>
      <c r="I7" s="370">
        <f>E15</f>
        <v>0</v>
      </c>
      <c r="J7" s="359" t="s">
        <v>9</v>
      </c>
      <c r="K7" s="360">
        <f>C15</f>
        <v>2</v>
      </c>
      <c r="L7" s="348"/>
      <c r="M7" s="350"/>
      <c r="N7" s="338"/>
      <c r="O7" s="362">
        <f>F7+I7+L7</f>
        <v>0</v>
      </c>
      <c r="P7" s="364" t="s">
        <v>9</v>
      </c>
      <c r="Q7" s="366">
        <f>H7+K7+N7</f>
        <v>4</v>
      </c>
      <c r="R7" s="368">
        <v>0</v>
      </c>
    </row>
    <row r="8" spans="1:18" ht="15.75" customHeight="1" thickBot="1" x14ac:dyDescent="0.3">
      <c r="A8" s="372"/>
      <c r="B8" s="249"/>
      <c r="C8" s="268"/>
      <c r="D8" s="269"/>
      <c r="E8" s="270"/>
      <c r="F8" s="337"/>
      <c r="G8" s="337"/>
      <c r="H8" s="361"/>
      <c r="I8" s="335"/>
      <c r="J8" s="337"/>
      <c r="K8" s="361"/>
      <c r="L8" s="349"/>
      <c r="M8" s="351"/>
      <c r="N8" s="339"/>
      <c r="O8" s="363"/>
      <c r="P8" s="365"/>
      <c r="Q8" s="367"/>
      <c r="R8" s="369"/>
    </row>
    <row r="9" spans="1:18" ht="15" customHeight="1" x14ac:dyDescent="0.25">
      <c r="A9" s="372"/>
      <c r="B9" s="249"/>
      <c r="C9" s="268"/>
      <c r="D9" s="269"/>
      <c r="E9" s="270"/>
      <c r="F9" s="340">
        <f>O30</f>
        <v>11</v>
      </c>
      <c r="G9" s="340" t="s">
        <v>9</v>
      </c>
      <c r="H9" s="341">
        <f>Q30</f>
        <v>20</v>
      </c>
      <c r="I9" s="342">
        <f>E17</f>
        <v>12</v>
      </c>
      <c r="J9" s="340" t="s">
        <v>9</v>
      </c>
      <c r="K9" s="341">
        <f>C17</f>
        <v>20</v>
      </c>
      <c r="L9" s="355"/>
      <c r="M9" s="357"/>
      <c r="N9" s="346"/>
      <c r="O9" s="353">
        <f>F9+I9+L9</f>
        <v>23</v>
      </c>
      <c r="P9" s="376" t="s">
        <v>9</v>
      </c>
      <c r="Q9" s="378">
        <f>H9+K9+N9</f>
        <v>40</v>
      </c>
      <c r="R9" s="374">
        <v>3</v>
      </c>
    </row>
    <row r="10" spans="1:18" ht="15.75" customHeight="1" thickBot="1" x14ac:dyDescent="0.3">
      <c r="A10" s="373"/>
      <c r="B10" s="250"/>
      <c r="C10" s="271"/>
      <c r="D10" s="272"/>
      <c r="E10" s="273"/>
      <c r="F10" s="340"/>
      <c r="G10" s="340"/>
      <c r="H10" s="341"/>
      <c r="I10" s="343"/>
      <c r="J10" s="344"/>
      <c r="K10" s="345"/>
      <c r="L10" s="356"/>
      <c r="M10" s="358"/>
      <c r="N10" s="347"/>
      <c r="O10" s="354"/>
      <c r="P10" s="377"/>
      <c r="Q10" s="379"/>
      <c r="R10" s="375"/>
    </row>
    <row r="11" spans="1:18" ht="15" customHeight="1" x14ac:dyDescent="0.25">
      <c r="A11" s="371">
        <v>2</v>
      </c>
      <c r="B11" s="248" t="str">
        <f>'Nasazení do skupin'!B12</f>
        <v>TJ Radomyšl - Jakub Sekáč</v>
      </c>
      <c r="C11" s="334">
        <f>H7</f>
        <v>2</v>
      </c>
      <c r="D11" s="336" t="s">
        <v>9</v>
      </c>
      <c r="E11" s="336">
        <f>F7</f>
        <v>0</v>
      </c>
      <c r="F11" s="251" t="s">
        <v>67</v>
      </c>
      <c r="G11" s="252"/>
      <c r="H11" s="253"/>
      <c r="I11" s="359">
        <f>O27</f>
        <v>2</v>
      </c>
      <c r="J11" s="359" t="s">
        <v>9</v>
      </c>
      <c r="K11" s="360">
        <f>Q27</f>
        <v>0</v>
      </c>
      <c r="L11" s="348"/>
      <c r="M11" s="350"/>
      <c r="N11" s="338"/>
      <c r="O11" s="362">
        <f>C11+I11+L11</f>
        <v>4</v>
      </c>
      <c r="P11" s="364" t="s">
        <v>9</v>
      </c>
      <c r="Q11" s="366">
        <f>E11+K11+N11</f>
        <v>0</v>
      </c>
      <c r="R11" s="368">
        <v>4</v>
      </c>
    </row>
    <row r="12" spans="1:18" ht="15.75" customHeight="1" thickBot="1" x14ac:dyDescent="0.3">
      <c r="A12" s="372"/>
      <c r="B12" s="249"/>
      <c r="C12" s="335"/>
      <c r="D12" s="337"/>
      <c r="E12" s="337"/>
      <c r="F12" s="254"/>
      <c r="G12" s="255"/>
      <c r="H12" s="256"/>
      <c r="I12" s="337"/>
      <c r="J12" s="337"/>
      <c r="K12" s="361"/>
      <c r="L12" s="349"/>
      <c r="M12" s="351"/>
      <c r="N12" s="339"/>
      <c r="O12" s="363"/>
      <c r="P12" s="365"/>
      <c r="Q12" s="367"/>
      <c r="R12" s="369"/>
    </row>
    <row r="13" spans="1:18" ht="15" customHeight="1" x14ac:dyDescent="0.25">
      <c r="A13" s="372"/>
      <c r="B13" s="249"/>
      <c r="C13" s="342">
        <f>H9</f>
        <v>20</v>
      </c>
      <c r="D13" s="340" t="s">
        <v>9</v>
      </c>
      <c r="E13" s="340">
        <f>F9</f>
        <v>11</v>
      </c>
      <c r="F13" s="254"/>
      <c r="G13" s="255"/>
      <c r="H13" s="256"/>
      <c r="I13" s="340">
        <f>O28</f>
        <v>20</v>
      </c>
      <c r="J13" s="340" t="s">
        <v>9</v>
      </c>
      <c r="K13" s="341">
        <f>Q28</f>
        <v>6</v>
      </c>
      <c r="L13" s="355"/>
      <c r="M13" s="357"/>
      <c r="N13" s="346"/>
      <c r="O13" s="353">
        <f>C13+I13+L13</f>
        <v>40</v>
      </c>
      <c r="P13" s="376" t="s">
        <v>9</v>
      </c>
      <c r="Q13" s="378">
        <f>E13+K13+N13</f>
        <v>17</v>
      </c>
      <c r="R13" s="383">
        <v>1</v>
      </c>
    </row>
    <row r="14" spans="1:18" ht="15.75" customHeight="1" thickBot="1" x14ac:dyDescent="0.3">
      <c r="A14" s="373"/>
      <c r="B14" s="250"/>
      <c r="C14" s="343"/>
      <c r="D14" s="344"/>
      <c r="E14" s="344"/>
      <c r="F14" s="257"/>
      <c r="G14" s="258"/>
      <c r="H14" s="259"/>
      <c r="I14" s="340"/>
      <c r="J14" s="340"/>
      <c r="K14" s="341"/>
      <c r="L14" s="356"/>
      <c r="M14" s="358"/>
      <c r="N14" s="347"/>
      <c r="O14" s="354"/>
      <c r="P14" s="377"/>
      <c r="Q14" s="379"/>
      <c r="R14" s="384"/>
    </row>
    <row r="15" spans="1:18" ht="15" customHeight="1" x14ac:dyDescent="0.25">
      <c r="A15" s="371">
        <v>3</v>
      </c>
      <c r="B15" s="248" t="str">
        <f>'Nasazení do skupin'!B13</f>
        <v>MNK Modřice "B" -Vojtěch Šlezinger</v>
      </c>
      <c r="C15" s="370">
        <f>O25</f>
        <v>2</v>
      </c>
      <c r="D15" s="359" t="s">
        <v>9</v>
      </c>
      <c r="E15" s="360">
        <f>Q25</f>
        <v>0</v>
      </c>
      <c r="F15" s="370">
        <f>K11</f>
        <v>0</v>
      </c>
      <c r="G15" s="359" t="s">
        <v>9</v>
      </c>
      <c r="H15" s="360">
        <f>I11</f>
        <v>2</v>
      </c>
      <c r="I15" s="385"/>
      <c r="J15" s="386"/>
      <c r="K15" s="387"/>
      <c r="L15" s="394"/>
      <c r="M15" s="394"/>
      <c r="N15" s="396"/>
      <c r="O15" s="362">
        <f>C15+F15+L15</f>
        <v>2</v>
      </c>
      <c r="P15" s="364" t="s">
        <v>9</v>
      </c>
      <c r="Q15" s="366">
        <f>E15+H15+N15</f>
        <v>2</v>
      </c>
      <c r="R15" s="368">
        <v>2</v>
      </c>
    </row>
    <row r="16" spans="1:18" ht="15.75" customHeight="1" thickBot="1" x14ac:dyDescent="0.3">
      <c r="A16" s="372"/>
      <c r="B16" s="249"/>
      <c r="C16" s="335"/>
      <c r="D16" s="337"/>
      <c r="E16" s="361"/>
      <c r="F16" s="335"/>
      <c r="G16" s="337"/>
      <c r="H16" s="361"/>
      <c r="I16" s="388"/>
      <c r="J16" s="389"/>
      <c r="K16" s="390"/>
      <c r="L16" s="395"/>
      <c r="M16" s="395"/>
      <c r="N16" s="397"/>
      <c r="O16" s="363"/>
      <c r="P16" s="365"/>
      <c r="Q16" s="367"/>
      <c r="R16" s="369"/>
    </row>
    <row r="17" spans="1:19" ht="15" customHeight="1" x14ac:dyDescent="0.25">
      <c r="A17" s="372"/>
      <c r="B17" s="249"/>
      <c r="C17" s="342">
        <f>O26</f>
        <v>20</v>
      </c>
      <c r="D17" s="340" t="s">
        <v>9</v>
      </c>
      <c r="E17" s="340">
        <f>Q26</f>
        <v>12</v>
      </c>
      <c r="F17" s="342">
        <f>K13</f>
        <v>6</v>
      </c>
      <c r="G17" s="340" t="s">
        <v>9</v>
      </c>
      <c r="H17" s="340">
        <f>I13</f>
        <v>20</v>
      </c>
      <c r="I17" s="388"/>
      <c r="J17" s="389"/>
      <c r="K17" s="390"/>
      <c r="L17" s="330"/>
      <c r="M17" s="330"/>
      <c r="N17" s="332"/>
      <c r="O17" s="353">
        <f>C17+F17+L17</f>
        <v>26</v>
      </c>
      <c r="P17" s="376" t="s">
        <v>9</v>
      </c>
      <c r="Q17" s="378">
        <f>E17+H17+N17</f>
        <v>32</v>
      </c>
      <c r="R17" s="383">
        <v>2</v>
      </c>
    </row>
    <row r="18" spans="1:19" ht="15.75" customHeight="1" thickBot="1" x14ac:dyDescent="0.3">
      <c r="A18" s="373"/>
      <c r="B18" s="250"/>
      <c r="C18" s="343"/>
      <c r="D18" s="344"/>
      <c r="E18" s="344"/>
      <c r="F18" s="343"/>
      <c r="G18" s="344"/>
      <c r="H18" s="344"/>
      <c r="I18" s="391"/>
      <c r="J18" s="392"/>
      <c r="K18" s="393"/>
      <c r="L18" s="331"/>
      <c r="M18" s="331"/>
      <c r="N18" s="333"/>
      <c r="O18" s="354"/>
      <c r="P18" s="377"/>
      <c r="Q18" s="379"/>
      <c r="R18" s="384"/>
    </row>
    <row r="19" spans="1:19" ht="15" customHeight="1" x14ac:dyDescent="0.25">
      <c r="A19" s="371"/>
      <c r="B19" s="248"/>
      <c r="C19" s="348"/>
      <c r="D19" s="350"/>
      <c r="E19" s="338"/>
      <c r="F19" s="348"/>
      <c r="G19" s="350"/>
      <c r="H19" s="338"/>
      <c r="I19" s="352"/>
      <c r="J19" s="407"/>
      <c r="K19" s="407"/>
      <c r="L19" s="274">
        <v>2022</v>
      </c>
      <c r="M19" s="275"/>
      <c r="N19" s="276"/>
      <c r="O19" s="297"/>
      <c r="P19" s="297"/>
      <c r="Q19" s="298"/>
      <c r="R19" s="400"/>
    </row>
    <row r="20" spans="1:19" ht="15.75" customHeight="1" thickBot="1" x14ac:dyDescent="0.3">
      <c r="A20" s="372"/>
      <c r="B20" s="249"/>
      <c r="C20" s="349"/>
      <c r="D20" s="351"/>
      <c r="E20" s="339"/>
      <c r="F20" s="349"/>
      <c r="G20" s="351"/>
      <c r="H20" s="339"/>
      <c r="I20" s="349"/>
      <c r="J20" s="351"/>
      <c r="K20" s="351"/>
      <c r="L20" s="277"/>
      <c r="M20" s="278"/>
      <c r="N20" s="279"/>
      <c r="O20" s="398"/>
      <c r="P20" s="398"/>
      <c r="Q20" s="399"/>
      <c r="R20" s="401"/>
    </row>
    <row r="21" spans="1:19" ht="15" customHeight="1" x14ac:dyDescent="0.25">
      <c r="A21" s="372"/>
      <c r="B21" s="249"/>
      <c r="C21" s="355"/>
      <c r="D21" s="357"/>
      <c r="E21" s="346"/>
      <c r="F21" s="355"/>
      <c r="G21" s="357"/>
      <c r="H21" s="346"/>
      <c r="I21" s="355"/>
      <c r="J21" s="357"/>
      <c r="K21" s="357"/>
      <c r="L21" s="277"/>
      <c r="M21" s="278"/>
      <c r="N21" s="279"/>
      <c r="O21" s="357"/>
      <c r="P21" s="402"/>
      <c r="Q21" s="346"/>
      <c r="R21" s="383"/>
    </row>
    <row r="22" spans="1:19" ht="15.75" customHeight="1" thickBot="1" x14ac:dyDescent="0.3">
      <c r="A22" s="373"/>
      <c r="B22" s="250"/>
      <c r="C22" s="356"/>
      <c r="D22" s="358"/>
      <c r="E22" s="347"/>
      <c r="F22" s="356"/>
      <c r="G22" s="358"/>
      <c r="H22" s="347"/>
      <c r="I22" s="356"/>
      <c r="J22" s="358"/>
      <c r="K22" s="358"/>
      <c r="L22" s="280"/>
      <c r="M22" s="281"/>
      <c r="N22" s="282"/>
      <c r="O22" s="358"/>
      <c r="P22" s="403"/>
      <c r="Q22" s="347"/>
      <c r="R22" s="384"/>
    </row>
    <row r="24" spans="1:19" ht="24.95" customHeight="1" x14ac:dyDescent="0.35">
      <c r="A24" s="405" t="s">
        <v>28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 x14ac:dyDescent="0.25">
      <c r="A25" s="406">
        <v>1</v>
      </c>
      <c r="B25" s="404" t="str">
        <f>B15</f>
        <v>MNK Modřice "B" -Vojtěch Šlezinger</v>
      </c>
      <c r="C25" s="404"/>
      <c r="D25" s="404" t="s">
        <v>9</v>
      </c>
      <c r="E25" s="404" t="str">
        <f>B7</f>
        <v>SK Liapor Karlovy Vary "A" - Kamil Hušek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406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3">
        <v>20</v>
      </c>
      <c r="P26" s="55" t="s">
        <v>9</v>
      </c>
      <c r="Q26" s="41">
        <v>12</v>
      </c>
      <c r="R26" s="9" t="s">
        <v>26</v>
      </c>
      <c r="S26" s="6"/>
    </row>
    <row r="27" spans="1:19" ht="15" customHeight="1" x14ac:dyDescent="0.25">
      <c r="A27" s="406">
        <v>2</v>
      </c>
      <c r="B27" s="404" t="str">
        <f>B11</f>
        <v>TJ Radomyšl - Jakub Sekáč</v>
      </c>
      <c r="C27" s="404"/>
      <c r="D27" s="404" t="s">
        <v>9</v>
      </c>
      <c r="E27" s="404" t="str">
        <f>B15</f>
        <v>MNK Modřice "B" -Vojtěch Šlezinger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40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3">
        <v>20</v>
      </c>
      <c r="P28" s="55" t="s">
        <v>9</v>
      </c>
      <c r="Q28" s="41">
        <v>6</v>
      </c>
      <c r="R28" s="9" t="s">
        <v>26</v>
      </c>
    </row>
    <row r="29" spans="1:19" ht="13.35" customHeight="1" x14ac:dyDescent="0.25">
      <c r="A29" s="406">
        <v>3</v>
      </c>
      <c r="B29" s="404" t="str">
        <f>B7</f>
        <v>SK Liapor Karlovy Vary "A" - Kamil Hušek</v>
      </c>
      <c r="C29" s="404"/>
      <c r="D29" s="404" t="s">
        <v>9</v>
      </c>
      <c r="E29" s="404" t="str">
        <f>B11</f>
        <v>TJ Radomyšl - Jakub Sekáč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4">
        <v>0</v>
      </c>
      <c r="P29" s="55" t="s">
        <v>9</v>
      </c>
      <c r="Q29" s="55">
        <v>2</v>
      </c>
      <c r="R29" s="9" t="s">
        <v>27</v>
      </c>
    </row>
    <row r="30" spans="1:19" ht="13.35" customHeight="1" x14ac:dyDescent="0.25">
      <c r="A30" s="406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3">
        <v>11</v>
      </c>
      <c r="P30" s="55" t="s">
        <v>9</v>
      </c>
      <c r="Q30" s="41">
        <v>20</v>
      </c>
      <c r="R30" s="9" t="s">
        <v>26</v>
      </c>
    </row>
    <row r="31" spans="1:19" x14ac:dyDescent="0.25">
      <c r="P31" s="228"/>
      <c r="Q31" s="228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MLŽ1</vt:lpstr>
      <vt:lpstr>Prezence 4.6.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2022-06-04T14:02:27Z</cp:lastPrinted>
  <dcterms:created xsi:type="dcterms:W3CDTF">2014-08-25T11:10:33Z</dcterms:created>
  <dcterms:modified xsi:type="dcterms:W3CDTF">2022-06-04T14:44:45Z</dcterms:modified>
</cp:coreProperties>
</file>