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wmf" ContentType="image/x-wmf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media/image6.wmf" ContentType="image/x-wmf"/>
  <Override PartName="/xl/media/image7.wmf" ContentType="image/x-wmf"/>
  <Override PartName="/xl/media/image8.wmf" ContentType="image/x-wmf"/>
  <Override PartName="/xl/media/image10.wmf" ContentType="image/x-wmf"/>
  <Override PartName="/xl/media/image11.wmf" ContentType="image/x-wmf"/>
  <Override PartName="/xl/media/image12.wmf" ContentType="image/x-wmf"/>
  <Override PartName="/xl/media/image13.wmf" ContentType="image/x-wmf"/>
  <Override PartName="/xl/media/image14.wmf" ContentType="image/x-wmf"/>
  <Override PartName="/xl/media/image15.wmf" ContentType="image/x-wmf"/>
  <Override PartName="/xl/media/image16.wmf" ContentType="image/x-wmf"/>
  <Override PartName="/xl/media/image17.wmf" ContentType="image/x-wmf"/>
  <Override PartName="/xl/media/image18.wmf" ContentType="image/x-wmf"/>
  <Override PartName="/xl/media/image19.wmf" ContentType="image/x-wmf"/>
  <Override PartName="/xl/media/image20.wmf" ContentType="image/x-wmf"/>
  <Override PartName="/xl/media/image21.wmf" ContentType="image/x-wmf"/>
  <Override PartName="/xl/media/image22.wmf" ContentType="image/x-wmf"/>
  <Override PartName="/xl/media/image23.wmf" ContentType="image/x-wmf"/>
  <Override PartName="/xl/media/image24.wmf" ContentType="image/x-wmf"/>
  <Override PartName="/xl/media/image25.wmf" ContentType="image/x-wmf"/>
  <Override PartName="/xl/media/image26.wmf" ContentType="image/x-wmf"/>
  <Override PartName="/xl/media/image27.wmf" ContentType="image/x-wmf"/>
  <Override PartName="/xl/media/image28.wmf" ContentType="image/x-wmf"/>
  <Override PartName="/xl/media/image29.wmf" ContentType="image/x-wmf"/>
  <Override PartName="/xl/media/image30.wmf" ContentType="image/x-wmf"/>
  <Override PartName="/xl/media/image31.wmf" ContentType="image/x-wmf"/>
  <Override PartName="/xl/media/image32.wmf" ContentType="image/x-wmf"/>
  <Override PartName="/xl/media/image33.wmf" ContentType="image/x-wmf"/>
  <Override PartName="/xl/media/image34.wmf" ContentType="image/x-wmf"/>
  <Override PartName="/xl/media/image35.wmf" ContentType="image/x-wmf"/>
  <Override PartName="/xl/media/image36.wmf" ContentType="image/x-wmf"/>
  <Override PartName="/xl/media/image37.wmf" ContentType="image/x-wmf"/>
  <Override PartName="/xl/media/image38.wmf" ContentType="image/x-wmf"/>
  <Override PartName="/xl/media/image39.wmf" ContentType="image/x-wmf"/>
  <Override PartName="/xl/media/image40.wmf" ContentType="image/x-wmf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Přihlášky" sheetId="1" state="visible" r:id="rId2"/>
    <sheet name="Prezence 17.3.2019" sheetId="2" state="visible" r:id="rId3"/>
    <sheet name="sk A" sheetId="3" state="visible" r:id="rId4"/>
    <sheet name="sk B" sheetId="4" state="visible" r:id="rId5"/>
    <sheet name="sk C" sheetId="5" state="visible" r:id="rId6"/>
    <sheet name="sk D" sheetId="6" state="visible" r:id="rId7"/>
    <sheet name="SK E" sheetId="7" state="visible" r:id="rId8"/>
    <sheet name="SK F" sheetId="8" state="visible" r:id="rId9"/>
    <sheet name="Zápasy Hronov" sheetId="9" state="visible" r:id="rId10"/>
    <sheet name="Zápasy Zbečník" sheetId="10" state="visible" r:id="rId11"/>
    <sheet name="KO" sheetId="11" state="visible" r:id="rId12"/>
    <sheet name="Zápisy" sheetId="12" state="visible" r:id="rId13"/>
  </sheets>
  <externalReferences>
    <externalReference r:id="rId14"/>
  </externalReferences>
  <definedNames>
    <definedName function="false" hidden="false" localSheetId="2" name="_xlnm.Print_Area" vbProcedure="false">'sk A'!$A$2:$U$26</definedName>
    <definedName function="false" hidden="false" localSheetId="3" name="_xlnm.Print_Area" vbProcedure="false">'sk B'!$A$2:$R$22</definedName>
    <definedName function="false" hidden="false" localSheetId="4" name="_xlnm.Print_Area" vbProcedure="false">'sk C'!$A$2:$R$22</definedName>
    <definedName function="false" hidden="false" localSheetId="5" name="_xlnm.Print_Area" vbProcedure="false">'sk D'!$A$2:$R$22</definedName>
    <definedName function="false" hidden="false" localSheetId="6" name="_xlnm.Print_Area" vbProcedure="false">'SK E'!$A$2:$R$22</definedName>
    <definedName function="false" hidden="false" localSheetId="7" name="_xlnm.Print_Area" vbProcedure="false">'SK F'!$A$2:$R$22</definedName>
    <definedName function="false" hidden="false" localSheetId="11" name="_xlnm.Print_Area" vbProcedure="false">Zápisy!$A$2:$S$38</definedName>
    <definedName function="false" hidden="false" name="contacted" vbProcedure="false">[1]Pomucky!$C$2:$C$3</definedName>
    <definedName function="false" hidden="false" name="Ucast" vbProcedure="false">[1]Pomucky!$A$2:$A$3</definedName>
    <definedName function="false" hidden="false" name="volba" vbProcedure="false">#REF!</definedName>
    <definedName function="false" hidden="false" localSheetId="1" name="volba" vbProcedure="false">#REF!</definedName>
    <definedName function="false" hidden="false" localSheetId="6" name="volba" vbProcedure="false">#REF!</definedName>
    <definedName function="false" hidden="false" localSheetId="7" name="volba" vbProcedure="false">#REF!</definedName>
    <definedName function="false" hidden="false" localSheetId="8" name="_xlnm._FilterDatabase" vbProcedure="false">'Zápasy Hronov'!$B$3:$G$21</definedName>
    <definedName function="false" hidden="false" localSheetId="9" name="volba" vbProcedure="false">#REF!</definedName>
    <definedName function="false" hidden="false" localSheetId="9" name="_xlnm._FilterDatabase" vbProcedure="false">'Zápasy Zbečník'!$B$3:$G$21</definedName>
    <definedName function="false" hidden="false" localSheetId="11" name="volb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<sst xmlns="http://schemas.openxmlformats.org/spreadsheetml/2006/main" count="753" uniqueCount="255">
  <si>
    <t xml:space="preserve">PČNS dorostu dvojic, Hronov/Zbečník 17.3.2019</t>
  </si>
  <si>
    <t xml:space="preserve">datum přihl.</t>
  </si>
  <si>
    <t xml:space="preserve">počet</t>
  </si>
  <si>
    <t xml:space="preserve">přijato</t>
  </si>
  <si>
    <t xml:space="preserve">klub</t>
  </si>
  <si>
    <t xml:space="preserve">vedoucí</t>
  </si>
  <si>
    <t xml:space="preserve">SK Liapor - Witte Karlovy Vary z.s.</t>
  </si>
  <si>
    <t xml:space="preserve">Tolar</t>
  </si>
  <si>
    <t xml:space="preserve">TJ Radomyšl</t>
  </si>
  <si>
    <t xml:space="preserve">Slavíček</t>
  </si>
  <si>
    <t xml:space="preserve">TJ Sokol Zbečník</t>
  </si>
  <si>
    <t xml:space="preserve">Vlach</t>
  </si>
  <si>
    <t xml:space="preserve">TJ Spartak Přerov</t>
  </si>
  <si>
    <t xml:space="preserve">Janek</t>
  </si>
  <si>
    <t xml:space="preserve">Městský nohejbalový klub Modřice, z.s.</t>
  </si>
  <si>
    <t xml:space="preserve">Laťák</t>
  </si>
  <si>
    <t xml:space="preserve">NK CLIMAX Vsetín</t>
  </si>
  <si>
    <t xml:space="preserve">Gebel</t>
  </si>
  <si>
    <t xml:space="preserve">T.J. SOKOL Holice</t>
  </si>
  <si>
    <t xml:space="preserve">Líbal</t>
  </si>
  <si>
    <t xml:space="preserve">TJ SLAVOJ Český Brod</t>
  </si>
  <si>
    <t xml:space="preserve">Janík</t>
  </si>
  <si>
    <t xml:space="preserve">TJ Spartak Čelákovice</t>
  </si>
  <si>
    <t xml:space="preserve">Šafr</t>
  </si>
  <si>
    <t xml:space="preserve">TJ Pankrác</t>
  </si>
  <si>
    <t xml:space="preserve">Albrecht</t>
  </si>
  <si>
    <t xml:space="preserve">SK Šacung ČNES Benešov 1947</t>
  </si>
  <si>
    <t xml:space="preserve">Ziegler</t>
  </si>
  <si>
    <t xml:space="preserve">Přihlášky do 13.3.2019 dle Propozic turnaje </t>
  </si>
  <si>
    <t xml:space="preserve">Prezence 17.3.2019 PČNS dorostu dvojic v Hronově/Zbečníku</t>
  </si>
  <si>
    <t xml:space="preserve">Název týmu</t>
  </si>
  <si>
    <t xml:space="preserve">r.č.</t>
  </si>
  <si>
    <t xml:space="preserve">Jméno</t>
  </si>
  <si>
    <t xml:space="preserve">č.dr.</t>
  </si>
  <si>
    <t xml:space="preserve">Kapitán</t>
  </si>
  <si>
    <t xml:space="preserve">Trenér</t>
  </si>
  <si>
    <t xml:space="preserve">TJ Sokol Zbečník A</t>
  </si>
  <si>
    <t xml:space="preserve">Pohl</t>
  </si>
  <si>
    <t xml:space="preserve">Polák</t>
  </si>
  <si>
    <t xml:space="preserve">TJ Sokol Zbečník B</t>
  </si>
  <si>
    <t xml:space="preserve">Šimeček</t>
  </si>
  <si>
    <t xml:space="preserve">Fries</t>
  </si>
  <si>
    <t xml:space="preserve">Beran</t>
  </si>
  <si>
    <t xml:space="preserve">T.J. Sokol Holice A</t>
  </si>
  <si>
    <t xml:space="preserve">Levý</t>
  </si>
  <si>
    <t xml:space="preserve">Vojtíšek</t>
  </si>
  <si>
    <t xml:space="preserve">T.J. Sokol Holice B</t>
  </si>
  <si>
    <t xml:space="preserve">Veselý</t>
  </si>
  <si>
    <t xml:space="preserve">Mareček</t>
  </si>
  <si>
    <t xml:space="preserve">Sochůrek</t>
  </si>
  <si>
    <t xml:space="preserve">T.J. Sokol Holice C</t>
  </si>
  <si>
    <t xml:space="preserve">Vohradník</t>
  </si>
  <si>
    <t xml:space="preserve">Tlučhoř</t>
  </si>
  <si>
    <t xml:space="preserve">NK Climax Vsetín</t>
  </si>
  <si>
    <t xml:space="preserve">Halašta</t>
  </si>
  <si>
    <t xml:space="preserve">Málek</t>
  </si>
  <si>
    <t xml:space="preserve">Stařičný</t>
  </si>
  <si>
    <t xml:space="preserve">TJ Pankrác A</t>
  </si>
  <si>
    <t xml:space="preserve">Lepší</t>
  </si>
  <si>
    <t xml:space="preserve">Půhoný</t>
  </si>
  <si>
    <t xml:space="preserve">TJ Pankrác B</t>
  </si>
  <si>
    <t xml:space="preserve">Š.Pavlíček</t>
  </si>
  <si>
    <t xml:space="preserve">S. Pavlíček</t>
  </si>
  <si>
    <t xml:space="preserve">TJ Slavoj Český Brod </t>
  </si>
  <si>
    <t xml:space="preserve">Ungermann</t>
  </si>
  <si>
    <t xml:space="preserve">Čech</t>
  </si>
  <si>
    <t xml:space="preserve">MNK Silnice-Group Modřice A</t>
  </si>
  <si>
    <t xml:space="preserve">Brenner</t>
  </si>
  <si>
    <t xml:space="preserve">Boleloucký</t>
  </si>
  <si>
    <t xml:space="preserve">MNK Silnice-Group Modřice B</t>
  </si>
  <si>
    <t xml:space="preserve">Jonas</t>
  </si>
  <si>
    <t xml:space="preserve">Bartoš</t>
  </si>
  <si>
    <t xml:space="preserve">TJ Radomyšl A</t>
  </si>
  <si>
    <t xml:space="preserve">Buriánek</t>
  </si>
  <si>
    <t xml:space="preserve">Havlík</t>
  </si>
  <si>
    <t xml:space="preserve">TJ Radomyšl B</t>
  </si>
  <si>
    <t xml:space="preserve">Švancar</t>
  </si>
  <si>
    <t xml:space="preserve">Votava</t>
  </si>
  <si>
    <t xml:space="preserve">TJ Radomyšl C</t>
  </si>
  <si>
    <t xml:space="preserve">Vachulka</t>
  </si>
  <si>
    <t xml:space="preserve">Ježek</t>
  </si>
  <si>
    <t xml:space="preserve">SK Liapor Karlovy Vary A</t>
  </si>
  <si>
    <t xml:space="preserve">L.Tolar</t>
  </si>
  <si>
    <t xml:space="preserve">Fujan</t>
  </si>
  <si>
    <t xml:space="preserve">SK Liapor Karlovy Vary B</t>
  </si>
  <si>
    <t xml:space="preserve">Tišňovský</t>
  </si>
  <si>
    <t xml:space="preserve">Gregor</t>
  </si>
  <si>
    <t xml:space="preserve">TJ Spartak Čelákovice A</t>
  </si>
  <si>
    <t xml:space="preserve">Hejtík</t>
  </si>
  <si>
    <t xml:space="preserve">D.Matura</t>
  </si>
  <si>
    <t xml:space="preserve">TJ Spartak Čelákovice B</t>
  </si>
  <si>
    <t xml:space="preserve">Loffelmann</t>
  </si>
  <si>
    <t xml:space="preserve">Seidl</t>
  </si>
  <si>
    <t xml:space="preserve">TJ Spartak Čelákovice C</t>
  </si>
  <si>
    <t xml:space="preserve">Čuřík</t>
  </si>
  <si>
    <t xml:space="preserve">Svačina</t>
  </si>
  <si>
    <t xml:space="preserve">SK Šacung Benešov A</t>
  </si>
  <si>
    <t xml:space="preserve">L.Krunert</t>
  </si>
  <si>
    <t xml:space="preserve">SK Šacung Benešov B</t>
  </si>
  <si>
    <t xml:space="preserve">L.Musil</t>
  </si>
  <si>
    <t xml:space="preserve">T.Musil</t>
  </si>
  <si>
    <t xml:space="preserve">TJ Spartak Přerov A</t>
  </si>
  <si>
    <t xml:space="preserve">Dreiseitl</t>
  </si>
  <si>
    <t xml:space="preserve">Pírek</t>
  </si>
  <si>
    <t xml:space="preserve">TJ Spartak Přerov B</t>
  </si>
  <si>
    <t xml:space="preserve">Pokorný</t>
  </si>
  <si>
    <t xml:space="preserve">Lolek</t>
  </si>
  <si>
    <t xml:space="preserve">TJ Spartak Přerov C</t>
  </si>
  <si>
    <t xml:space="preserve">Bláha</t>
  </si>
  <si>
    <t xml:space="preserve">Uher</t>
  </si>
  <si>
    <t xml:space="preserve">Pohár ČNS dorostu dvojice</t>
  </si>
  <si>
    <t xml:space="preserve">A</t>
  </si>
  <si>
    <t xml:space="preserve">Hronov/Zbečník 17.3.2019</t>
  </si>
  <si>
    <t xml:space="preserve">skóre sety</t>
  </si>
  <si>
    <t xml:space="preserve">body</t>
  </si>
  <si>
    <t xml:space="preserve">skóre míče</t>
  </si>
  <si>
    <t xml:space="preserve">pořadí</t>
  </si>
  <si>
    <t xml:space="preserve">TJ Slavoj Český Brod</t>
  </si>
  <si>
    <t xml:space="preserve">:</t>
  </si>
  <si>
    <t xml:space="preserve">1.</t>
  </si>
  <si>
    <t xml:space="preserve">PČNS</t>
  </si>
  <si>
    <t xml:space="preserve">2.</t>
  </si>
  <si>
    <t xml:space="preserve">4.</t>
  </si>
  <si>
    <t xml:space="preserve">3.</t>
  </si>
  <si>
    <t xml:space="preserve">B</t>
  </si>
  <si>
    <t xml:space="preserve">C</t>
  </si>
  <si>
    <t xml:space="preserve">D</t>
  </si>
  <si>
    <t xml:space="preserve">MNK Modřice A</t>
  </si>
  <si>
    <t xml:space="preserve">E</t>
  </si>
  <si>
    <t xml:space="preserve">SK Liapor Witte Karlovy Vary B</t>
  </si>
  <si>
    <t xml:space="preserve">F</t>
  </si>
  <si>
    <t xml:space="preserve">SK Liapor Witte Karlovy Vary A</t>
  </si>
  <si>
    <t xml:space="preserve">MNK Modřice B</t>
  </si>
  <si>
    <t xml:space="preserve">zápas</t>
  </si>
  <si>
    <t xml:space="preserve">skupina</t>
  </si>
  <si>
    <t xml:space="preserve">kolo</t>
  </si>
  <si>
    <t xml:space="preserve">PČNS dorostu dvojic</t>
  </si>
  <si>
    <t xml:space="preserve">Hala Hronov, skupiny A-C</t>
  </si>
  <si>
    <t xml:space="preserve">I.</t>
  </si>
  <si>
    <t xml:space="preserve">2:0 (8, 6) </t>
  </si>
  <si>
    <t xml:space="preserve">2:0 (6, 2)</t>
  </si>
  <si>
    <t xml:space="preserve">2:0 (3, 1)</t>
  </si>
  <si>
    <t xml:space="preserve">II.</t>
  </si>
  <si>
    <t xml:space="preserve">2:0 (5, 6)</t>
  </si>
  <si>
    <t xml:space="preserve">1:1 (3, -9)</t>
  </si>
  <si>
    <t xml:space="preserve">2:0 (7, 8)</t>
  </si>
  <si>
    <t xml:space="preserve">III.</t>
  </si>
  <si>
    <t xml:space="preserve">2:0 (9, 5)</t>
  </si>
  <si>
    <t xml:space="preserve">2:0 (5, 8)</t>
  </si>
  <si>
    <t xml:space="preserve">2:0 (4, 2)</t>
  </si>
  <si>
    <t xml:space="preserve">IV.</t>
  </si>
  <si>
    <t xml:space="preserve">2:0 (8, 2)</t>
  </si>
  <si>
    <t xml:space="preserve">2:0 (2, 4)</t>
  </si>
  <si>
    <t xml:space="preserve">V.</t>
  </si>
  <si>
    <t xml:space="preserve">0:2 (-1, -6)</t>
  </si>
  <si>
    <t xml:space="preserve">2:0 (4, 1)</t>
  </si>
  <si>
    <t xml:space="preserve">VI.</t>
  </si>
  <si>
    <t xml:space="preserve">2:0 (4, 3)</t>
  </si>
  <si>
    <t xml:space="preserve">1:1 (8, -2)</t>
  </si>
  <si>
    <t xml:space="preserve">0:2 (-3, -4)</t>
  </si>
  <si>
    <t xml:space="preserve">¨</t>
  </si>
  <si>
    <t xml:space="preserve">ČF1</t>
  </si>
  <si>
    <t xml:space="preserve">2:1 (-9, 7, 7)</t>
  </si>
  <si>
    <t xml:space="preserve">ČF2</t>
  </si>
  <si>
    <t xml:space="preserve">2:1 (-6, 6, 6)</t>
  </si>
  <si>
    <t xml:space="preserve">ČF3</t>
  </si>
  <si>
    <t xml:space="preserve">0:2 (-7, -7)</t>
  </si>
  <si>
    <t xml:space="preserve">ČF4</t>
  </si>
  <si>
    <t xml:space="preserve">SF1</t>
  </si>
  <si>
    <t xml:space="preserve">Čelákovice A</t>
  </si>
  <si>
    <t xml:space="preserve">Radomyšl A</t>
  </si>
  <si>
    <t xml:space="preserve">0:2¨(-5, -7)</t>
  </si>
  <si>
    <t xml:space="preserve">SF2</t>
  </si>
  <si>
    <t xml:space="preserve">Modřice A</t>
  </si>
  <si>
    <t xml:space="preserve">Český Brod</t>
  </si>
  <si>
    <t xml:space="preserve">2:1 (7, -8, 8)</t>
  </si>
  <si>
    <t xml:space="preserve">3M</t>
  </si>
  <si>
    <t xml:space="preserve">0:2 (-9, -6)</t>
  </si>
  <si>
    <t xml:space="preserve">2:0 (6, 6)</t>
  </si>
  <si>
    <t xml:space="preserve">Osmifinále:</t>
  </si>
  <si>
    <t xml:space="preserve">Čelákovice A-Šacung A 2:1 (8, -8, 8)</t>
  </si>
  <si>
    <t xml:space="preserve">Český Brod-Radomyšl B 2:0 (1, 6)</t>
  </si>
  <si>
    <t xml:space="preserve">Vsetín-Karlovy Vary A 0:2 (-7, -9)</t>
  </si>
  <si>
    <t xml:space="preserve">Zbečník B- Šacung B 2:1 (7, -6, 6)</t>
  </si>
  <si>
    <t xml:space="preserve">Zbečník A-Holice B 2:0 (9, 8)</t>
  </si>
  <si>
    <t xml:space="preserve">Přerov A-Modřice A 1:2 (-7, 9, -7)</t>
  </si>
  <si>
    <t xml:space="preserve">Čelákovice B-Radomyšl A 1:2 (-7, 8, -6)</t>
  </si>
  <si>
    <t xml:space="preserve">Čelákovice C-Modřice B 0:2 (-9, -7)</t>
  </si>
  <si>
    <t xml:space="preserve">Hala Zbečník, skupiny D-F</t>
  </si>
  <si>
    <t xml:space="preserve">2:0 (1, 4)</t>
  </si>
  <si>
    <t xml:space="preserve">2:0 (3, 5)</t>
  </si>
  <si>
    <t xml:space="preserve">1:1 (-6, 7)</t>
  </si>
  <si>
    <t xml:space="preserve">1:1 (-4, 8)</t>
  </si>
  <si>
    <t xml:space="preserve">0:2 (-8, -7)</t>
  </si>
  <si>
    <t xml:space="preserve">0:2 (-5, -6)</t>
  </si>
  <si>
    <t xml:space="preserve">2:0 (2, 5)</t>
  </si>
  <si>
    <t xml:space="preserve">2:0 (5, 4)</t>
  </si>
  <si>
    <t xml:space="preserve">2:0 (3, 4)</t>
  </si>
  <si>
    <t xml:space="preserve">1:1 (-6, 2)</t>
  </si>
  <si>
    <t xml:space="preserve">1:1 (5, -8)</t>
  </si>
  <si>
    <t xml:space="preserve">0:2 (-5, -7)</t>
  </si>
  <si>
    <t xml:space="preserve">2:0 (2, 2)</t>
  </si>
  <si>
    <t xml:space="preserve">2:0 (3, 8)</t>
  </si>
  <si>
    <t xml:space="preserve">1:1 (7, -9)</t>
  </si>
  <si>
    <t xml:space="preserve">2:0 (6, 4)</t>
  </si>
  <si>
    <t xml:space="preserve">Čtvrtfinále</t>
  </si>
  <si>
    <t xml:space="preserve">Semifinále</t>
  </si>
  <si>
    <t xml:space="preserve">Finále</t>
  </si>
  <si>
    <t xml:space="preserve">VÍTĚZ</t>
  </si>
  <si>
    <t xml:space="preserve">A1</t>
  </si>
  <si>
    <t xml:space="preserve">Čelákovice A 2-1 (-9, 7, 8)</t>
  </si>
  <si>
    <t xml:space="preserve">los ( C2, D2)</t>
  </si>
  <si>
    <t xml:space="preserve">Zbečník B</t>
  </si>
  <si>
    <t xml:space="preserve">Radomyšl A 2:0 (5, 7)</t>
  </si>
  <si>
    <t xml:space="preserve">B1</t>
  </si>
  <si>
    <t xml:space="preserve">Radomyšl A 2:1 (-6, 6, 6)</t>
  </si>
  <si>
    <t xml:space="preserve">Zbečník A</t>
  </si>
  <si>
    <t xml:space="preserve">Radomyšl A 2:0 (6, 6)</t>
  </si>
  <si>
    <t xml:space="preserve">C1</t>
  </si>
  <si>
    <t xml:space="preserve">Modřice B</t>
  </si>
  <si>
    <t xml:space="preserve">Modřice B 2:0 (7, 7)</t>
  </si>
  <si>
    <t xml:space="preserve">los ( A2, B2)</t>
  </si>
  <si>
    <t xml:space="preserve">Modřice A 2:1 (8, -9, 8)</t>
  </si>
  <si>
    <t xml:space="preserve">D1</t>
  </si>
  <si>
    <t xml:space="preserve">Český Brod 2:0 (5, 6)</t>
  </si>
  <si>
    <t xml:space="preserve">Karlovy Vary A</t>
  </si>
  <si>
    <t xml:space="preserve">Český Brod 2:0 (9, 6)</t>
  </si>
  <si>
    <t xml:space="preserve">Datum</t>
  </si>
  <si>
    <t xml:space="preserve">ZÁPIS O UTKÁNÍ V NOHEJBALU - jednorázové soutěže</t>
  </si>
  <si>
    <t xml:space="preserve">SOUTĚŽ:</t>
  </si>
  <si>
    <t xml:space="preserve">MČR</t>
  </si>
  <si>
    <t xml:space="preserve">KATEGORIE:</t>
  </si>
  <si>
    <t xml:space="preserve">UTKÁNÍ Č.:</t>
  </si>
  <si>
    <t xml:space="preserve">SKUPINA:</t>
  </si>
  <si>
    <t xml:space="preserve">DATUM:</t>
  </si>
  <si>
    <t xml:space="preserve">ZAČÁTEK:</t>
  </si>
  <si>
    <t xml:space="preserve">KONEC:</t>
  </si>
  <si>
    <t xml:space="preserve">ROZHODČÍ:</t>
  </si>
  <si>
    <t xml:space="preserve">TRENÉR D:</t>
  </si>
  <si>
    <t xml:space="preserve">KAPITÁN D:</t>
  </si>
  <si>
    <t xml:space="preserve">podpis</t>
  </si>
  <si>
    <t xml:space="preserve">TRENÉR H:</t>
  </si>
  <si>
    <t xml:space="preserve">KAPITÁN H:</t>
  </si>
  <si>
    <t xml:space="preserve">SET</t>
  </si>
  <si>
    <t xml:space="preserve">DOMÁCÍ</t>
  </si>
  <si>
    <t xml:space="preserve">T</t>
  </si>
  <si>
    <t xml:space="preserve">HOSTÉ</t>
  </si>
  <si>
    <t xml:space="preserve">MÍČE</t>
  </si>
  <si>
    <t xml:space="preserve">SETY</t>
  </si>
  <si>
    <t xml:space="preserve">ZÁPAS</t>
  </si>
  <si>
    <t xml:space="preserve">H</t>
  </si>
  <si>
    <t xml:space="preserve">REG. Č.</t>
  </si>
  <si>
    <t xml:space="preserve">POZNÁMKA</t>
  </si>
  <si>
    <t xml:space="preserve">JMÉNO</t>
  </si>
  <si>
    <t xml:space="preserve">Č. DRESU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</si>
</sst>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#,##0"/>
    <numFmt numFmtId="167" formatCode="0.00\ %"/>
    <numFmt numFmtId="168" formatCode="@"/>
    <numFmt numFmtId="169" formatCode="H:MM"/>
  </numFmts>
  <fonts count="4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6"/>
      <name val="Arial CE"/>
      <family val="0"/>
      <charset val="238"/>
    </font>
    <font>
      <b val="true"/>
      <sz val="11"/>
      <name val="Times New Roman"/>
      <family val="1"/>
      <charset val="238"/>
    </font>
    <font>
      <b val="true"/>
      <sz val="10"/>
      <name val="Arial CE"/>
      <family val="0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b val="true"/>
      <sz val="16"/>
      <name val="Tahoma"/>
      <family val="2"/>
      <charset val="238"/>
    </font>
    <font>
      <b val="true"/>
      <sz val="48"/>
      <name val="Tahoma"/>
      <family val="2"/>
      <charset val="238"/>
    </font>
    <font>
      <sz val="14"/>
      <name val="Tahoma"/>
      <family val="2"/>
      <charset val="238"/>
    </font>
    <font>
      <b val="true"/>
      <sz val="9"/>
      <name val="Tahoma"/>
      <family val="2"/>
      <charset val="238"/>
    </font>
    <font>
      <b val="true"/>
      <sz val="22"/>
      <name val="Arial CE"/>
      <family val="2"/>
      <charset val="238"/>
    </font>
    <font>
      <b val="true"/>
      <sz val="14"/>
      <name val="Tahoma"/>
      <family val="2"/>
      <charset val="238"/>
    </font>
    <font>
      <b val="true"/>
      <sz val="20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 val="true"/>
      <sz val="36"/>
      <name val="Tahoma"/>
      <family val="2"/>
      <charset val="238"/>
    </font>
    <font>
      <sz val="12"/>
      <name val="Arial CE"/>
      <family val="0"/>
      <charset val="238"/>
    </font>
    <font>
      <sz val="8"/>
      <name val="Arial CE"/>
      <family val="0"/>
      <charset val="238"/>
    </font>
    <font>
      <b val="true"/>
      <sz val="8"/>
      <name val="Arial CE"/>
      <family val="0"/>
      <charset val="238"/>
    </font>
    <font>
      <b val="true"/>
      <sz val="11"/>
      <name val="Arial CE"/>
      <family val="0"/>
      <charset val="238"/>
    </font>
    <font>
      <b val="true"/>
      <sz val="14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sz val="12"/>
      <name val="Arial CE"/>
      <family val="0"/>
      <charset val="238"/>
    </font>
    <font>
      <b val="true"/>
      <u val="single"/>
      <sz val="12"/>
      <name val="Arial CE"/>
      <family val="0"/>
      <charset val="238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b val="true"/>
      <sz val="12"/>
      <name val="Arial CE"/>
      <family val="2"/>
      <charset val="238"/>
    </font>
    <font>
      <i val="true"/>
      <sz val="8"/>
      <name val="Arial CE"/>
      <family val="0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BEEF4"/>
        <bgColor rgb="FFF2F2F2"/>
      </patternFill>
    </fill>
    <fill>
      <patternFill patternType="solid">
        <fgColor rgb="FFD9D9D9"/>
        <bgColor rgb="FFD5D5D5"/>
      </patternFill>
    </fill>
    <fill>
      <patternFill patternType="solid">
        <fgColor rgb="FFF2F2F2"/>
        <bgColor rgb="FFDBEEF4"/>
      </patternFill>
    </fill>
  </fills>
  <borders count="54">
    <border diagonalUp="false" diagonalDown="false">
      <left/>
      <right/>
      <top/>
      <bottom/>
      <diagonal/>
    </border>
    <border diagonalUp="false" diagonalDown="false">
      <left/>
      <right/>
      <top style="medium">
        <color rgb="FFD5D5D5"/>
      </top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3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4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4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tru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tru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9" fontId="22" fillId="0" borderId="12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31" fillId="0" borderId="0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8" fontId="32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2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32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2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31" fillId="0" borderId="24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33" fillId="0" borderId="8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33" fillId="0" borderId="14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22" fillId="0" borderId="14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2" fillId="0" borderId="24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2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2" fillId="0" borderId="12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22" fillId="0" borderId="23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2" fillId="0" borderId="25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8" fontId="22" fillId="0" borderId="2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2" fillId="0" borderId="2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34" fillId="0" borderId="12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22" fillId="0" borderId="0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33" fillId="0" borderId="2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33" fillId="0" borderId="25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4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4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0" borderId="3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0" borderId="49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4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5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0" borderId="4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0" borderId="5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9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0" borderId="5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0" borderId="5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7030A0"/>
      <rgbColor rgb="FFF2F2F2"/>
      <rgbColor rgb="FFDBEEF4"/>
      <rgbColor rgb="FF660066"/>
      <rgbColor rgb="FFFF8080"/>
      <rgbColor rgb="FF0066CC"/>
      <rgbColor rgb="FFD5D5D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externalLink" Target="externalLinks/externalLink1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<Relationship Id="rId5" Type="http://schemas.openxmlformats.org/officeDocument/2006/relationships/image" Target="../media/image5.wmf"/><Relationship Id="rId6" Type="http://schemas.openxmlformats.org/officeDocument/2006/relationships/image" Target="../media/image6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.wmf"/><Relationship Id="rId2" Type="http://schemas.openxmlformats.org/officeDocument/2006/relationships/image" Target="../media/image8.wmf"/><Relationship Id="rId3" Type="http://schemas.openxmlformats.org/officeDocument/2006/relationships/image" Target="../media/image9.wmf"/><Relationship Id="rId4" Type="http://schemas.openxmlformats.org/officeDocument/2006/relationships/image" Target="../media/image10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wmf"/><Relationship Id="rId2" Type="http://schemas.openxmlformats.org/officeDocument/2006/relationships/image" Target="../media/image12.wmf"/><Relationship Id="rId3" Type="http://schemas.openxmlformats.org/officeDocument/2006/relationships/image" Target="../media/image13.wmf"/><Relationship Id="rId4" Type="http://schemas.openxmlformats.org/officeDocument/2006/relationships/image" Target="../media/image14.wmf"/><Relationship Id="rId5" Type="http://schemas.openxmlformats.org/officeDocument/2006/relationships/image" Target="../media/image15.wmf"/><Relationship Id="rId6" Type="http://schemas.openxmlformats.org/officeDocument/2006/relationships/image" Target="../media/image16.wmf"/><Relationship Id="rId7" Type="http://schemas.openxmlformats.org/officeDocument/2006/relationships/image" Target="../media/image17.wmf"/><Relationship Id="rId8" Type="http://schemas.openxmlformats.org/officeDocument/2006/relationships/image" Target="../media/image18.wmf"/><Relationship Id="rId9" Type="http://schemas.openxmlformats.org/officeDocument/2006/relationships/image" Target="../media/image19.wmf"/><Relationship Id="rId10" Type="http://schemas.openxmlformats.org/officeDocument/2006/relationships/image" Target="../media/image20.wmf"/><Relationship Id="rId11" Type="http://schemas.openxmlformats.org/officeDocument/2006/relationships/image" Target="../media/image21.wmf"/><Relationship Id="rId12" Type="http://schemas.openxmlformats.org/officeDocument/2006/relationships/image" Target="../media/image22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wmf"/><Relationship Id="rId2" Type="http://schemas.openxmlformats.org/officeDocument/2006/relationships/image" Target="../media/image24.wmf"/><Relationship Id="rId3" Type="http://schemas.openxmlformats.org/officeDocument/2006/relationships/image" Target="../media/image25.wmf"/><Relationship Id="rId4" Type="http://schemas.openxmlformats.org/officeDocument/2006/relationships/image" Target="../media/image26.wmf"/><Relationship Id="rId5" Type="http://schemas.openxmlformats.org/officeDocument/2006/relationships/image" Target="../media/image27.wmf"/><Relationship Id="rId6" Type="http://schemas.openxmlformats.org/officeDocument/2006/relationships/image" Target="../media/image28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9.wmf"/><Relationship Id="rId2" Type="http://schemas.openxmlformats.org/officeDocument/2006/relationships/image" Target="../media/image30.wmf"/><Relationship Id="rId3" Type="http://schemas.openxmlformats.org/officeDocument/2006/relationships/image" Target="../media/image31.wmf"/><Relationship Id="rId4" Type="http://schemas.openxmlformats.org/officeDocument/2006/relationships/image" Target="../media/image32.wmf"/><Relationship Id="rId5" Type="http://schemas.openxmlformats.org/officeDocument/2006/relationships/image" Target="../media/image33.wmf"/><Relationship Id="rId6" Type="http://schemas.openxmlformats.org/officeDocument/2006/relationships/image" Target="../media/image34.wmf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35.wmf"/><Relationship Id="rId2" Type="http://schemas.openxmlformats.org/officeDocument/2006/relationships/image" Target="../media/image36.wmf"/><Relationship Id="rId3" Type="http://schemas.openxmlformats.org/officeDocument/2006/relationships/image" Target="../media/image37.wmf"/><Relationship Id="rId4" Type="http://schemas.openxmlformats.org/officeDocument/2006/relationships/image" Target="../media/image38.wmf"/><Relationship Id="rId5" Type="http://schemas.openxmlformats.org/officeDocument/2006/relationships/image" Target="../media/image39.wmf"/><Relationship Id="rId6" Type="http://schemas.openxmlformats.org/officeDocument/2006/relationships/image" Target="../media/image40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83160</xdr:colOff>
      <xdr:row>7</xdr:row>
      <xdr:rowOff>0</xdr:rowOff>
    </xdr:from>
    <xdr:to>
      <xdr:col>4</xdr:col>
      <xdr:colOff>248040</xdr:colOff>
      <xdr:row>9</xdr:row>
      <xdr:rowOff>58320</xdr:rowOff>
    </xdr:to>
    <xdr:pic>
      <xdr:nvPicPr>
        <xdr:cNvPr id="0" name="Obrázek 5" descr=""/>
        <xdr:cNvPicPr/>
      </xdr:nvPicPr>
      <xdr:blipFill>
        <a:blip r:embed="rId1"/>
        <a:stretch/>
      </xdr:blipFill>
      <xdr:spPr>
        <a:xfrm>
          <a:off x="2731680" y="1447560"/>
          <a:ext cx="571680" cy="48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64440</xdr:colOff>
      <xdr:row>14</xdr:row>
      <xdr:rowOff>130320</xdr:rowOff>
    </xdr:from>
    <xdr:to>
      <xdr:col>10</xdr:col>
      <xdr:colOff>229680</xdr:colOff>
      <xdr:row>17</xdr:row>
      <xdr:rowOff>79560</xdr:rowOff>
    </xdr:to>
    <xdr:pic>
      <xdr:nvPicPr>
        <xdr:cNvPr id="1" name="Obrázek 5" descr=""/>
        <xdr:cNvPicPr/>
      </xdr:nvPicPr>
      <xdr:blipFill>
        <a:blip r:embed="rId2"/>
        <a:stretch/>
      </xdr:blipFill>
      <xdr:spPr>
        <a:xfrm>
          <a:off x="4137840" y="2945880"/>
          <a:ext cx="58500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57600</xdr:colOff>
      <xdr:row>7</xdr:row>
      <xdr:rowOff>0</xdr:rowOff>
    </xdr:from>
    <xdr:to>
      <xdr:col>4</xdr:col>
      <xdr:colOff>216360</xdr:colOff>
      <xdr:row>9</xdr:row>
      <xdr:rowOff>89640</xdr:rowOff>
    </xdr:to>
    <xdr:pic>
      <xdr:nvPicPr>
        <xdr:cNvPr id="2" name="Obrázek 5" descr=""/>
        <xdr:cNvPicPr/>
      </xdr:nvPicPr>
      <xdr:blipFill>
        <a:blip r:embed="rId3"/>
        <a:stretch/>
      </xdr:blipFill>
      <xdr:spPr>
        <a:xfrm>
          <a:off x="2706120" y="1447560"/>
          <a:ext cx="565560" cy="514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66960</xdr:colOff>
      <xdr:row>14</xdr:row>
      <xdr:rowOff>133200</xdr:rowOff>
    </xdr:from>
    <xdr:to>
      <xdr:col>10</xdr:col>
      <xdr:colOff>226080</xdr:colOff>
      <xdr:row>17</xdr:row>
      <xdr:rowOff>89280</xdr:rowOff>
    </xdr:to>
    <xdr:pic>
      <xdr:nvPicPr>
        <xdr:cNvPr id="3" name="Obrázek 5" descr=""/>
        <xdr:cNvPicPr/>
      </xdr:nvPicPr>
      <xdr:blipFill>
        <a:blip r:embed="rId4"/>
        <a:stretch/>
      </xdr:blipFill>
      <xdr:spPr>
        <a:xfrm>
          <a:off x="4140360" y="2948760"/>
          <a:ext cx="5788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83160</xdr:colOff>
      <xdr:row>7</xdr:row>
      <xdr:rowOff>0</xdr:rowOff>
    </xdr:from>
    <xdr:to>
      <xdr:col>4</xdr:col>
      <xdr:colOff>248040</xdr:colOff>
      <xdr:row>9</xdr:row>
      <xdr:rowOff>58320</xdr:rowOff>
    </xdr:to>
    <xdr:pic>
      <xdr:nvPicPr>
        <xdr:cNvPr id="4" name="Obrázek 9" descr=""/>
        <xdr:cNvPicPr/>
      </xdr:nvPicPr>
      <xdr:blipFill>
        <a:blip r:embed="rId5"/>
        <a:stretch/>
      </xdr:blipFill>
      <xdr:spPr>
        <a:xfrm>
          <a:off x="2731680" y="1447560"/>
          <a:ext cx="571680" cy="48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64440</xdr:colOff>
      <xdr:row>14</xdr:row>
      <xdr:rowOff>105840</xdr:rowOff>
    </xdr:from>
    <xdr:to>
      <xdr:col>10</xdr:col>
      <xdr:colOff>229680</xdr:colOff>
      <xdr:row>17</xdr:row>
      <xdr:rowOff>55080</xdr:rowOff>
    </xdr:to>
    <xdr:pic>
      <xdr:nvPicPr>
        <xdr:cNvPr id="5" name="Obrázek 10" descr=""/>
        <xdr:cNvPicPr/>
      </xdr:nvPicPr>
      <xdr:blipFill>
        <a:blip r:embed="rId6"/>
        <a:stretch/>
      </xdr:blipFill>
      <xdr:spPr>
        <a:xfrm>
          <a:off x="4137840" y="2921400"/>
          <a:ext cx="585000" cy="53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57240</xdr:colOff>
      <xdr:row>6</xdr:row>
      <xdr:rowOff>133200</xdr:rowOff>
    </xdr:from>
    <xdr:to>
      <xdr:col>4</xdr:col>
      <xdr:colOff>216360</xdr:colOff>
      <xdr:row>9</xdr:row>
      <xdr:rowOff>89280</xdr:rowOff>
    </xdr:to>
    <xdr:pic>
      <xdr:nvPicPr>
        <xdr:cNvPr id="6" name="Obrázek 5" descr=""/>
        <xdr:cNvPicPr/>
      </xdr:nvPicPr>
      <xdr:blipFill>
        <a:blip r:embed="rId1"/>
        <a:stretch/>
      </xdr:blipFill>
      <xdr:spPr>
        <a:xfrm>
          <a:off x="2705760" y="147996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225720</xdr:colOff>
      <xdr:row>17</xdr:row>
      <xdr:rowOff>89280</xdr:rowOff>
    </xdr:to>
    <xdr:pic>
      <xdr:nvPicPr>
        <xdr:cNvPr id="7" name="Obrázek 5" descr=""/>
        <xdr:cNvPicPr/>
      </xdr:nvPicPr>
      <xdr:blipFill>
        <a:blip r:embed="rId2"/>
        <a:stretch/>
      </xdr:blipFill>
      <xdr:spPr>
        <a:xfrm>
          <a:off x="4140000" y="304200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248040</xdr:colOff>
      <xdr:row>9</xdr:row>
      <xdr:rowOff>57960</xdr:rowOff>
    </xdr:to>
    <xdr:pic>
      <xdr:nvPicPr>
        <xdr:cNvPr id="8" name="Obrázek 5" descr=""/>
        <xdr:cNvPicPr/>
      </xdr:nvPicPr>
      <xdr:blipFill>
        <a:blip r:embed="rId3"/>
        <a:stretch/>
      </xdr:blipFill>
      <xdr:spPr>
        <a:xfrm>
          <a:off x="2731320" y="1455480"/>
          <a:ext cx="57204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229320</xdr:colOff>
      <xdr:row>17</xdr:row>
      <xdr:rowOff>55080</xdr:rowOff>
    </xdr:to>
    <xdr:pic>
      <xdr:nvPicPr>
        <xdr:cNvPr id="9" name="Obrázek 6" descr=""/>
        <xdr:cNvPicPr/>
      </xdr:nvPicPr>
      <xdr:blipFill>
        <a:blip r:embed="rId4"/>
        <a:stretch/>
      </xdr:blipFill>
      <xdr:spPr>
        <a:xfrm>
          <a:off x="4137480" y="3014640"/>
          <a:ext cx="572400" cy="53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66600</xdr:colOff>
      <xdr:row>6</xdr:row>
      <xdr:rowOff>104760</xdr:rowOff>
    </xdr:from>
    <xdr:to>
      <xdr:col>4</xdr:col>
      <xdr:colOff>225720</xdr:colOff>
      <xdr:row>9</xdr:row>
      <xdr:rowOff>60840</xdr:rowOff>
    </xdr:to>
    <xdr:pic>
      <xdr:nvPicPr>
        <xdr:cNvPr id="10" name="Obrázek 5" descr=""/>
        <xdr:cNvPicPr/>
      </xdr:nvPicPr>
      <xdr:blipFill>
        <a:blip r:embed="rId1"/>
        <a:stretch/>
      </xdr:blipFill>
      <xdr:spPr>
        <a:xfrm>
          <a:off x="2715120" y="145152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38160</xdr:colOff>
      <xdr:row>14</xdr:row>
      <xdr:rowOff>95400</xdr:rowOff>
    </xdr:from>
    <xdr:to>
      <xdr:col>10</xdr:col>
      <xdr:colOff>197280</xdr:colOff>
      <xdr:row>17</xdr:row>
      <xdr:rowOff>51480</xdr:rowOff>
    </xdr:to>
    <xdr:pic>
      <xdr:nvPicPr>
        <xdr:cNvPr id="11" name="Obrázek 5" descr=""/>
        <xdr:cNvPicPr/>
      </xdr:nvPicPr>
      <xdr:blipFill>
        <a:blip r:embed="rId2"/>
        <a:stretch/>
      </xdr:blipFill>
      <xdr:spPr>
        <a:xfrm>
          <a:off x="4111560" y="300420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216360</xdr:colOff>
      <xdr:row>9</xdr:row>
      <xdr:rowOff>89280</xdr:rowOff>
    </xdr:to>
    <xdr:pic>
      <xdr:nvPicPr>
        <xdr:cNvPr id="12" name="Obrázek 5" descr=""/>
        <xdr:cNvPicPr/>
      </xdr:nvPicPr>
      <xdr:blipFill>
        <a:blip r:embed="rId3"/>
        <a:stretch/>
      </xdr:blipFill>
      <xdr:spPr>
        <a:xfrm>
          <a:off x="2705760" y="147996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225720</xdr:colOff>
      <xdr:row>17</xdr:row>
      <xdr:rowOff>89280</xdr:rowOff>
    </xdr:to>
    <xdr:pic>
      <xdr:nvPicPr>
        <xdr:cNvPr id="13" name="Obrázek 5" descr=""/>
        <xdr:cNvPicPr/>
      </xdr:nvPicPr>
      <xdr:blipFill>
        <a:blip r:embed="rId4"/>
        <a:stretch/>
      </xdr:blipFill>
      <xdr:spPr>
        <a:xfrm>
          <a:off x="4140000" y="304200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248040</xdr:colOff>
      <xdr:row>9</xdr:row>
      <xdr:rowOff>57960</xdr:rowOff>
    </xdr:to>
    <xdr:pic>
      <xdr:nvPicPr>
        <xdr:cNvPr id="14" name="Obrázek 7" descr=""/>
        <xdr:cNvPicPr/>
      </xdr:nvPicPr>
      <xdr:blipFill>
        <a:blip r:embed="rId5"/>
        <a:stretch/>
      </xdr:blipFill>
      <xdr:spPr>
        <a:xfrm>
          <a:off x="2731320" y="1455480"/>
          <a:ext cx="57204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229320</xdr:colOff>
      <xdr:row>17</xdr:row>
      <xdr:rowOff>55080</xdr:rowOff>
    </xdr:to>
    <xdr:pic>
      <xdr:nvPicPr>
        <xdr:cNvPr id="15" name="Obrázek 8" descr=""/>
        <xdr:cNvPicPr/>
      </xdr:nvPicPr>
      <xdr:blipFill>
        <a:blip r:embed="rId6"/>
        <a:stretch/>
      </xdr:blipFill>
      <xdr:spPr>
        <a:xfrm>
          <a:off x="4137480" y="3014640"/>
          <a:ext cx="57240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66600</xdr:colOff>
      <xdr:row>6</xdr:row>
      <xdr:rowOff>104760</xdr:rowOff>
    </xdr:from>
    <xdr:to>
      <xdr:col>4</xdr:col>
      <xdr:colOff>225720</xdr:colOff>
      <xdr:row>9</xdr:row>
      <xdr:rowOff>60840</xdr:rowOff>
    </xdr:to>
    <xdr:pic>
      <xdr:nvPicPr>
        <xdr:cNvPr id="16" name="Obrázek 5" descr=""/>
        <xdr:cNvPicPr/>
      </xdr:nvPicPr>
      <xdr:blipFill>
        <a:blip r:embed="rId7"/>
        <a:stretch/>
      </xdr:blipFill>
      <xdr:spPr>
        <a:xfrm>
          <a:off x="2715120" y="145152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235440</xdr:colOff>
      <xdr:row>17</xdr:row>
      <xdr:rowOff>79920</xdr:rowOff>
    </xdr:to>
    <xdr:pic>
      <xdr:nvPicPr>
        <xdr:cNvPr id="17" name="Obrázek 5" descr=""/>
        <xdr:cNvPicPr/>
      </xdr:nvPicPr>
      <xdr:blipFill>
        <a:blip r:embed="rId8"/>
        <a:stretch/>
      </xdr:blipFill>
      <xdr:spPr>
        <a:xfrm>
          <a:off x="4149720" y="303264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216360</xdr:colOff>
      <xdr:row>9</xdr:row>
      <xdr:rowOff>89280</xdr:rowOff>
    </xdr:to>
    <xdr:pic>
      <xdr:nvPicPr>
        <xdr:cNvPr id="18" name="Obrázek 5" descr=""/>
        <xdr:cNvPicPr/>
      </xdr:nvPicPr>
      <xdr:blipFill>
        <a:blip r:embed="rId9"/>
        <a:stretch/>
      </xdr:blipFill>
      <xdr:spPr>
        <a:xfrm>
          <a:off x="2705760" y="147996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225720</xdr:colOff>
      <xdr:row>17</xdr:row>
      <xdr:rowOff>89280</xdr:rowOff>
    </xdr:to>
    <xdr:pic>
      <xdr:nvPicPr>
        <xdr:cNvPr id="19" name="Obrázek 5" descr=""/>
        <xdr:cNvPicPr/>
      </xdr:nvPicPr>
      <xdr:blipFill>
        <a:blip r:embed="rId10"/>
        <a:stretch/>
      </xdr:blipFill>
      <xdr:spPr>
        <a:xfrm>
          <a:off x="4140000" y="304200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248040</xdr:colOff>
      <xdr:row>9</xdr:row>
      <xdr:rowOff>57960</xdr:rowOff>
    </xdr:to>
    <xdr:pic>
      <xdr:nvPicPr>
        <xdr:cNvPr id="20" name="Obrázek 13" descr=""/>
        <xdr:cNvPicPr/>
      </xdr:nvPicPr>
      <xdr:blipFill>
        <a:blip r:embed="rId11"/>
        <a:stretch/>
      </xdr:blipFill>
      <xdr:spPr>
        <a:xfrm>
          <a:off x="2731320" y="1455480"/>
          <a:ext cx="57204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229320</xdr:colOff>
      <xdr:row>17</xdr:row>
      <xdr:rowOff>55080</xdr:rowOff>
    </xdr:to>
    <xdr:pic>
      <xdr:nvPicPr>
        <xdr:cNvPr id="21" name="Obrázek 14" descr=""/>
        <xdr:cNvPicPr/>
      </xdr:nvPicPr>
      <xdr:blipFill>
        <a:blip r:embed="rId12"/>
        <a:stretch/>
      </xdr:blipFill>
      <xdr:spPr>
        <a:xfrm>
          <a:off x="4137480" y="3014640"/>
          <a:ext cx="572400" cy="53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66600</xdr:colOff>
      <xdr:row>6</xdr:row>
      <xdr:rowOff>104760</xdr:rowOff>
    </xdr:from>
    <xdr:to>
      <xdr:col>4</xdr:col>
      <xdr:colOff>225720</xdr:colOff>
      <xdr:row>9</xdr:row>
      <xdr:rowOff>60840</xdr:rowOff>
    </xdr:to>
    <xdr:pic>
      <xdr:nvPicPr>
        <xdr:cNvPr id="22" name="Obrázek 5" descr=""/>
        <xdr:cNvPicPr/>
      </xdr:nvPicPr>
      <xdr:blipFill>
        <a:blip r:embed="rId1"/>
        <a:stretch/>
      </xdr:blipFill>
      <xdr:spPr>
        <a:xfrm>
          <a:off x="2715120" y="145152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235440</xdr:colOff>
      <xdr:row>17</xdr:row>
      <xdr:rowOff>79920</xdr:rowOff>
    </xdr:to>
    <xdr:pic>
      <xdr:nvPicPr>
        <xdr:cNvPr id="23" name="Obrázek 5" descr=""/>
        <xdr:cNvPicPr/>
      </xdr:nvPicPr>
      <xdr:blipFill>
        <a:blip r:embed="rId2"/>
        <a:stretch/>
      </xdr:blipFill>
      <xdr:spPr>
        <a:xfrm>
          <a:off x="4149720" y="303264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216360</xdr:colOff>
      <xdr:row>9</xdr:row>
      <xdr:rowOff>89280</xdr:rowOff>
    </xdr:to>
    <xdr:pic>
      <xdr:nvPicPr>
        <xdr:cNvPr id="24" name="Obrázek 5" descr=""/>
        <xdr:cNvPicPr/>
      </xdr:nvPicPr>
      <xdr:blipFill>
        <a:blip r:embed="rId3"/>
        <a:stretch/>
      </xdr:blipFill>
      <xdr:spPr>
        <a:xfrm>
          <a:off x="2705760" y="147996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225720</xdr:colOff>
      <xdr:row>17</xdr:row>
      <xdr:rowOff>89280</xdr:rowOff>
    </xdr:to>
    <xdr:pic>
      <xdr:nvPicPr>
        <xdr:cNvPr id="25" name="Obrázek 5" descr=""/>
        <xdr:cNvPicPr/>
      </xdr:nvPicPr>
      <xdr:blipFill>
        <a:blip r:embed="rId4"/>
        <a:stretch/>
      </xdr:blipFill>
      <xdr:spPr>
        <a:xfrm>
          <a:off x="4140000" y="304200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248040</xdr:colOff>
      <xdr:row>9</xdr:row>
      <xdr:rowOff>57960</xdr:rowOff>
    </xdr:to>
    <xdr:pic>
      <xdr:nvPicPr>
        <xdr:cNvPr id="26" name="Obrázek 7" descr=""/>
        <xdr:cNvPicPr/>
      </xdr:nvPicPr>
      <xdr:blipFill>
        <a:blip r:embed="rId5"/>
        <a:stretch/>
      </xdr:blipFill>
      <xdr:spPr>
        <a:xfrm>
          <a:off x="2731320" y="1455480"/>
          <a:ext cx="57204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229320</xdr:colOff>
      <xdr:row>17</xdr:row>
      <xdr:rowOff>55080</xdr:rowOff>
    </xdr:to>
    <xdr:pic>
      <xdr:nvPicPr>
        <xdr:cNvPr id="27" name="Obrázek 8" descr=""/>
        <xdr:cNvPicPr/>
      </xdr:nvPicPr>
      <xdr:blipFill>
        <a:blip r:embed="rId6"/>
        <a:stretch/>
      </xdr:blipFill>
      <xdr:spPr>
        <a:xfrm>
          <a:off x="4137480" y="3014640"/>
          <a:ext cx="572400" cy="53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66600</xdr:colOff>
      <xdr:row>6</xdr:row>
      <xdr:rowOff>104760</xdr:rowOff>
    </xdr:from>
    <xdr:to>
      <xdr:col>4</xdr:col>
      <xdr:colOff>225720</xdr:colOff>
      <xdr:row>9</xdr:row>
      <xdr:rowOff>60840</xdr:rowOff>
    </xdr:to>
    <xdr:pic>
      <xdr:nvPicPr>
        <xdr:cNvPr id="28" name="Obrázek 5" descr=""/>
        <xdr:cNvPicPr/>
      </xdr:nvPicPr>
      <xdr:blipFill>
        <a:blip r:embed="rId1"/>
        <a:stretch/>
      </xdr:blipFill>
      <xdr:spPr>
        <a:xfrm>
          <a:off x="2715120" y="145152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235440</xdr:colOff>
      <xdr:row>17</xdr:row>
      <xdr:rowOff>79920</xdr:rowOff>
    </xdr:to>
    <xdr:pic>
      <xdr:nvPicPr>
        <xdr:cNvPr id="29" name="Obrázek 5" descr=""/>
        <xdr:cNvPicPr/>
      </xdr:nvPicPr>
      <xdr:blipFill>
        <a:blip r:embed="rId2"/>
        <a:stretch/>
      </xdr:blipFill>
      <xdr:spPr>
        <a:xfrm>
          <a:off x="4149720" y="303264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216360</xdr:colOff>
      <xdr:row>9</xdr:row>
      <xdr:rowOff>89280</xdr:rowOff>
    </xdr:to>
    <xdr:pic>
      <xdr:nvPicPr>
        <xdr:cNvPr id="30" name="Obrázek 3" descr=""/>
        <xdr:cNvPicPr/>
      </xdr:nvPicPr>
      <xdr:blipFill>
        <a:blip r:embed="rId3"/>
        <a:stretch/>
      </xdr:blipFill>
      <xdr:spPr>
        <a:xfrm>
          <a:off x="2705760" y="147996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225720</xdr:colOff>
      <xdr:row>17</xdr:row>
      <xdr:rowOff>89280</xdr:rowOff>
    </xdr:to>
    <xdr:pic>
      <xdr:nvPicPr>
        <xdr:cNvPr id="31" name="Obrázek 5" descr=""/>
        <xdr:cNvPicPr/>
      </xdr:nvPicPr>
      <xdr:blipFill>
        <a:blip r:embed="rId4"/>
        <a:stretch/>
      </xdr:blipFill>
      <xdr:spPr>
        <a:xfrm>
          <a:off x="4140000" y="304200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248040</xdr:colOff>
      <xdr:row>9</xdr:row>
      <xdr:rowOff>57960</xdr:rowOff>
    </xdr:to>
    <xdr:pic>
      <xdr:nvPicPr>
        <xdr:cNvPr id="32" name="Obrázek 5" descr=""/>
        <xdr:cNvPicPr/>
      </xdr:nvPicPr>
      <xdr:blipFill>
        <a:blip r:embed="rId5"/>
        <a:stretch/>
      </xdr:blipFill>
      <xdr:spPr>
        <a:xfrm>
          <a:off x="2731320" y="1455480"/>
          <a:ext cx="57204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229320</xdr:colOff>
      <xdr:row>17</xdr:row>
      <xdr:rowOff>55080</xdr:rowOff>
    </xdr:to>
    <xdr:pic>
      <xdr:nvPicPr>
        <xdr:cNvPr id="33" name="Obrázek 6" descr=""/>
        <xdr:cNvPicPr/>
      </xdr:nvPicPr>
      <xdr:blipFill>
        <a:blip r:embed="rId6"/>
        <a:stretch/>
      </xdr:blipFill>
      <xdr:spPr>
        <a:xfrm>
          <a:off x="4137480" y="3014640"/>
          <a:ext cx="572400" cy="530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66600</xdr:colOff>
      <xdr:row>6</xdr:row>
      <xdr:rowOff>104760</xdr:rowOff>
    </xdr:from>
    <xdr:to>
      <xdr:col>4</xdr:col>
      <xdr:colOff>225720</xdr:colOff>
      <xdr:row>9</xdr:row>
      <xdr:rowOff>60840</xdr:rowOff>
    </xdr:to>
    <xdr:pic>
      <xdr:nvPicPr>
        <xdr:cNvPr id="34" name="Obrázek 5" descr=""/>
        <xdr:cNvPicPr/>
      </xdr:nvPicPr>
      <xdr:blipFill>
        <a:blip r:embed="rId1"/>
        <a:stretch/>
      </xdr:blipFill>
      <xdr:spPr>
        <a:xfrm>
          <a:off x="2715120" y="145152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235440</xdr:colOff>
      <xdr:row>17</xdr:row>
      <xdr:rowOff>79920</xdr:rowOff>
    </xdr:to>
    <xdr:pic>
      <xdr:nvPicPr>
        <xdr:cNvPr id="35" name="Obrázek 5" descr=""/>
        <xdr:cNvPicPr/>
      </xdr:nvPicPr>
      <xdr:blipFill>
        <a:blip r:embed="rId2"/>
        <a:stretch/>
      </xdr:blipFill>
      <xdr:spPr>
        <a:xfrm>
          <a:off x="4149720" y="303264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6</xdr:row>
      <xdr:rowOff>133200</xdr:rowOff>
    </xdr:from>
    <xdr:to>
      <xdr:col>4</xdr:col>
      <xdr:colOff>216360</xdr:colOff>
      <xdr:row>9</xdr:row>
      <xdr:rowOff>89280</xdr:rowOff>
    </xdr:to>
    <xdr:pic>
      <xdr:nvPicPr>
        <xdr:cNvPr id="36" name="Obrázek 3" descr=""/>
        <xdr:cNvPicPr/>
      </xdr:nvPicPr>
      <xdr:blipFill>
        <a:blip r:embed="rId3"/>
        <a:stretch/>
      </xdr:blipFill>
      <xdr:spPr>
        <a:xfrm>
          <a:off x="2705760" y="1479960"/>
          <a:ext cx="56592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225720</xdr:colOff>
      <xdr:row>17</xdr:row>
      <xdr:rowOff>89280</xdr:rowOff>
    </xdr:to>
    <xdr:pic>
      <xdr:nvPicPr>
        <xdr:cNvPr id="37" name="Obrázek 5" descr=""/>
        <xdr:cNvPicPr/>
      </xdr:nvPicPr>
      <xdr:blipFill>
        <a:blip r:embed="rId4"/>
        <a:stretch/>
      </xdr:blipFill>
      <xdr:spPr>
        <a:xfrm>
          <a:off x="4140000" y="3042000"/>
          <a:ext cx="566280" cy="53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82800</xdr:colOff>
      <xdr:row>6</xdr:row>
      <xdr:rowOff>108720</xdr:rowOff>
    </xdr:from>
    <xdr:to>
      <xdr:col>4</xdr:col>
      <xdr:colOff>248040</xdr:colOff>
      <xdr:row>9</xdr:row>
      <xdr:rowOff>57960</xdr:rowOff>
    </xdr:to>
    <xdr:pic>
      <xdr:nvPicPr>
        <xdr:cNvPr id="38" name="Obrázek 5" descr=""/>
        <xdr:cNvPicPr/>
      </xdr:nvPicPr>
      <xdr:blipFill>
        <a:blip r:embed="rId5"/>
        <a:stretch/>
      </xdr:blipFill>
      <xdr:spPr>
        <a:xfrm>
          <a:off x="2731320" y="1455480"/>
          <a:ext cx="572040" cy="53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229320</xdr:colOff>
      <xdr:row>17</xdr:row>
      <xdr:rowOff>55080</xdr:rowOff>
    </xdr:to>
    <xdr:pic>
      <xdr:nvPicPr>
        <xdr:cNvPr id="39" name="Obrázek 6" descr=""/>
        <xdr:cNvPicPr/>
      </xdr:nvPicPr>
      <xdr:blipFill>
        <a:blip r:embed="rId6"/>
        <a:stretch/>
      </xdr:blipFill>
      <xdr:spPr>
        <a:xfrm>
          <a:off x="4137480" y="3014640"/>
          <a:ext cx="572400" cy="5302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ivisions/DOCUME~1/User/LOCALS~1/Temp/Vanocni%20turnaj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/>
      <sheetData sheetId="1"/>
      <sheetData sheetId="2"/>
    </sheetDataSet>
  </externalBook>
</externalLink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RowHeight="14.4" zeroHeight="false" outlineLevelRow="0" outlineLevelCol="0"/>
  <cols>
    <col collapsed="false" customWidth="true" hidden="false" outlineLevel="0" max="1" min="1" style="0" width="3.64"/>
    <col collapsed="false" customWidth="true" hidden="false" outlineLevel="0" max="2" min="2" style="0" width="11.33"/>
    <col collapsed="false" customWidth="true" hidden="false" outlineLevel="0" max="3" min="3" style="0" width="6.01"/>
    <col collapsed="false" customWidth="true" hidden="false" outlineLevel="0" max="4" min="4" style="0" width="6.88"/>
    <col collapsed="false" customWidth="true" hidden="false" outlineLevel="0" max="5" min="5" style="0" width="41.67"/>
    <col collapsed="false" customWidth="true" hidden="false" outlineLevel="0" max="6" min="6" style="0" width="35.44"/>
    <col collapsed="false" customWidth="true" hidden="false" outlineLevel="0" max="7" min="7" style="0" width="6.35"/>
    <col collapsed="false" customWidth="true" hidden="false" outlineLevel="0" max="8" min="8" style="0" width="8.67"/>
    <col collapsed="false" customWidth="true" hidden="false" outlineLevel="0" max="9" min="9" style="0" width="15.56"/>
    <col collapsed="false" customWidth="true" hidden="false" outlineLevel="0" max="10" min="10" style="0" width="11.11"/>
    <col collapsed="false" customWidth="true" hidden="false" outlineLevel="0" max="256" min="11" style="0" width="8.67"/>
    <col collapsed="false" customWidth="true" hidden="false" outlineLevel="0" max="257" min="257" style="0" width="3.64"/>
    <col collapsed="false" customWidth="true" hidden="false" outlineLevel="0" max="258" min="258" style="0" width="11.33"/>
    <col collapsed="false" customWidth="true" hidden="false" outlineLevel="0" max="259" min="259" style="0" width="6.01"/>
    <col collapsed="false" customWidth="true" hidden="false" outlineLevel="0" max="260" min="260" style="0" width="6.88"/>
    <col collapsed="false" customWidth="true" hidden="false" outlineLevel="0" max="261" min="261" style="0" width="41.67"/>
    <col collapsed="false" customWidth="true" hidden="false" outlineLevel="0" max="262" min="262" style="0" width="35.44"/>
    <col collapsed="false" customWidth="true" hidden="false" outlineLevel="0" max="263" min="263" style="0" width="6.35"/>
    <col collapsed="false" customWidth="true" hidden="false" outlineLevel="0" max="264" min="264" style="0" width="8.67"/>
    <col collapsed="false" customWidth="true" hidden="false" outlineLevel="0" max="265" min="265" style="0" width="15.56"/>
    <col collapsed="false" customWidth="true" hidden="false" outlineLevel="0" max="266" min="266" style="0" width="11.11"/>
    <col collapsed="false" customWidth="true" hidden="false" outlineLevel="0" max="512" min="267" style="0" width="8.67"/>
    <col collapsed="false" customWidth="true" hidden="false" outlineLevel="0" max="513" min="513" style="0" width="3.64"/>
    <col collapsed="false" customWidth="true" hidden="false" outlineLevel="0" max="514" min="514" style="0" width="11.33"/>
    <col collapsed="false" customWidth="true" hidden="false" outlineLevel="0" max="515" min="515" style="0" width="6.01"/>
    <col collapsed="false" customWidth="true" hidden="false" outlineLevel="0" max="516" min="516" style="0" width="6.88"/>
    <col collapsed="false" customWidth="true" hidden="false" outlineLevel="0" max="517" min="517" style="0" width="41.67"/>
    <col collapsed="false" customWidth="true" hidden="false" outlineLevel="0" max="518" min="518" style="0" width="35.44"/>
    <col collapsed="false" customWidth="true" hidden="false" outlineLevel="0" max="519" min="519" style="0" width="6.35"/>
    <col collapsed="false" customWidth="true" hidden="false" outlineLevel="0" max="520" min="520" style="0" width="8.67"/>
    <col collapsed="false" customWidth="true" hidden="false" outlineLevel="0" max="521" min="521" style="0" width="15.56"/>
    <col collapsed="false" customWidth="true" hidden="false" outlineLevel="0" max="522" min="522" style="0" width="11.11"/>
    <col collapsed="false" customWidth="true" hidden="false" outlineLevel="0" max="768" min="523" style="0" width="8.67"/>
    <col collapsed="false" customWidth="true" hidden="false" outlineLevel="0" max="769" min="769" style="0" width="3.64"/>
    <col collapsed="false" customWidth="true" hidden="false" outlineLevel="0" max="770" min="770" style="0" width="11.33"/>
    <col collapsed="false" customWidth="true" hidden="false" outlineLevel="0" max="771" min="771" style="0" width="6.01"/>
    <col collapsed="false" customWidth="true" hidden="false" outlineLevel="0" max="772" min="772" style="0" width="6.88"/>
    <col collapsed="false" customWidth="true" hidden="false" outlineLevel="0" max="773" min="773" style="0" width="41.67"/>
    <col collapsed="false" customWidth="true" hidden="false" outlineLevel="0" max="774" min="774" style="0" width="35.44"/>
    <col collapsed="false" customWidth="true" hidden="false" outlineLevel="0" max="775" min="775" style="0" width="6.35"/>
    <col collapsed="false" customWidth="true" hidden="false" outlineLevel="0" max="776" min="776" style="0" width="8.67"/>
    <col collapsed="false" customWidth="true" hidden="false" outlineLevel="0" max="777" min="777" style="0" width="15.56"/>
    <col collapsed="false" customWidth="true" hidden="false" outlineLevel="0" max="778" min="778" style="0" width="11.11"/>
    <col collapsed="false" customWidth="true" hidden="false" outlineLevel="0" max="1025" min="779" style="0" width="8.67"/>
  </cols>
  <sheetData>
    <row r="1" customFormat="false" ht="21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5" hidden="false" customHeight="false" outlineLevel="0" collapsed="false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</row>
    <row r="3" customFormat="false" ht="14.4" hidden="false" customHeight="false" outlineLevel="0" collapsed="false">
      <c r="A3" s="3" t="n">
        <v>1</v>
      </c>
      <c r="B3" s="4"/>
      <c r="C3" s="3" t="n">
        <v>2</v>
      </c>
      <c r="D3" s="3" t="n">
        <v>2</v>
      </c>
      <c r="E3" s="5" t="s">
        <v>6</v>
      </c>
      <c r="F3" s="0" t="s">
        <v>7</v>
      </c>
    </row>
    <row r="4" customFormat="false" ht="14.4" hidden="false" customHeight="false" outlineLevel="0" collapsed="false">
      <c r="A4" s="3" t="n">
        <v>2</v>
      </c>
      <c r="B4" s="6"/>
      <c r="C4" s="7" t="n">
        <v>3</v>
      </c>
      <c r="D4" s="7" t="n">
        <v>3</v>
      </c>
      <c r="E4" s="0" t="s">
        <v>8</v>
      </c>
      <c r="F4" s="0" t="s">
        <v>9</v>
      </c>
    </row>
    <row r="5" customFormat="false" ht="14.4" hidden="false" customHeight="false" outlineLevel="0" collapsed="false">
      <c r="A5" s="3" t="n">
        <v>3</v>
      </c>
      <c r="B5" s="6"/>
      <c r="C5" s="7" t="n">
        <v>2</v>
      </c>
      <c r="D5" s="7" t="n">
        <v>2</v>
      </c>
      <c r="E5" s="0" t="s">
        <v>10</v>
      </c>
      <c r="F5" s="0" t="s">
        <v>11</v>
      </c>
      <c r="G5" s="8"/>
      <c r="H5" s="8"/>
    </row>
    <row r="6" customFormat="false" ht="14.4" hidden="false" customHeight="false" outlineLevel="0" collapsed="false">
      <c r="A6" s="3" t="n">
        <v>4</v>
      </c>
      <c r="B6" s="6"/>
      <c r="C6" s="7" t="n">
        <v>3</v>
      </c>
      <c r="D6" s="7" t="n">
        <v>3</v>
      </c>
      <c r="E6" s="0" t="s">
        <v>12</v>
      </c>
      <c r="F6" s="0" t="s">
        <v>13</v>
      </c>
    </row>
    <row r="7" s="9" customFormat="true" ht="14.4" hidden="false" customHeight="false" outlineLevel="0" collapsed="false">
      <c r="A7" s="3" t="n">
        <v>5</v>
      </c>
      <c r="B7" s="6"/>
      <c r="C7" s="7" t="n">
        <v>2</v>
      </c>
      <c r="D7" s="7" t="n">
        <v>2</v>
      </c>
      <c r="E7" s="9" t="s">
        <v>14</v>
      </c>
      <c r="F7" s="9" t="s">
        <v>15</v>
      </c>
    </row>
    <row r="8" customFormat="false" ht="15" hidden="false" customHeight="true" outlineLevel="0" collapsed="false">
      <c r="A8" s="3" t="n">
        <v>6</v>
      </c>
      <c r="B8" s="6"/>
      <c r="C8" s="7" t="n">
        <v>1</v>
      </c>
      <c r="D8" s="7" t="n">
        <v>1</v>
      </c>
      <c r="E8" s="0" t="s">
        <v>16</v>
      </c>
      <c r="F8" s="0" t="s">
        <v>17</v>
      </c>
    </row>
    <row r="9" customFormat="false" ht="14.4" hidden="false" customHeight="false" outlineLevel="0" collapsed="false">
      <c r="A9" s="3" t="n">
        <v>7</v>
      </c>
      <c r="B9" s="6"/>
      <c r="C9" s="7" t="n">
        <v>3</v>
      </c>
      <c r="D9" s="7" t="n">
        <v>3</v>
      </c>
      <c r="E9" s="0" t="s">
        <v>18</v>
      </c>
      <c r="F9" s="0" t="s">
        <v>19</v>
      </c>
    </row>
    <row r="10" customFormat="false" ht="14.4" hidden="false" customHeight="false" outlineLevel="0" collapsed="false">
      <c r="A10" s="3" t="n">
        <v>8</v>
      </c>
      <c r="B10" s="6"/>
      <c r="C10" s="7" t="n">
        <v>1</v>
      </c>
      <c r="D10" s="7" t="n">
        <v>1</v>
      </c>
      <c r="E10" s="0" t="s">
        <v>20</v>
      </c>
      <c r="F10" s="0" t="s">
        <v>21</v>
      </c>
    </row>
    <row r="11" customFormat="false" ht="14.4" hidden="false" customHeight="false" outlineLevel="0" collapsed="false">
      <c r="A11" s="3" t="n">
        <v>9</v>
      </c>
      <c r="B11" s="6"/>
      <c r="C11" s="7" t="n">
        <v>3</v>
      </c>
      <c r="D11" s="7" t="n">
        <v>3</v>
      </c>
      <c r="E11" s="0" t="s">
        <v>22</v>
      </c>
      <c r="F11" s="0" t="s">
        <v>23</v>
      </c>
      <c r="G11" s="9"/>
    </row>
    <row r="12" customFormat="false" ht="14.4" hidden="false" customHeight="false" outlineLevel="0" collapsed="false">
      <c r="A12" s="3" t="n">
        <v>10</v>
      </c>
      <c r="B12" s="6"/>
      <c r="C12" s="7" t="n">
        <v>2</v>
      </c>
      <c r="D12" s="7" t="n">
        <v>2</v>
      </c>
      <c r="E12" s="0" t="s">
        <v>24</v>
      </c>
      <c r="F12" s="0" t="s">
        <v>25</v>
      </c>
      <c r="G12" s="9"/>
    </row>
    <row r="13" customFormat="false" ht="14.4" hidden="false" customHeight="false" outlineLevel="0" collapsed="false">
      <c r="A13" s="3" t="n">
        <v>11</v>
      </c>
      <c r="B13" s="10"/>
      <c r="C13" s="7" t="n">
        <v>2</v>
      </c>
      <c r="D13" s="7" t="n">
        <v>2</v>
      </c>
      <c r="E13" s="11" t="s">
        <v>26</v>
      </c>
      <c r="F13" s="0" t="s">
        <v>27</v>
      </c>
      <c r="G13" s="9"/>
    </row>
    <row r="14" customFormat="false" ht="13.5" hidden="false" customHeight="true" outlineLevel="0" collapsed="false">
      <c r="C14" s="7" t="n">
        <f aca="false">SUM(C3:C13)</f>
        <v>24</v>
      </c>
      <c r="D14" s="2" t="n">
        <f aca="false">SUM(D3:D13)</f>
        <v>24</v>
      </c>
      <c r="G14" s="9"/>
      <c r="H14" s="8"/>
    </row>
    <row r="15" customFormat="false" ht="13.2" hidden="false" customHeight="true" outlineLevel="0" collapsed="false">
      <c r="A15" s="11"/>
      <c r="B15" s="11"/>
      <c r="E15" s="11"/>
    </row>
    <row r="16" customFormat="false" ht="14.4" hidden="false" customHeight="false" outlineLevel="0" collapsed="false">
      <c r="B16" s="11"/>
      <c r="C16" s="11"/>
      <c r="D16" s="11"/>
    </row>
    <row r="17" customFormat="false" ht="14.4" hidden="false" customHeight="false" outlineLevel="0" collapsed="false">
      <c r="A17" s="11"/>
      <c r="B17" s="11" t="s">
        <v>28</v>
      </c>
      <c r="C17" s="11"/>
      <c r="D17" s="11"/>
      <c r="E17" s="11"/>
      <c r="F17" s="11"/>
    </row>
    <row r="20" customFormat="false" ht="13.2" hidden="false" customHeight="true" outlineLevel="0" collapsed="false"/>
  </sheetData>
  <mergeCells count="1">
    <mergeCell ref="A1:G1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7030A0"/>
    <pageSetUpPr fitToPage="true"/>
  </sheetPr>
  <dimension ref="B1:H54"/>
  <sheetViews>
    <sheetView showFormulas="false" showGridLines="false" showRowColHeaders="true" showZeros="true" rightToLeft="false" tabSelected="false" showOutlineSymbols="true" defaultGridColor="true" view="normal" topLeftCell="A9" colorId="64" zoomScale="102" zoomScaleNormal="102" zoomScalePageLayoutView="100" workbookViewId="0">
      <selection pane="topLeft" activeCell="I9" activeCellId="0" sqref="I9"/>
    </sheetView>
  </sheetViews>
  <sheetFormatPr defaultRowHeight="15" zeroHeight="false" outlineLevelRow="0" outlineLevelCol="0"/>
  <cols>
    <col collapsed="false" customWidth="true" hidden="false" outlineLevel="0" max="1" min="1" style="84" width="8.89"/>
    <col collapsed="false" customWidth="true" hidden="false" outlineLevel="0" max="3" min="2" style="85" width="9.13"/>
    <col collapsed="false" customWidth="true" hidden="false" outlineLevel="0" max="4" min="4" style="85" width="8.89"/>
    <col collapsed="false" customWidth="true" hidden="false" outlineLevel="0" max="5" min="5" style="85" width="34.67"/>
    <col collapsed="false" customWidth="true" hidden="false" outlineLevel="0" max="6" min="6" style="86" width="1.44"/>
    <col collapsed="false" customWidth="true" hidden="false" outlineLevel="0" max="7" min="7" style="85" width="34.67"/>
    <col collapsed="false" customWidth="true" hidden="false" outlineLevel="0" max="8" min="8" style="85" width="10.08"/>
    <col collapsed="false" customWidth="true" hidden="false" outlineLevel="0" max="257" min="9" style="84" width="8.89"/>
    <col collapsed="false" customWidth="true" hidden="false" outlineLevel="0" max="259" min="258" style="84" width="9.13"/>
    <col collapsed="false" customWidth="true" hidden="false" outlineLevel="0" max="260" min="260" style="84" width="8.89"/>
    <col collapsed="false" customWidth="true" hidden="false" outlineLevel="0" max="261" min="261" style="84" width="22.33"/>
    <col collapsed="false" customWidth="true" hidden="false" outlineLevel="0" max="262" min="262" style="84" width="8.89"/>
    <col collapsed="false" customWidth="true" hidden="false" outlineLevel="0" max="263" min="263" style="84" width="24.34"/>
    <col collapsed="false" customWidth="true" hidden="false" outlineLevel="0" max="513" min="264" style="84" width="8.89"/>
    <col collapsed="false" customWidth="true" hidden="false" outlineLevel="0" max="515" min="514" style="84" width="9.13"/>
    <col collapsed="false" customWidth="true" hidden="false" outlineLevel="0" max="516" min="516" style="84" width="8.89"/>
    <col collapsed="false" customWidth="true" hidden="false" outlineLevel="0" max="517" min="517" style="84" width="22.33"/>
    <col collapsed="false" customWidth="true" hidden="false" outlineLevel="0" max="518" min="518" style="84" width="8.89"/>
    <col collapsed="false" customWidth="true" hidden="false" outlineLevel="0" max="519" min="519" style="84" width="24.34"/>
    <col collapsed="false" customWidth="true" hidden="false" outlineLevel="0" max="769" min="520" style="84" width="8.89"/>
    <col collapsed="false" customWidth="true" hidden="false" outlineLevel="0" max="771" min="770" style="84" width="9.13"/>
    <col collapsed="false" customWidth="true" hidden="false" outlineLevel="0" max="772" min="772" style="84" width="8.89"/>
    <col collapsed="false" customWidth="true" hidden="false" outlineLevel="0" max="773" min="773" style="84" width="22.33"/>
    <col collapsed="false" customWidth="true" hidden="false" outlineLevel="0" max="774" min="774" style="84" width="8.89"/>
    <col collapsed="false" customWidth="true" hidden="false" outlineLevel="0" max="775" min="775" style="84" width="24.34"/>
    <col collapsed="false" customWidth="true" hidden="false" outlineLevel="0" max="1025" min="776" style="84" width="8.89"/>
  </cols>
  <sheetData>
    <row r="1" customFormat="false" ht="10.2" hidden="false" customHeight="true" outlineLevel="0" collapsed="false"/>
    <row r="2" customFormat="false" ht="25.2" hidden="false" customHeight="true" outlineLevel="0" collapsed="false">
      <c r="B2" s="87" t="s">
        <v>133</v>
      </c>
      <c r="C2" s="87" t="s">
        <v>134</v>
      </c>
      <c r="D2" s="87" t="s">
        <v>135</v>
      </c>
      <c r="E2" s="88" t="s">
        <v>136</v>
      </c>
      <c r="F2" s="89"/>
      <c r="G2" s="88" t="s">
        <v>188</v>
      </c>
      <c r="H2" s="89"/>
    </row>
    <row r="3" customFormat="false" ht="19.95" hidden="false" customHeight="true" outlineLevel="0" collapsed="false">
      <c r="B3" s="87" t="s">
        <v>133</v>
      </c>
      <c r="C3" s="87" t="s">
        <v>134</v>
      </c>
      <c r="D3" s="87" t="s">
        <v>135</v>
      </c>
      <c r="E3" s="90"/>
      <c r="F3" s="89"/>
      <c r="G3" s="91"/>
      <c r="H3" s="89"/>
    </row>
    <row r="4" customFormat="false" ht="15.6" hidden="false" customHeight="true" outlineLevel="0" collapsed="false">
      <c r="B4" s="92" t="n">
        <v>1</v>
      </c>
      <c r="C4" s="92" t="s">
        <v>126</v>
      </c>
      <c r="D4" s="93" t="s">
        <v>138</v>
      </c>
      <c r="E4" s="94" t="str">
        <f aca="false">'sk D'!$B$7</f>
        <v>MNK Modřice A</v>
      </c>
      <c r="F4" s="95" t="s">
        <v>118</v>
      </c>
      <c r="G4" s="94" t="str">
        <f aca="false">'sk D'!$B$19</f>
        <v>T.J. Sokol Holice C</v>
      </c>
      <c r="H4" s="96" t="s">
        <v>189</v>
      </c>
    </row>
    <row r="5" customFormat="false" ht="15.6" hidden="false" customHeight="true" outlineLevel="0" collapsed="false">
      <c r="B5" s="92" t="n">
        <v>2</v>
      </c>
      <c r="C5" s="92" t="s">
        <v>128</v>
      </c>
      <c r="D5" s="93" t="s">
        <v>138</v>
      </c>
      <c r="E5" s="94" t="str">
        <f aca="false">'SK E'!$B$7</f>
        <v>TJ Radomyšl A</v>
      </c>
      <c r="F5" s="95" t="s">
        <v>118</v>
      </c>
      <c r="G5" s="94" t="str">
        <f aca="false">'SK E'!$B$19</f>
        <v>SK Liapor Witte Karlovy Vary B</v>
      </c>
      <c r="H5" s="96" t="s">
        <v>190</v>
      </c>
    </row>
    <row r="6" customFormat="false" ht="15.6" hidden="false" customHeight="true" outlineLevel="0" collapsed="false">
      <c r="B6" s="92" t="n">
        <v>3</v>
      </c>
      <c r="C6" s="92" t="s">
        <v>130</v>
      </c>
      <c r="D6" s="93" t="s">
        <v>138</v>
      </c>
      <c r="E6" s="94" t="str">
        <f aca="false">'SK F'!$B$7</f>
        <v>T.J. Sokol Holice A</v>
      </c>
      <c r="F6" s="95" t="s">
        <v>118</v>
      </c>
      <c r="G6" s="94" t="str">
        <f aca="false">'SK F'!$B$19</f>
        <v>TJ Radomyšl C</v>
      </c>
      <c r="H6" s="96" t="s">
        <v>191</v>
      </c>
    </row>
    <row r="7" customFormat="false" ht="15.6" hidden="false" customHeight="true" outlineLevel="0" collapsed="false">
      <c r="B7" s="92" t="n">
        <v>4</v>
      </c>
      <c r="C7" s="92" t="s">
        <v>126</v>
      </c>
      <c r="D7" s="93" t="s">
        <v>142</v>
      </c>
      <c r="E7" s="94" t="str">
        <f aca="false">'sk D'!$B$11</f>
        <v>TJ Radomyšl B</v>
      </c>
      <c r="F7" s="95" t="s">
        <v>118</v>
      </c>
      <c r="G7" s="94" t="str">
        <f aca="false">'sk D'!$B$15</f>
        <v>SK Šacung Benešov B</v>
      </c>
      <c r="H7" s="96" t="s">
        <v>192</v>
      </c>
    </row>
    <row r="8" customFormat="false" ht="15.6" hidden="false" customHeight="true" outlineLevel="0" collapsed="false">
      <c r="B8" s="92" t="n">
        <v>5</v>
      </c>
      <c r="C8" s="92" t="s">
        <v>128</v>
      </c>
      <c r="D8" s="93" t="s">
        <v>142</v>
      </c>
      <c r="E8" s="94" t="str">
        <f aca="false">'SK E'!$B$11</f>
        <v>SK Šacung Benešov A</v>
      </c>
      <c r="F8" s="95" t="s">
        <v>118</v>
      </c>
      <c r="G8" s="94" t="str">
        <f aca="false">'SK E'!$B$15</f>
        <v>T.J. Sokol Holice B</v>
      </c>
      <c r="H8" s="96" t="s">
        <v>193</v>
      </c>
    </row>
    <row r="9" customFormat="false" ht="15.6" hidden="false" customHeight="true" outlineLevel="0" collapsed="false">
      <c r="B9" s="92" t="n">
        <v>6</v>
      </c>
      <c r="C9" s="92" t="s">
        <v>130</v>
      </c>
      <c r="D9" s="93" t="s">
        <v>142</v>
      </c>
      <c r="E9" s="94" t="str">
        <f aca="false">'SK F'!$B$11</f>
        <v>SK Liapor Witte Karlovy Vary A</v>
      </c>
      <c r="F9" s="95" t="s">
        <v>118</v>
      </c>
      <c r="G9" s="94" t="str">
        <f aca="false">'SK F'!$B$15</f>
        <v>MNK Modřice B</v>
      </c>
      <c r="H9" s="96" t="s">
        <v>194</v>
      </c>
    </row>
    <row r="10" customFormat="false" ht="15.6" hidden="false" customHeight="true" outlineLevel="0" collapsed="false">
      <c r="B10" s="92" t="n">
        <v>7</v>
      </c>
      <c r="C10" s="92" t="s">
        <v>126</v>
      </c>
      <c r="D10" s="93" t="s">
        <v>146</v>
      </c>
      <c r="E10" s="94" t="str">
        <f aca="false">'sk D'!$B$11</f>
        <v>TJ Radomyšl B</v>
      </c>
      <c r="F10" s="95" t="s">
        <v>118</v>
      </c>
      <c r="G10" s="94" t="str">
        <f aca="false">'sk D'!$B$19</f>
        <v>T.J. Sokol Holice C</v>
      </c>
      <c r="H10" s="96" t="s">
        <v>195</v>
      </c>
    </row>
    <row r="11" customFormat="false" ht="15.6" hidden="false" customHeight="true" outlineLevel="0" collapsed="false">
      <c r="B11" s="92" t="n">
        <v>8</v>
      </c>
      <c r="C11" s="92" t="s">
        <v>128</v>
      </c>
      <c r="D11" s="93" t="s">
        <v>146</v>
      </c>
      <c r="E11" s="94" t="str">
        <f aca="false">'SK E'!$B$11</f>
        <v>SK Šacung Benešov A</v>
      </c>
      <c r="F11" s="95" t="s">
        <v>118</v>
      </c>
      <c r="G11" s="94" t="str">
        <f aca="false">'SK E'!$B$19</f>
        <v>SK Liapor Witte Karlovy Vary B</v>
      </c>
      <c r="H11" s="96" t="s">
        <v>196</v>
      </c>
    </row>
    <row r="12" customFormat="false" ht="15.6" hidden="false" customHeight="true" outlineLevel="0" collapsed="false">
      <c r="B12" s="92" t="n">
        <v>9</v>
      </c>
      <c r="C12" s="92" t="s">
        <v>130</v>
      </c>
      <c r="D12" s="93" t="s">
        <v>146</v>
      </c>
      <c r="E12" s="94" t="str">
        <f aca="false">'SK F'!$B$11</f>
        <v>SK Liapor Witte Karlovy Vary A</v>
      </c>
      <c r="F12" s="95" t="s">
        <v>118</v>
      </c>
      <c r="G12" s="94" t="str">
        <f aca="false">'SK F'!$B$19</f>
        <v>TJ Radomyšl C</v>
      </c>
      <c r="H12" s="96" t="s">
        <v>197</v>
      </c>
    </row>
    <row r="13" customFormat="false" ht="15.6" hidden="false" customHeight="true" outlineLevel="0" collapsed="false">
      <c r="B13" s="92" t="n">
        <v>10</v>
      </c>
      <c r="C13" s="92" t="s">
        <v>126</v>
      </c>
      <c r="D13" s="93" t="s">
        <v>150</v>
      </c>
      <c r="E13" s="94" t="str">
        <f aca="false">'sk D'!$B$7</f>
        <v>MNK Modřice A</v>
      </c>
      <c r="F13" s="95" t="s">
        <v>118</v>
      </c>
      <c r="G13" s="94" t="str">
        <f aca="false">'sk D'!$B$15</f>
        <v>SK Šacung Benešov B</v>
      </c>
      <c r="H13" s="96" t="s">
        <v>198</v>
      </c>
    </row>
    <row r="14" customFormat="false" ht="14.4" hidden="false" customHeight="true" outlineLevel="0" collapsed="false">
      <c r="B14" s="92" t="n">
        <v>11</v>
      </c>
      <c r="C14" s="92" t="s">
        <v>128</v>
      </c>
      <c r="D14" s="93" t="s">
        <v>150</v>
      </c>
      <c r="E14" s="94" t="str">
        <f aca="false">'SK E'!$B$7</f>
        <v>TJ Radomyšl A</v>
      </c>
      <c r="F14" s="95" t="s">
        <v>118</v>
      </c>
      <c r="G14" s="94" t="str">
        <f aca="false">'SK E'!$B$15</f>
        <v>T.J. Sokol Holice B</v>
      </c>
      <c r="H14" s="96" t="s">
        <v>199</v>
      </c>
    </row>
    <row r="15" customFormat="false" ht="15.6" hidden="false" customHeight="true" outlineLevel="0" collapsed="false">
      <c r="B15" s="92" t="n">
        <v>12</v>
      </c>
      <c r="C15" s="92" t="s">
        <v>130</v>
      </c>
      <c r="D15" s="93" t="s">
        <v>150</v>
      </c>
      <c r="E15" s="94" t="str">
        <f aca="false">'SK F'!$B$7</f>
        <v>T.J. Sokol Holice A</v>
      </c>
      <c r="F15" s="95" t="s">
        <v>118</v>
      </c>
      <c r="G15" s="94" t="str">
        <f aca="false">'SK F'!$B$15</f>
        <v>MNK Modřice B</v>
      </c>
      <c r="H15" s="96" t="s">
        <v>200</v>
      </c>
    </row>
    <row r="16" customFormat="false" ht="15.6" hidden="false" customHeight="true" outlineLevel="0" collapsed="false">
      <c r="B16" s="92" t="n">
        <v>13</v>
      </c>
      <c r="C16" s="92" t="s">
        <v>126</v>
      </c>
      <c r="D16" s="93" t="s">
        <v>153</v>
      </c>
      <c r="E16" s="94" t="str">
        <f aca="false">'sk D'!$B$15</f>
        <v>SK Šacung Benešov B</v>
      </c>
      <c r="F16" s="95" t="s">
        <v>118</v>
      </c>
      <c r="G16" s="94" t="str">
        <f aca="false">'sk D'!$B$19</f>
        <v>T.J. Sokol Holice C</v>
      </c>
      <c r="H16" s="96" t="s">
        <v>201</v>
      </c>
    </row>
    <row r="17" customFormat="false" ht="15.6" hidden="false" customHeight="true" outlineLevel="0" collapsed="false">
      <c r="B17" s="92" t="n">
        <v>14</v>
      </c>
      <c r="C17" s="92" t="s">
        <v>128</v>
      </c>
      <c r="D17" s="93" t="s">
        <v>153</v>
      </c>
      <c r="E17" s="94" t="str">
        <f aca="false">'SK E'!$B$15</f>
        <v>T.J. Sokol Holice B</v>
      </c>
      <c r="F17" s="95" t="s">
        <v>118</v>
      </c>
      <c r="G17" s="94" t="str">
        <f aca="false">'SK E'!$B$19</f>
        <v>SK Liapor Witte Karlovy Vary B</v>
      </c>
      <c r="H17" s="96" t="s">
        <v>141</v>
      </c>
    </row>
    <row r="18" customFormat="false" ht="15.6" hidden="false" customHeight="true" outlineLevel="0" collapsed="false">
      <c r="B18" s="92" t="n">
        <v>15</v>
      </c>
      <c r="C18" s="92" t="s">
        <v>130</v>
      </c>
      <c r="D18" s="93" t="s">
        <v>153</v>
      </c>
      <c r="E18" s="94" t="str">
        <f aca="false">'SK F'!$B$15</f>
        <v>MNK Modřice B</v>
      </c>
      <c r="F18" s="95" t="s">
        <v>118</v>
      </c>
      <c r="G18" s="94" t="str">
        <f aca="false">'SK F'!$B$19</f>
        <v>TJ Radomyšl C</v>
      </c>
      <c r="H18" s="96" t="s">
        <v>202</v>
      </c>
    </row>
    <row r="19" customFormat="false" ht="14.4" hidden="false" customHeight="true" outlineLevel="0" collapsed="false">
      <c r="B19" s="92" t="n">
        <v>16</v>
      </c>
      <c r="C19" s="92" t="s">
        <v>126</v>
      </c>
      <c r="D19" s="93" t="s">
        <v>156</v>
      </c>
      <c r="E19" s="94" t="str">
        <f aca="false">'sk D'!$B$7</f>
        <v>MNK Modřice A</v>
      </c>
      <c r="F19" s="95" t="s">
        <v>118</v>
      </c>
      <c r="G19" s="94" t="str">
        <f aca="false">'sk D'!$B$11</f>
        <v>TJ Radomyšl B</v>
      </c>
      <c r="H19" s="96" t="s">
        <v>203</v>
      </c>
    </row>
    <row r="20" customFormat="false" ht="15.6" hidden="false" customHeight="true" outlineLevel="0" collapsed="false">
      <c r="B20" s="92" t="n">
        <v>17</v>
      </c>
      <c r="C20" s="92" t="s">
        <v>128</v>
      </c>
      <c r="D20" s="98" t="s">
        <v>156</v>
      </c>
      <c r="E20" s="94" t="s">
        <v>72</v>
      </c>
      <c r="F20" s="95" t="s">
        <v>118</v>
      </c>
      <c r="G20" s="94" t="s">
        <v>98</v>
      </c>
      <c r="H20" s="96" t="s">
        <v>204</v>
      </c>
    </row>
    <row r="21" customFormat="false" ht="15.6" hidden="false" customHeight="true" outlineLevel="0" collapsed="false">
      <c r="B21" s="92" t="n">
        <v>18</v>
      </c>
      <c r="C21" s="92" t="s">
        <v>130</v>
      </c>
      <c r="D21" s="98" t="s">
        <v>156</v>
      </c>
      <c r="E21" s="94" t="s">
        <v>43</v>
      </c>
      <c r="F21" s="95" t="s">
        <v>118</v>
      </c>
      <c r="G21" s="94" t="s">
        <v>131</v>
      </c>
      <c r="H21" s="96" t="s">
        <v>191</v>
      </c>
    </row>
    <row r="22" customFormat="false" ht="15.6" hidden="false" customHeight="true" outlineLevel="0" collapsed="false"/>
    <row r="23" customFormat="false" ht="15.6" hidden="false" customHeight="true" outlineLevel="0" collapsed="false"/>
    <row r="24" customFormat="false" ht="14.4" hidden="false" customHeight="true" outlineLevel="0" collapsed="false"/>
    <row r="25" customFormat="false" ht="15.6" hidden="false" customHeight="true" outlineLevel="0" collapsed="false"/>
    <row r="26" customFormat="false" ht="15.6" hidden="false" customHeight="true" outlineLevel="0" collapsed="false"/>
    <row r="27" customFormat="false" ht="15.6" hidden="false" customHeight="true" outlineLevel="0" collapsed="false"/>
    <row r="28" customFormat="false" ht="15.6" hidden="false" customHeight="true" outlineLevel="0" collapsed="false"/>
    <row r="29" customFormat="false" ht="15.6" hidden="false" customHeight="true" outlineLevel="0" collapsed="false"/>
    <row r="30" customFormat="false" ht="14.4" hidden="false" customHeight="true" outlineLevel="0" collapsed="false"/>
    <row r="31" customFormat="false" ht="14.4" hidden="false" customHeight="true" outlineLevel="0" collapsed="false"/>
    <row r="32" customFormat="false" ht="14.4" hidden="false" customHeight="true" outlineLevel="0" collapsed="false"/>
    <row r="33" customFormat="false" ht="14.4" hidden="false" customHeight="true" outlineLevel="0" collapsed="false"/>
    <row r="34" customFormat="false" ht="14.4" hidden="false" customHeight="true" outlineLevel="0" collapsed="false"/>
    <row r="35" customFormat="false" ht="14.4" hidden="false" customHeight="true" outlineLevel="0" collapsed="false"/>
    <row r="36" customFormat="false" ht="14.4" hidden="false" customHeight="true" outlineLevel="0" collapsed="false"/>
    <row r="37" customFormat="false" ht="14.4" hidden="false" customHeight="true" outlineLevel="0" collapsed="false"/>
    <row r="38" customFormat="false" ht="14.4" hidden="false" customHeight="true" outlineLevel="0" collapsed="false"/>
    <row r="39" customFormat="false" ht="14.4" hidden="false" customHeight="true" outlineLevel="0" collapsed="false"/>
    <row r="40" customFormat="false" ht="14.4" hidden="false" customHeight="true" outlineLevel="0" collapsed="false"/>
    <row r="41" customFormat="false" ht="14.4" hidden="false" customHeight="true" outlineLevel="0" collapsed="false"/>
    <row r="42" customFormat="false" ht="14.4" hidden="false" customHeight="true" outlineLevel="0" collapsed="false"/>
    <row r="43" customFormat="false" ht="14.4" hidden="false" customHeight="true" outlineLevel="0" collapsed="false"/>
    <row r="44" customFormat="false" ht="14.4" hidden="false" customHeight="true" outlineLevel="0" collapsed="false"/>
    <row r="45" customFormat="false" ht="22.95" hidden="false" customHeight="true" outlineLevel="0" collapsed="false"/>
    <row r="46" customFormat="false" ht="14.4" hidden="false" customHeight="true" outlineLevel="0" collapsed="false"/>
    <row r="47" customFormat="false" ht="14.4" hidden="false" customHeight="true" outlineLevel="0" collapsed="false"/>
    <row r="48" customFormat="false" ht="14.4" hidden="false" customHeight="true" outlineLevel="0" collapsed="false"/>
    <row r="49" customFormat="false" ht="14.4" hidden="false" customHeight="true" outlineLevel="0" collapsed="false"/>
    <row r="50" customFormat="false" ht="14.4" hidden="false" customHeight="true" outlineLevel="0" collapsed="false"/>
    <row r="51" customFormat="false" ht="14.4" hidden="false" customHeight="true" outlineLevel="0" collapsed="false"/>
    <row r="52" customFormat="false" ht="14.4" hidden="false" customHeight="true" outlineLevel="0" collapsed="false"/>
    <row r="53" customFormat="false" ht="14.4" hidden="false" customHeight="true" outlineLevel="0" collapsed="false"/>
    <row r="54" customFormat="false" ht="16.2" hidden="false" customHeight="true" outlineLevel="0" collapsed="false"/>
    <row r="55" customFormat="false" ht="16.2" hidden="false" customHeight="true" outlineLevel="0" collapsed="false"/>
    <row r="56" customFormat="false" ht="16.2" hidden="false" customHeight="true" outlineLevel="0" collapsed="false"/>
    <row r="57" customFormat="false" ht="16.2" hidden="false" customHeight="true" outlineLevel="0" collapsed="false"/>
    <row r="58" customFormat="false" ht="16.2" hidden="false" customHeight="true" outlineLevel="0" collapsed="false"/>
    <row r="59" customFormat="false" ht="16.2" hidden="false" customHeight="true" outlineLevel="0" collapsed="false"/>
    <row r="60" customFormat="false" ht="16.2" hidden="false" customHeight="true" outlineLevel="0" collapsed="false"/>
    <row r="61" customFormat="false" ht="16.2" hidden="false" customHeight="true" outlineLevel="0" collapsed="false"/>
  </sheetData>
  <printOptions headings="false" gridLines="false" gridLinesSet="true" horizontalCentered="false" verticalCentered="false"/>
  <pageMargins left="0.118055555555556" right="0.315277777777778" top="0.590277777777778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7030A0"/>
    <pageSetUpPr fitToPage="true"/>
  </sheetPr>
  <dimension ref="A1:J35"/>
  <sheetViews>
    <sheetView showFormulas="false" showGridLines="false" showRowColHeaders="true" showZeros="true" rightToLeft="false" tabSelected="false" showOutlineSymbols="true" defaultGridColor="true" view="normal" topLeftCell="B2" colorId="64" zoomScale="100" zoomScaleNormal="100" zoomScalePageLayoutView="100" workbookViewId="0">
      <selection pane="topLeft" activeCell="K18" activeCellId="0" sqref="K18"/>
    </sheetView>
  </sheetViews>
  <sheetFormatPr defaultRowHeight="13.2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0" width="33.11"/>
    <col collapsed="false" customWidth="true" hidden="false" outlineLevel="0" max="3" min="3" style="0" width="32.44"/>
    <col collapsed="false" customWidth="true" hidden="false" outlineLevel="0" max="4" min="4" style="0" width="27.99"/>
    <col collapsed="false" customWidth="true" hidden="false" outlineLevel="0" max="5" min="5" style="0" width="24"/>
    <col collapsed="false" customWidth="true" hidden="false" outlineLevel="0" max="256" min="6" style="0" width="9.13"/>
    <col collapsed="false" customWidth="true" hidden="false" outlineLevel="0" max="257" min="257" style="0" width="28.45"/>
    <col collapsed="false" customWidth="true" hidden="false" outlineLevel="0" max="258" min="258" style="0" width="33.11"/>
    <col collapsed="false" customWidth="true" hidden="false" outlineLevel="0" max="259" min="259" style="0" width="32.44"/>
    <col collapsed="false" customWidth="true" hidden="false" outlineLevel="0" max="260" min="260" style="0" width="27.99"/>
    <col collapsed="false" customWidth="true" hidden="false" outlineLevel="0" max="512" min="261" style="0" width="9.13"/>
    <col collapsed="false" customWidth="true" hidden="false" outlineLevel="0" max="513" min="513" style="0" width="28.45"/>
    <col collapsed="false" customWidth="true" hidden="false" outlineLevel="0" max="514" min="514" style="0" width="33.11"/>
    <col collapsed="false" customWidth="true" hidden="false" outlineLevel="0" max="515" min="515" style="0" width="32.44"/>
    <col collapsed="false" customWidth="true" hidden="false" outlineLevel="0" max="516" min="516" style="0" width="27.99"/>
    <col collapsed="false" customWidth="true" hidden="false" outlineLevel="0" max="768" min="517" style="0" width="9.13"/>
    <col collapsed="false" customWidth="true" hidden="false" outlineLevel="0" max="769" min="769" style="0" width="28.45"/>
    <col collapsed="false" customWidth="true" hidden="false" outlineLevel="0" max="770" min="770" style="0" width="33.11"/>
    <col collapsed="false" customWidth="true" hidden="false" outlineLevel="0" max="771" min="771" style="0" width="32.44"/>
    <col collapsed="false" customWidth="true" hidden="false" outlineLevel="0" max="772" min="772" style="0" width="27.99"/>
    <col collapsed="false" customWidth="true" hidden="false" outlineLevel="0" max="1025" min="773" style="0" width="9.13"/>
  </cols>
  <sheetData>
    <row r="1" customFormat="false" ht="13.8" hidden="false" customHeight="false" outlineLevel="0" collapsed="false">
      <c r="A1" s="106"/>
      <c r="B1" s="106" t="s">
        <v>205</v>
      </c>
      <c r="C1" s="106" t="s">
        <v>206</v>
      </c>
      <c r="D1" s="107" t="s">
        <v>207</v>
      </c>
      <c r="E1" s="107" t="s">
        <v>208</v>
      </c>
    </row>
    <row r="2" customFormat="false" ht="13.2" hidden="false" customHeight="false" outlineLevel="0" collapsed="false">
      <c r="A2" s="47"/>
    </row>
    <row r="3" customFormat="false" ht="18.75" hidden="false" customHeight="true" outlineLevel="0" collapsed="false">
      <c r="A3" s="47"/>
    </row>
    <row r="4" customFormat="false" ht="18.75" hidden="false" customHeight="true" outlineLevel="0" collapsed="false">
      <c r="A4" s="108" t="s">
        <v>209</v>
      </c>
      <c r="B4" s="109" t="s">
        <v>169</v>
      </c>
      <c r="C4" s="110"/>
      <c r="D4" s="111"/>
      <c r="E4" s="84"/>
    </row>
    <row r="5" customFormat="false" ht="18.75" hidden="false" customHeight="true" outlineLevel="0" collapsed="false">
      <c r="A5" s="47"/>
      <c r="B5" s="112"/>
      <c r="C5" s="110"/>
      <c r="D5" s="113"/>
      <c r="E5" s="84"/>
    </row>
    <row r="6" customFormat="false" ht="18.75" hidden="false" customHeight="true" outlineLevel="0" collapsed="false">
      <c r="A6" s="47"/>
      <c r="B6" s="114"/>
      <c r="C6" s="115" t="s">
        <v>210</v>
      </c>
      <c r="D6" s="113"/>
      <c r="E6" s="84"/>
    </row>
    <row r="7" customFormat="false" ht="18.75" hidden="false" customHeight="true" outlineLevel="0" collapsed="false">
      <c r="A7" s="47"/>
      <c r="B7" s="116"/>
      <c r="C7" s="117"/>
      <c r="D7" s="118"/>
      <c r="E7" s="84"/>
    </row>
    <row r="8" customFormat="false" ht="18.75" hidden="false" customHeight="true" outlineLevel="0" collapsed="false">
      <c r="A8" s="47" t="s">
        <v>211</v>
      </c>
      <c r="B8" s="119" t="s">
        <v>212</v>
      </c>
      <c r="C8" s="117"/>
      <c r="D8" s="118"/>
      <c r="E8" s="84"/>
    </row>
    <row r="9" customFormat="false" ht="18.75" hidden="false" customHeight="true" outlineLevel="0" collapsed="false">
      <c r="A9" s="47"/>
      <c r="B9" s="120"/>
      <c r="C9" s="117"/>
      <c r="D9" s="118"/>
      <c r="E9" s="84"/>
    </row>
    <row r="10" customFormat="false" ht="18.75" hidden="false" customHeight="true" outlineLevel="0" collapsed="false">
      <c r="A10" s="47"/>
      <c r="B10" s="109"/>
      <c r="C10" s="117"/>
      <c r="D10" s="115" t="s">
        <v>213</v>
      </c>
      <c r="E10" s="111"/>
    </row>
    <row r="11" customFormat="false" ht="18.75" hidden="false" customHeight="true" outlineLevel="0" collapsed="false">
      <c r="A11" s="47"/>
      <c r="B11" s="109"/>
      <c r="C11" s="117"/>
      <c r="D11" s="121"/>
      <c r="E11" s="122"/>
    </row>
    <row r="12" customFormat="false" ht="18.75" hidden="false" customHeight="true" outlineLevel="0" collapsed="false">
      <c r="A12" s="47" t="s">
        <v>214</v>
      </c>
      <c r="B12" s="109" t="s">
        <v>170</v>
      </c>
      <c r="C12" s="117"/>
      <c r="D12" s="123"/>
      <c r="E12" s="122"/>
    </row>
    <row r="13" customFormat="false" ht="18.75" hidden="false" customHeight="true" outlineLevel="0" collapsed="false">
      <c r="A13" s="47"/>
      <c r="B13" s="124"/>
      <c r="C13" s="117"/>
      <c r="D13" s="123"/>
      <c r="E13" s="122"/>
    </row>
    <row r="14" customFormat="false" ht="18.75" hidden="false" customHeight="true" outlineLevel="0" collapsed="false">
      <c r="A14" s="47"/>
      <c r="B14" s="114"/>
      <c r="C14" s="125" t="s">
        <v>215</v>
      </c>
      <c r="D14" s="123"/>
      <c r="E14" s="122"/>
    </row>
    <row r="15" customFormat="false" ht="18.75" hidden="false" customHeight="true" outlineLevel="0" collapsed="false">
      <c r="A15" s="47"/>
      <c r="B15" s="126"/>
      <c r="C15" s="110"/>
      <c r="D15" s="123"/>
      <c r="E15" s="122"/>
    </row>
    <row r="16" customFormat="false" ht="18.75" hidden="false" customHeight="true" outlineLevel="0" collapsed="false">
      <c r="A16" s="47" t="s">
        <v>211</v>
      </c>
      <c r="B16" s="119" t="s">
        <v>216</v>
      </c>
      <c r="C16" s="110"/>
      <c r="D16" s="123"/>
      <c r="E16" s="122"/>
    </row>
    <row r="17" customFormat="false" ht="18.75" hidden="false" customHeight="true" outlineLevel="0" collapsed="false">
      <c r="A17" s="47"/>
      <c r="B17" s="120"/>
      <c r="C17" s="127"/>
      <c r="D17" s="123"/>
      <c r="E17" s="122"/>
    </row>
    <row r="18" customFormat="false" ht="18.75" hidden="false" customHeight="true" outlineLevel="0" collapsed="false">
      <c r="A18" s="47"/>
      <c r="B18" s="109"/>
      <c r="C18" s="127"/>
      <c r="D18" s="128"/>
      <c r="E18" s="115" t="s">
        <v>217</v>
      </c>
    </row>
    <row r="19" customFormat="false" ht="18.75" hidden="false" customHeight="true" outlineLevel="0" collapsed="false">
      <c r="A19" s="47"/>
      <c r="B19" s="109"/>
      <c r="C19" s="110"/>
      <c r="D19" s="111"/>
      <c r="E19" s="122"/>
    </row>
    <row r="20" customFormat="false" ht="18.75" hidden="false" customHeight="true" outlineLevel="0" collapsed="false">
      <c r="A20" s="47" t="s">
        <v>218</v>
      </c>
      <c r="B20" s="109" t="s">
        <v>219</v>
      </c>
      <c r="C20" s="110"/>
      <c r="D20" s="111"/>
      <c r="E20" s="122"/>
    </row>
    <row r="21" customFormat="false" ht="18.75" hidden="false" customHeight="true" outlineLevel="0" collapsed="false">
      <c r="A21" s="47"/>
      <c r="B21" s="124"/>
      <c r="C21" s="110"/>
      <c r="D21" s="113"/>
      <c r="E21" s="122"/>
    </row>
    <row r="22" customFormat="false" ht="18.75" hidden="false" customHeight="true" outlineLevel="0" collapsed="false">
      <c r="A22" s="47"/>
      <c r="B22" s="114"/>
      <c r="C22" s="115" t="s">
        <v>220</v>
      </c>
      <c r="D22" s="113"/>
      <c r="E22" s="122"/>
    </row>
    <row r="23" customFormat="false" ht="18.75" hidden="false" customHeight="true" outlineLevel="0" collapsed="false">
      <c r="A23" s="47"/>
      <c r="B23" s="126"/>
      <c r="C23" s="117"/>
      <c r="D23" s="118"/>
      <c r="E23" s="122"/>
    </row>
    <row r="24" customFormat="false" ht="18.75" hidden="false" customHeight="true" outlineLevel="0" collapsed="false">
      <c r="A24" s="47" t="s">
        <v>221</v>
      </c>
      <c r="B24" s="119" t="s">
        <v>173</v>
      </c>
      <c r="C24" s="117"/>
      <c r="D24" s="118"/>
      <c r="E24" s="122"/>
    </row>
    <row r="25" customFormat="false" ht="18.75" hidden="false" customHeight="true" outlineLevel="0" collapsed="false">
      <c r="A25" s="47"/>
      <c r="B25" s="120"/>
      <c r="C25" s="117"/>
      <c r="D25" s="118"/>
      <c r="E25" s="122"/>
    </row>
    <row r="26" customFormat="false" ht="18.75" hidden="false" customHeight="true" outlineLevel="0" collapsed="false">
      <c r="A26" s="47"/>
      <c r="B26" s="109"/>
      <c r="C26" s="128"/>
      <c r="D26" s="115" t="s">
        <v>222</v>
      </c>
      <c r="E26" s="122"/>
    </row>
    <row r="27" customFormat="false" ht="18.75" hidden="false" customHeight="true" outlineLevel="0" collapsed="false">
      <c r="A27" s="47"/>
      <c r="B27" s="109"/>
      <c r="C27" s="117"/>
      <c r="D27" s="121"/>
      <c r="E27" s="123"/>
      <c r="J27" s="47"/>
    </row>
    <row r="28" customFormat="false" ht="18.75" hidden="false" customHeight="true" outlineLevel="0" collapsed="false">
      <c r="A28" s="47" t="s">
        <v>223</v>
      </c>
      <c r="B28" s="109" t="s">
        <v>174</v>
      </c>
      <c r="C28" s="117"/>
      <c r="D28" s="123"/>
      <c r="E28" s="123"/>
    </row>
    <row r="29" customFormat="false" ht="18.75" hidden="false" customHeight="true" outlineLevel="0" collapsed="false">
      <c r="A29" s="47"/>
      <c r="B29" s="124"/>
      <c r="C29" s="117"/>
      <c r="D29" s="123"/>
      <c r="E29" s="123"/>
    </row>
    <row r="30" customFormat="false" ht="18.75" hidden="false" customHeight="true" outlineLevel="0" collapsed="false">
      <c r="A30" s="47"/>
      <c r="B30" s="114"/>
      <c r="C30" s="125" t="s">
        <v>224</v>
      </c>
      <c r="D30" s="129"/>
      <c r="E30" s="123"/>
    </row>
    <row r="31" customFormat="false" ht="18.75" hidden="false" customHeight="true" outlineLevel="0" collapsed="false">
      <c r="A31" s="47"/>
      <c r="B31" s="126"/>
      <c r="C31" s="110"/>
      <c r="D31" s="130" t="s">
        <v>169</v>
      </c>
      <c r="E31" s="111"/>
    </row>
    <row r="32" customFormat="false" ht="18.75" hidden="false" customHeight="true" outlineLevel="0" collapsed="false">
      <c r="A32" s="47" t="s">
        <v>221</v>
      </c>
      <c r="B32" s="119" t="s">
        <v>225</v>
      </c>
      <c r="C32" s="110"/>
      <c r="D32" s="131"/>
      <c r="E32" s="111"/>
    </row>
    <row r="33" customFormat="false" ht="18.75" hidden="false" customHeight="true" outlineLevel="0" collapsed="false">
      <c r="A33" s="47"/>
      <c r="B33" s="120"/>
      <c r="C33" s="132"/>
      <c r="D33" s="133"/>
      <c r="E33" s="115" t="s">
        <v>226</v>
      </c>
    </row>
    <row r="34" customFormat="false" ht="18.75" hidden="false" customHeight="true" outlineLevel="0" collapsed="false">
      <c r="A34" s="47"/>
      <c r="B34" s="109"/>
      <c r="C34" s="110"/>
      <c r="D34" s="134"/>
      <c r="E34" s="111"/>
    </row>
    <row r="35" customFormat="false" ht="24" hidden="false" customHeight="true" outlineLevel="0" collapsed="false">
      <c r="D35" s="135" t="s">
        <v>174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3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V9" activeCellId="0" sqref="V9"/>
    </sheetView>
  </sheetViews>
  <sheetFormatPr defaultRowHeight="15" zeroHeight="false" outlineLevelRow="0" outlineLevelCol="0"/>
  <cols>
    <col collapsed="false" customWidth="true" hidden="false" outlineLevel="0" max="1" min="1" style="136" width="9.13"/>
    <col collapsed="false" customWidth="true" hidden="false" outlineLevel="0" max="13" min="2" style="136" width="3.98"/>
    <col collapsed="false" customWidth="true" hidden="false" outlineLevel="0" max="15" min="14" style="136" width="4.33"/>
    <col collapsed="false" customWidth="true" hidden="false" outlineLevel="0" max="19" min="16" style="136" width="5.1"/>
    <col collapsed="false" customWidth="true" hidden="false" outlineLevel="0" max="258" min="20" style="136" width="8.89"/>
    <col collapsed="false" customWidth="true" hidden="false" outlineLevel="0" max="260" min="259" style="136" width="6.56"/>
    <col collapsed="false" customWidth="true" hidden="false" outlineLevel="0" max="261" min="261" style="136" width="26.13"/>
    <col collapsed="false" customWidth="true" hidden="false" outlineLevel="0" max="270" min="262" style="136" width="5.66"/>
    <col collapsed="false" customWidth="true" hidden="false" outlineLevel="0" max="514" min="271" style="136" width="8.89"/>
    <col collapsed="false" customWidth="true" hidden="false" outlineLevel="0" max="516" min="515" style="136" width="6.56"/>
    <col collapsed="false" customWidth="true" hidden="false" outlineLevel="0" max="517" min="517" style="136" width="26.13"/>
    <col collapsed="false" customWidth="true" hidden="false" outlineLevel="0" max="526" min="518" style="136" width="5.66"/>
    <col collapsed="false" customWidth="true" hidden="false" outlineLevel="0" max="770" min="527" style="136" width="8.89"/>
    <col collapsed="false" customWidth="true" hidden="false" outlineLevel="0" max="772" min="771" style="136" width="6.56"/>
    <col collapsed="false" customWidth="true" hidden="false" outlineLevel="0" max="773" min="773" style="136" width="26.13"/>
    <col collapsed="false" customWidth="true" hidden="false" outlineLevel="0" max="782" min="774" style="136" width="5.66"/>
    <col collapsed="false" customWidth="true" hidden="false" outlineLevel="0" max="1025" min="783" style="136" width="8.89"/>
  </cols>
  <sheetData>
    <row r="1" customFormat="false" ht="15" hidden="false" customHeight="false" outlineLevel="0" collapsed="false">
      <c r="A1" s="136" t="s">
        <v>227</v>
      </c>
      <c r="B1" s="137" t="n">
        <v>42973</v>
      </c>
      <c r="C1" s="137"/>
      <c r="D1" s="137"/>
    </row>
    <row r="2" customFormat="false" ht="15.6" hidden="false" customHeight="false" outlineLevel="0" collapsed="false">
      <c r="A2" s="138" t="s">
        <v>228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customFormat="false" ht="6.75" hidden="false" customHeight="true" outlineLevel="0" collapsed="false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customFormat="false" ht="13.5" hidden="false" customHeight="true" outlineLevel="0" collapsed="false">
      <c r="A4" s="140" t="s">
        <v>229</v>
      </c>
      <c r="B4" s="141" t="s">
        <v>230</v>
      </c>
      <c r="C4" s="141"/>
      <c r="D4" s="141"/>
      <c r="E4" s="141"/>
      <c r="F4" s="141"/>
      <c r="G4" s="140" t="s">
        <v>231</v>
      </c>
      <c r="H4" s="140"/>
      <c r="I4" s="140"/>
      <c r="J4" s="141" t="e">
        <f aca="false">#REF!</f>
        <v>#REF!</v>
      </c>
      <c r="K4" s="141"/>
      <c r="L4" s="141"/>
      <c r="M4" s="141"/>
      <c r="N4" s="140" t="s">
        <v>232</v>
      </c>
      <c r="O4" s="140"/>
      <c r="P4" s="142" t="n">
        <v>1</v>
      </c>
      <c r="Q4" s="143" t="s">
        <v>233</v>
      </c>
      <c r="R4" s="143"/>
      <c r="S4" s="144" t="str">
        <f aca="false">VLOOKUP(P4,'Zápasy Hronov'!B4:G46,2,0)</f>
        <v>A</v>
      </c>
    </row>
    <row r="5" customFormat="false" ht="13.5" hidden="false" customHeight="true" outlineLevel="0" collapsed="false">
      <c r="A5" s="140"/>
      <c r="B5" s="141"/>
      <c r="C5" s="141"/>
      <c r="D5" s="141"/>
      <c r="E5" s="141"/>
      <c r="F5" s="141"/>
      <c r="G5" s="140"/>
      <c r="H5" s="140"/>
      <c r="I5" s="140"/>
      <c r="J5" s="141"/>
      <c r="K5" s="141"/>
      <c r="L5" s="141"/>
      <c r="M5" s="141"/>
      <c r="N5" s="140"/>
      <c r="O5" s="140"/>
      <c r="P5" s="142"/>
      <c r="Q5" s="143"/>
      <c r="R5" s="143"/>
      <c r="S5" s="144"/>
    </row>
    <row r="6" customFormat="false" ht="13.5" hidden="false" customHeight="true" outlineLevel="0" collapsed="false">
      <c r="A6" s="140" t="s">
        <v>234</v>
      </c>
      <c r="B6" s="145" t="n">
        <f aca="false">$B$1</f>
        <v>42973</v>
      </c>
      <c r="C6" s="145"/>
      <c r="D6" s="145"/>
      <c r="E6" s="145"/>
      <c r="F6" s="145"/>
      <c r="G6" s="140" t="s">
        <v>235</v>
      </c>
      <c r="H6" s="140"/>
      <c r="I6" s="140"/>
      <c r="J6" s="146"/>
      <c r="K6" s="146"/>
      <c r="L6" s="146"/>
      <c r="M6" s="146"/>
      <c r="N6" s="140" t="s">
        <v>236</v>
      </c>
      <c r="O6" s="140"/>
      <c r="P6" s="141"/>
      <c r="Q6" s="141"/>
      <c r="R6" s="141"/>
      <c r="S6" s="141"/>
      <c r="V6" s="147"/>
      <c r="X6" s="147"/>
    </row>
    <row r="7" customFormat="false" ht="13.2" hidden="false" customHeight="true" outlineLevel="0" collapsed="false">
      <c r="A7" s="140"/>
      <c r="B7" s="145"/>
      <c r="C7" s="145"/>
      <c r="D7" s="145"/>
      <c r="E7" s="145"/>
      <c r="F7" s="145"/>
      <c r="G7" s="140"/>
      <c r="H7" s="140"/>
      <c r="I7" s="140"/>
      <c r="J7" s="146"/>
      <c r="K7" s="146"/>
      <c r="L7" s="146"/>
      <c r="M7" s="146"/>
      <c r="N7" s="140"/>
      <c r="O7" s="140"/>
      <c r="P7" s="141"/>
      <c r="Q7" s="141"/>
      <c r="R7" s="141"/>
      <c r="S7" s="141"/>
      <c r="V7" s="147"/>
      <c r="X7" s="147"/>
    </row>
    <row r="8" customFormat="false" ht="18.75" hidden="false" customHeight="true" outlineLevel="0" collapsed="false">
      <c r="A8" s="148" t="s">
        <v>237</v>
      </c>
      <c r="B8" s="149"/>
      <c r="C8" s="149"/>
      <c r="D8" s="149"/>
      <c r="E8" s="149"/>
      <c r="F8" s="149"/>
      <c r="G8" s="148" t="s">
        <v>238</v>
      </c>
      <c r="H8" s="150"/>
      <c r="I8" s="151" t="e">
        <f aca="false">VLOOKUP(B13,#REF!,18,0)</f>
        <v>#VALUE!</v>
      </c>
      <c r="J8" s="151"/>
      <c r="K8" s="151"/>
      <c r="L8" s="151"/>
      <c r="M8" s="151"/>
      <c r="N8" s="148" t="s">
        <v>239</v>
      </c>
      <c r="O8" s="150"/>
      <c r="P8" s="149" t="e">
        <f aca="false">VLOOKUP(B13,#REF!,17,0)</f>
        <v>#VALUE!</v>
      </c>
      <c r="Q8" s="149"/>
      <c r="R8" s="149"/>
      <c r="S8" s="149"/>
      <c r="V8" s="147"/>
      <c r="X8" s="147"/>
    </row>
    <row r="9" customFormat="false" ht="16.2" hidden="false" customHeight="false" outlineLevel="0" collapsed="false">
      <c r="A9" s="152" t="s">
        <v>240</v>
      </c>
      <c r="B9" s="153"/>
      <c r="C9" s="153"/>
      <c r="D9" s="153"/>
      <c r="E9" s="153"/>
      <c r="F9" s="153"/>
      <c r="G9" s="152" t="s">
        <v>240</v>
      </c>
      <c r="H9" s="152"/>
      <c r="I9" s="154"/>
      <c r="J9" s="154"/>
      <c r="K9" s="154"/>
      <c r="L9" s="154"/>
      <c r="M9" s="154"/>
      <c r="N9" s="152" t="s">
        <v>240</v>
      </c>
      <c r="O9" s="152"/>
      <c r="P9" s="153"/>
      <c r="Q9" s="153"/>
      <c r="R9" s="153"/>
      <c r="S9" s="153"/>
      <c r="V9" s="147"/>
      <c r="X9" s="147"/>
    </row>
    <row r="10" customFormat="false" ht="18.75" hidden="false" customHeight="true" outlineLevel="0" collapsed="false">
      <c r="A10" s="148" t="s">
        <v>237</v>
      </c>
      <c r="B10" s="149"/>
      <c r="C10" s="149"/>
      <c r="D10" s="149"/>
      <c r="E10" s="149"/>
      <c r="F10" s="149"/>
      <c r="G10" s="148" t="s">
        <v>241</v>
      </c>
      <c r="H10" s="150"/>
      <c r="I10" s="151" t="e">
        <f aca="false">VLOOKUP(H13,#REF!,18,0)</f>
        <v>#VALUE!</v>
      </c>
      <c r="J10" s="151"/>
      <c r="K10" s="151"/>
      <c r="L10" s="151"/>
      <c r="M10" s="151"/>
      <c r="N10" s="148" t="s">
        <v>242</v>
      </c>
      <c r="O10" s="150"/>
      <c r="P10" s="149" t="e">
        <f aca="false">VLOOKUP(H13,#REF!,17,0)</f>
        <v>#VALUE!</v>
      </c>
      <c r="Q10" s="149"/>
      <c r="R10" s="149"/>
      <c r="S10" s="149"/>
      <c r="V10" s="147"/>
      <c r="X10" s="147"/>
    </row>
    <row r="11" customFormat="false" ht="16.2" hidden="false" customHeight="false" outlineLevel="0" collapsed="false">
      <c r="A11" s="152" t="s">
        <v>240</v>
      </c>
      <c r="B11" s="153"/>
      <c r="C11" s="153"/>
      <c r="D11" s="153"/>
      <c r="E11" s="153"/>
      <c r="F11" s="153"/>
      <c r="G11" s="152" t="s">
        <v>240</v>
      </c>
      <c r="H11" s="152"/>
      <c r="I11" s="154"/>
      <c r="J11" s="154"/>
      <c r="K11" s="154"/>
      <c r="L11" s="154"/>
      <c r="M11" s="154"/>
      <c r="N11" s="152" t="s">
        <v>240</v>
      </c>
      <c r="O11" s="152"/>
      <c r="P11" s="153"/>
      <c r="Q11" s="153"/>
      <c r="R11" s="153"/>
      <c r="S11" s="153"/>
    </row>
    <row r="12" customFormat="false" ht="12" hidden="false" customHeight="true" outlineLevel="0" collapsed="false">
      <c r="A12" s="155" t="s">
        <v>243</v>
      </c>
      <c r="B12" s="156" t="s">
        <v>244</v>
      </c>
      <c r="C12" s="156"/>
      <c r="D12" s="156"/>
      <c r="E12" s="156"/>
      <c r="F12" s="156"/>
      <c r="G12" s="157" t="s">
        <v>245</v>
      </c>
      <c r="H12" s="156" t="s">
        <v>246</v>
      </c>
      <c r="I12" s="156"/>
      <c r="J12" s="156"/>
      <c r="K12" s="156"/>
      <c r="L12" s="156"/>
      <c r="M12" s="157" t="s">
        <v>245</v>
      </c>
      <c r="N12" s="158" t="s">
        <v>247</v>
      </c>
      <c r="O12" s="158"/>
      <c r="P12" s="158" t="s">
        <v>248</v>
      </c>
      <c r="Q12" s="158"/>
      <c r="R12" s="158" t="s">
        <v>249</v>
      </c>
      <c r="S12" s="158"/>
    </row>
    <row r="13" s="162" customFormat="true" ht="24" hidden="false" customHeight="true" outlineLevel="0" collapsed="false">
      <c r="A13" s="155"/>
      <c r="B13" s="159" t="str">
        <f aca="false">VLOOKUP(P4,'Zápasy Hronov'!$B$4:$G$39,4,0)</f>
        <v>TJ Slavoj Český Brod</v>
      </c>
      <c r="C13" s="159"/>
      <c r="D13" s="159"/>
      <c r="E13" s="159"/>
      <c r="F13" s="159"/>
      <c r="G13" s="157"/>
      <c r="H13" s="159" t="str">
        <f aca="false">VLOOKUP(P4,'Zápasy Hronov'!$B$4:$G$38,6,0)</f>
        <v>TJ Spartak Čelákovice C</v>
      </c>
      <c r="I13" s="159"/>
      <c r="J13" s="159"/>
      <c r="K13" s="159"/>
      <c r="L13" s="159"/>
      <c r="M13" s="157"/>
      <c r="N13" s="160" t="s">
        <v>126</v>
      </c>
      <c r="O13" s="161" t="s">
        <v>250</v>
      </c>
      <c r="P13" s="160" t="s">
        <v>126</v>
      </c>
      <c r="Q13" s="161" t="s">
        <v>250</v>
      </c>
      <c r="R13" s="160" t="s">
        <v>126</v>
      </c>
      <c r="S13" s="161" t="s">
        <v>250</v>
      </c>
    </row>
    <row r="14" s="162" customFormat="true" ht="18" hidden="false" customHeight="true" outlineLevel="0" collapsed="false">
      <c r="A14" s="163" t="s">
        <v>119</v>
      </c>
      <c r="B14" s="164"/>
      <c r="C14" s="165"/>
      <c r="D14" s="165"/>
      <c r="E14" s="165"/>
      <c r="F14" s="166"/>
      <c r="G14" s="167"/>
      <c r="H14" s="164"/>
      <c r="I14" s="165"/>
      <c r="J14" s="165"/>
      <c r="K14" s="165"/>
      <c r="L14" s="168"/>
      <c r="M14" s="169"/>
      <c r="N14" s="170"/>
      <c r="O14" s="168"/>
      <c r="P14" s="171"/>
      <c r="Q14" s="172"/>
      <c r="R14" s="171"/>
      <c r="S14" s="172"/>
    </row>
    <row r="15" s="162" customFormat="true" ht="18" hidden="false" customHeight="true" outlineLevel="0" collapsed="false">
      <c r="A15" s="173" t="s">
        <v>121</v>
      </c>
      <c r="B15" s="174"/>
      <c r="C15" s="175"/>
      <c r="D15" s="175"/>
      <c r="E15" s="175"/>
      <c r="F15" s="176"/>
      <c r="G15" s="177"/>
      <c r="H15" s="174"/>
      <c r="I15" s="175"/>
      <c r="J15" s="175"/>
      <c r="K15" s="175"/>
      <c r="L15" s="176"/>
      <c r="M15" s="178"/>
      <c r="N15" s="179"/>
      <c r="O15" s="176"/>
      <c r="P15" s="171"/>
      <c r="Q15" s="172"/>
      <c r="R15" s="171"/>
      <c r="S15" s="172"/>
    </row>
    <row r="16" s="162" customFormat="true" ht="18" hidden="false" customHeight="true" outlineLevel="0" collapsed="false">
      <c r="A16" s="180" t="s">
        <v>123</v>
      </c>
      <c r="B16" s="181"/>
      <c r="C16" s="182"/>
      <c r="D16" s="182"/>
      <c r="E16" s="182"/>
      <c r="F16" s="183"/>
      <c r="G16" s="184"/>
      <c r="H16" s="181"/>
      <c r="I16" s="182"/>
      <c r="J16" s="182"/>
      <c r="K16" s="182"/>
      <c r="L16" s="183"/>
      <c r="M16" s="185"/>
      <c r="N16" s="186"/>
      <c r="O16" s="187"/>
      <c r="P16" s="171"/>
      <c r="Q16" s="172"/>
      <c r="R16" s="171"/>
      <c r="S16" s="172"/>
    </row>
    <row r="17" s="162" customFormat="true" ht="27.6" hidden="false" customHeight="true" outlineLevel="0" collapsed="false">
      <c r="A17" s="188" t="s">
        <v>251</v>
      </c>
      <c r="B17" s="189" t="e">
        <f aca="false">VLOOKUP(B13,#REF!,2,0)</f>
        <v>#VALUE!</v>
      </c>
      <c r="C17" s="190" t="e">
        <f aca="false">VLOOKUP(B13,#REF!,5,0)</f>
        <v>#VALUE!</v>
      </c>
      <c r="D17" s="191" t="e">
        <f aca="false">VLOOKUP(B13,#REF!,8,0)</f>
        <v>#VALUE!</v>
      </c>
      <c r="E17" s="191" t="e">
        <f aca="false">VLOOKUP(B13,#REF!,11,0)</f>
        <v>#VALUE!</v>
      </c>
      <c r="F17" s="192" t="e">
        <f aca="false">VLOOKUP(B13,#REF!,14,0)</f>
        <v>#VALUE!</v>
      </c>
      <c r="G17" s="193"/>
      <c r="H17" s="189" t="e">
        <f aca="false">VLOOKUP(H13,#REF!,2,0)</f>
        <v>#VALUE!</v>
      </c>
      <c r="I17" s="190" t="e">
        <f aca="false">VLOOKUP(H13,#REF!,5,0)</f>
        <v>#VALUE!</v>
      </c>
      <c r="J17" s="191" t="e">
        <f aca="false">VLOOKUP(H13,#REF!,8,0)</f>
        <v>#VALUE!</v>
      </c>
      <c r="K17" s="191" t="e">
        <f aca="false">VLOOKUP(H13,#REF!,11,0)</f>
        <v>#VALUE!</v>
      </c>
      <c r="L17" s="191" t="e">
        <f aca="false">VLOOKUP(H13,#REF!,14,0)</f>
        <v>#VALUE!</v>
      </c>
      <c r="M17" s="169"/>
      <c r="N17" s="194" t="s">
        <v>252</v>
      </c>
      <c r="O17" s="195"/>
      <c r="P17" s="195"/>
      <c r="Q17" s="195"/>
      <c r="R17" s="195"/>
      <c r="S17" s="196"/>
    </row>
    <row r="18" s="162" customFormat="true" ht="88.2" hidden="false" customHeight="true" outlineLevel="0" collapsed="false">
      <c r="A18" s="180" t="s">
        <v>253</v>
      </c>
      <c r="B18" s="197" t="e">
        <f aca="false">VLOOKUP(B13,#REF!,3,0)</f>
        <v>#VALUE!</v>
      </c>
      <c r="C18" s="198" t="e">
        <f aca="false">VLOOKUP(B13,#REF!,6,0)</f>
        <v>#VALUE!</v>
      </c>
      <c r="D18" s="198" t="e">
        <f aca="false">VLOOKUP(B13,#REF!,9,0)</f>
        <v>#VALUE!</v>
      </c>
      <c r="E18" s="198" t="e">
        <f aca="false">VLOOKUP(B13,#REF!,12,0)</f>
        <v>#VALUE!</v>
      </c>
      <c r="F18" s="199" t="e">
        <f aca="false">VLOOKUP(B13,#REF!,15,0)</f>
        <v>#VALUE!</v>
      </c>
      <c r="G18" s="200"/>
      <c r="H18" s="197" t="e">
        <f aca="false">VLOOKUP(H13,#REF!,3,0)</f>
        <v>#VALUE!</v>
      </c>
      <c r="I18" s="198" t="e">
        <f aca="false">VLOOKUP(H13,#REF!,6,0)</f>
        <v>#VALUE!</v>
      </c>
      <c r="J18" s="198" t="e">
        <f aca="false">VLOOKUP(H13,#REF!,9,0)</f>
        <v>#VALUE!</v>
      </c>
      <c r="K18" s="198" t="e">
        <f aca="false">VLOOKUP(H13,#REF!,12,0)</f>
        <v>#VALUE!</v>
      </c>
      <c r="L18" s="198" t="e">
        <f aca="false">VLOOKUP(H13,#REF!,15,0)</f>
        <v>#VALUE!</v>
      </c>
      <c r="M18" s="201"/>
      <c r="N18" s="195"/>
      <c r="O18" s="195"/>
      <c r="P18" s="195"/>
      <c r="Q18" s="195"/>
      <c r="R18" s="195"/>
      <c r="S18" s="196"/>
    </row>
    <row r="19" s="162" customFormat="true" ht="19.2" hidden="false" customHeight="true" outlineLevel="0" collapsed="false">
      <c r="A19" s="202" t="s">
        <v>254</v>
      </c>
      <c r="B19" s="203" t="e">
        <f aca="false">VLOOKUP(B13,#REF!,4,0)</f>
        <v>#VALUE!</v>
      </c>
      <c r="C19" s="204" t="e">
        <f aca="false">VLOOKUP(B13,#REF!,7,0)</f>
        <v>#VALUE!</v>
      </c>
      <c r="D19" s="204" t="e">
        <f aca="false">VLOOKUP(B13,#REF!,10,0)</f>
        <v>#VALUE!</v>
      </c>
      <c r="E19" s="204" t="e">
        <f aca="false">VLOOKUP(B13,#REF!,13,0)</f>
        <v>#VALUE!</v>
      </c>
      <c r="F19" s="205" t="e">
        <f aca="false">VLOOKUP(B13,#REF!,16,0)</f>
        <v>#VALUE!</v>
      </c>
      <c r="G19" s="206"/>
      <c r="H19" s="203" t="e">
        <f aca="false">VLOOKUP(H13,#REF!,4,0)</f>
        <v>#VALUE!</v>
      </c>
      <c r="I19" s="204" t="e">
        <f aca="false">VLOOKUP(H13,#REF!,7,0)</f>
        <v>#VALUE!</v>
      </c>
      <c r="J19" s="204" t="e">
        <f aca="false">VLOOKUP(H13,#REF!,10,0)</f>
        <v>#VALUE!</v>
      </c>
      <c r="K19" s="204" t="e">
        <f aca="false">VLOOKUP(H13,#REF!,13,0)</f>
        <v>#VALUE!</v>
      </c>
      <c r="L19" s="204" t="e">
        <f aca="false">VLOOKUP(H13,#REF!,16,0)</f>
        <v>#VALUE!</v>
      </c>
      <c r="M19" s="207"/>
      <c r="N19" s="208"/>
      <c r="O19" s="208"/>
      <c r="P19" s="208"/>
      <c r="Q19" s="208"/>
      <c r="R19" s="208"/>
      <c r="S19" s="209"/>
    </row>
    <row r="20" s="162" customFormat="true" ht="33.6" hidden="false" customHeight="true" outlineLevel="0" collapsed="false"/>
    <row r="21" customFormat="false" ht="15.6" hidden="false" customHeight="false" outlineLevel="0" collapsed="false">
      <c r="A21" s="138" t="s">
        <v>228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</row>
    <row r="22" customFormat="false" ht="6.75" hidden="false" customHeight="true" outlineLevel="0" collapsed="false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</row>
    <row r="23" customFormat="false" ht="13.5" hidden="false" customHeight="true" outlineLevel="0" collapsed="false">
      <c r="A23" s="140" t="s">
        <v>229</v>
      </c>
      <c r="B23" s="141" t="s">
        <v>230</v>
      </c>
      <c r="C23" s="141"/>
      <c r="D23" s="141"/>
      <c r="E23" s="141"/>
      <c r="F23" s="141"/>
      <c r="G23" s="140" t="s">
        <v>231</v>
      </c>
      <c r="H23" s="140"/>
      <c r="I23" s="140"/>
      <c r="J23" s="141" t="e">
        <f aca="false">#REF!</f>
        <v>#REF!</v>
      </c>
      <c r="K23" s="141"/>
      <c r="L23" s="141"/>
      <c r="M23" s="141"/>
      <c r="N23" s="140" t="s">
        <v>232</v>
      </c>
      <c r="O23" s="140"/>
      <c r="P23" s="210" t="n">
        <v>2</v>
      </c>
      <c r="Q23" s="143" t="s">
        <v>233</v>
      </c>
      <c r="R23" s="143"/>
      <c r="S23" s="210" t="str">
        <f aca="false">VLOOKUP(P23,'Zápasy Hronov'!B4:G46,2,0)</f>
        <v>B</v>
      </c>
    </row>
    <row r="24" customFormat="false" ht="13.5" hidden="false" customHeight="true" outlineLevel="0" collapsed="false">
      <c r="A24" s="140"/>
      <c r="B24" s="141"/>
      <c r="C24" s="141"/>
      <c r="D24" s="141"/>
      <c r="E24" s="141"/>
      <c r="F24" s="141"/>
      <c r="G24" s="140"/>
      <c r="H24" s="140"/>
      <c r="I24" s="140"/>
      <c r="J24" s="141"/>
      <c r="K24" s="141"/>
      <c r="L24" s="141"/>
      <c r="M24" s="141"/>
      <c r="N24" s="140"/>
      <c r="O24" s="140"/>
      <c r="P24" s="210"/>
      <c r="Q24" s="143"/>
      <c r="R24" s="143"/>
      <c r="S24" s="210"/>
    </row>
    <row r="25" customFormat="false" ht="13.5" hidden="false" customHeight="true" outlineLevel="0" collapsed="false">
      <c r="A25" s="140" t="s">
        <v>234</v>
      </c>
      <c r="B25" s="145" t="n">
        <f aca="false">$B$1</f>
        <v>42973</v>
      </c>
      <c r="C25" s="145"/>
      <c r="D25" s="145"/>
      <c r="E25" s="145"/>
      <c r="F25" s="145"/>
      <c r="G25" s="140" t="s">
        <v>235</v>
      </c>
      <c r="H25" s="140"/>
      <c r="I25" s="140"/>
      <c r="J25" s="146"/>
      <c r="K25" s="146"/>
      <c r="L25" s="146"/>
      <c r="M25" s="146"/>
      <c r="N25" s="140" t="s">
        <v>236</v>
      </c>
      <c r="O25" s="140"/>
      <c r="P25" s="141"/>
      <c r="Q25" s="141"/>
      <c r="R25" s="141"/>
      <c r="S25" s="141"/>
      <c r="V25" s="147"/>
      <c r="X25" s="147"/>
    </row>
    <row r="26" customFormat="false" ht="13.2" hidden="false" customHeight="true" outlineLevel="0" collapsed="false">
      <c r="A26" s="140"/>
      <c r="B26" s="145"/>
      <c r="C26" s="145"/>
      <c r="D26" s="145"/>
      <c r="E26" s="145"/>
      <c r="F26" s="145"/>
      <c r="G26" s="140"/>
      <c r="H26" s="140"/>
      <c r="I26" s="140"/>
      <c r="J26" s="146"/>
      <c r="K26" s="146"/>
      <c r="L26" s="146"/>
      <c r="M26" s="146"/>
      <c r="N26" s="140"/>
      <c r="O26" s="140"/>
      <c r="P26" s="141"/>
      <c r="Q26" s="141"/>
      <c r="R26" s="141"/>
      <c r="S26" s="141"/>
      <c r="V26" s="147"/>
      <c r="X26" s="147"/>
    </row>
    <row r="27" customFormat="false" ht="18.75" hidden="false" customHeight="true" outlineLevel="0" collapsed="false">
      <c r="A27" s="148" t="s">
        <v>237</v>
      </c>
      <c r="B27" s="149"/>
      <c r="C27" s="149"/>
      <c r="D27" s="149"/>
      <c r="E27" s="149"/>
      <c r="F27" s="149"/>
      <c r="G27" s="148" t="s">
        <v>238</v>
      </c>
      <c r="H27" s="150"/>
      <c r="I27" s="151" t="e">
        <f aca="false">VLOOKUP(B32,#REF!,18,0)</f>
        <v>#VALUE!</v>
      </c>
      <c r="J27" s="151"/>
      <c r="K27" s="151"/>
      <c r="L27" s="151"/>
      <c r="M27" s="151"/>
      <c r="N27" s="148" t="s">
        <v>239</v>
      </c>
      <c r="O27" s="150"/>
      <c r="P27" s="149" t="e">
        <f aca="false">VLOOKUP(B32,#REF!,17,0)</f>
        <v>#VALUE!</v>
      </c>
      <c r="Q27" s="149"/>
      <c r="R27" s="149"/>
      <c r="S27" s="149"/>
      <c r="V27" s="147"/>
      <c r="X27" s="147"/>
    </row>
    <row r="28" customFormat="false" ht="16.2" hidden="false" customHeight="false" outlineLevel="0" collapsed="false">
      <c r="A28" s="152" t="s">
        <v>240</v>
      </c>
      <c r="B28" s="153"/>
      <c r="C28" s="153"/>
      <c r="D28" s="153"/>
      <c r="E28" s="153"/>
      <c r="F28" s="153"/>
      <c r="G28" s="152" t="s">
        <v>240</v>
      </c>
      <c r="H28" s="152"/>
      <c r="I28" s="154"/>
      <c r="J28" s="154"/>
      <c r="K28" s="154"/>
      <c r="L28" s="154"/>
      <c r="M28" s="154"/>
      <c r="N28" s="152" t="s">
        <v>240</v>
      </c>
      <c r="O28" s="152"/>
      <c r="P28" s="153"/>
      <c r="Q28" s="153"/>
      <c r="R28" s="153"/>
      <c r="S28" s="153"/>
      <c r="V28" s="147"/>
      <c r="X28" s="147"/>
    </row>
    <row r="29" customFormat="false" ht="18.75" hidden="false" customHeight="true" outlineLevel="0" collapsed="false">
      <c r="A29" s="148" t="s">
        <v>237</v>
      </c>
      <c r="B29" s="149"/>
      <c r="C29" s="149"/>
      <c r="D29" s="149"/>
      <c r="E29" s="149"/>
      <c r="F29" s="149"/>
      <c r="G29" s="148" t="s">
        <v>241</v>
      </c>
      <c r="H29" s="150"/>
      <c r="I29" s="151" t="e">
        <f aca="false">VLOOKUP(H32,#REF!,18,0)</f>
        <v>#VALUE!</v>
      </c>
      <c r="J29" s="151"/>
      <c r="K29" s="151"/>
      <c r="L29" s="151"/>
      <c r="M29" s="151"/>
      <c r="N29" s="148" t="s">
        <v>242</v>
      </c>
      <c r="O29" s="150"/>
      <c r="P29" s="149" t="e">
        <f aca="false">VLOOKUP(H32,#REF!,17,0)</f>
        <v>#VALUE!</v>
      </c>
      <c r="Q29" s="149"/>
      <c r="R29" s="149"/>
      <c r="S29" s="149"/>
      <c r="V29" s="147"/>
      <c r="X29" s="147"/>
    </row>
    <row r="30" customFormat="false" ht="16.2" hidden="false" customHeight="false" outlineLevel="0" collapsed="false">
      <c r="A30" s="152" t="s">
        <v>240</v>
      </c>
      <c r="B30" s="153"/>
      <c r="C30" s="153"/>
      <c r="D30" s="153"/>
      <c r="E30" s="153"/>
      <c r="F30" s="153"/>
      <c r="G30" s="152" t="s">
        <v>240</v>
      </c>
      <c r="H30" s="152"/>
      <c r="I30" s="154"/>
      <c r="J30" s="154"/>
      <c r="K30" s="154"/>
      <c r="L30" s="154"/>
      <c r="M30" s="154"/>
      <c r="N30" s="152" t="s">
        <v>240</v>
      </c>
      <c r="O30" s="152"/>
      <c r="P30" s="153"/>
      <c r="Q30" s="153"/>
      <c r="R30" s="153"/>
      <c r="S30" s="153"/>
    </row>
    <row r="31" customFormat="false" ht="12" hidden="false" customHeight="true" outlineLevel="0" collapsed="false">
      <c r="A31" s="155" t="s">
        <v>243</v>
      </c>
      <c r="B31" s="156" t="s">
        <v>244</v>
      </c>
      <c r="C31" s="156"/>
      <c r="D31" s="156"/>
      <c r="E31" s="156"/>
      <c r="F31" s="156"/>
      <c r="G31" s="157" t="s">
        <v>245</v>
      </c>
      <c r="H31" s="156" t="s">
        <v>246</v>
      </c>
      <c r="I31" s="156"/>
      <c r="J31" s="156"/>
      <c r="K31" s="156"/>
      <c r="L31" s="156"/>
      <c r="M31" s="157" t="s">
        <v>245</v>
      </c>
      <c r="N31" s="158" t="s">
        <v>247</v>
      </c>
      <c r="O31" s="158"/>
      <c r="P31" s="158" t="s">
        <v>248</v>
      </c>
      <c r="Q31" s="158"/>
      <c r="R31" s="158" t="s">
        <v>249</v>
      </c>
      <c r="S31" s="158"/>
    </row>
    <row r="32" s="162" customFormat="true" ht="24" hidden="false" customHeight="true" outlineLevel="0" collapsed="false">
      <c r="A32" s="155"/>
      <c r="B32" s="159" t="str">
        <f aca="false">VLOOKUP(P23,'Zápasy Hronov'!$B$4:$G$38,4,0)</f>
        <v>NK Climax Vsetín</v>
      </c>
      <c r="C32" s="159"/>
      <c r="D32" s="159"/>
      <c r="E32" s="159"/>
      <c r="F32" s="159"/>
      <c r="G32" s="157"/>
      <c r="H32" s="159" t="str">
        <f aca="false">VLOOKUP(P23,'Zápasy Hronov'!$B$4:$G$38,6,0)</f>
        <v>TJ Spartak Přerov C</v>
      </c>
      <c r="I32" s="159"/>
      <c r="J32" s="159"/>
      <c r="K32" s="159"/>
      <c r="L32" s="159"/>
      <c r="M32" s="157"/>
      <c r="N32" s="160" t="s">
        <v>126</v>
      </c>
      <c r="O32" s="161" t="s">
        <v>250</v>
      </c>
      <c r="P32" s="160" t="s">
        <v>126</v>
      </c>
      <c r="Q32" s="161" t="s">
        <v>250</v>
      </c>
      <c r="R32" s="160" t="s">
        <v>126</v>
      </c>
      <c r="S32" s="161" t="s">
        <v>250</v>
      </c>
    </row>
    <row r="33" s="162" customFormat="true" ht="18" hidden="false" customHeight="true" outlineLevel="0" collapsed="false">
      <c r="A33" s="163" t="s">
        <v>119</v>
      </c>
      <c r="B33" s="164"/>
      <c r="C33" s="165"/>
      <c r="D33" s="165"/>
      <c r="E33" s="165"/>
      <c r="F33" s="166"/>
      <c r="G33" s="167"/>
      <c r="H33" s="164"/>
      <c r="I33" s="165"/>
      <c r="J33" s="165"/>
      <c r="K33" s="165"/>
      <c r="L33" s="168"/>
      <c r="M33" s="169"/>
      <c r="N33" s="170"/>
      <c r="O33" s="168"/>
      <c r="P33" s="171"/>
      <c r="Q33" s="172"/>
      <c r="R33" s="171"/>
      <c r="S33" s="172"/>
    </row>
    <row r="34" s="162" customFormat="true" ht="18" hidden="false" customHeight="true" outlineLevel="0" collapsed="false">
      <c r="A34" s="173" t="s">
        <v>121</v>
      </c>
      <c r="B34" s="174"/>
      <c r="C34" s="175"/>
      <c r="D34" s="175"/>
      <c r="E34" s="175"/>
      <c r="F34" s="176"/>
      <c r="G34" s="177"/>
      <c r="H34" s="174"/>
      <c r="I34" s="175"/>
      <c r="J34" s="175"/>
      <c r="K34" s="175"/>
      <c r="L34" s="176"/>
      <c r="M34" s="178"/>
      <c r="N34" s="179"/>
      <c r="O34" s="176"/>
      <c r="P34" s="171"/>
      <c r="Q34" s="172"/>
      <c r="R34" s="171"/>
      <c r="S34" s="172"/>
    </row>
    <row r="35" s="162" customFormat="true" ht="18" hidden="false" customHeight="true" outlineLevel="0" collapsed="false">
      <c r="A35" s="180" t="s">
        <v>123</v>
      </c>
      <c r="B35" s="181"/>
      <c r="C35" s="182"/>
      <c r="D35" s="182"/>
      <c r="E35" s="182"/>
      <c r="F35" s="183"/>
      <c r="G35" s="184"/>
      <c r="H35" s="181"/>
      <c r="I35" s="182"/>
      <c r="J35" s="182"/>
      <c r="K35" s="182"/>
      <c r="L35" s="183"/>
      <c r="M35" s="185"/>
      <c r="N35" s="186"/>
      <c r="O35" s="187"/>
      <c r="P35" s="171"/>
      <c r="Q35" s="172"/>
      <c r="R35" s="171"/>
      <c r="S35" s="172"/>
    </row>
    <row r="36" s="162" customFormat="true" ht="27.6" hidden="false" customHeight="true" outlineLevel="0" collapsed="false">
      <c r="A36" s="188" t="s">
        <v>251</v>
      </c>
      <c r="B36" s="189" t="e">
        <f aca="false">VLOOKUP(B32,#REF!,2,0)</f>
        <v>#VALUE!</v>
      </c>
      <c r="C36" s="190" t="e">
        <f aca="false">VLOOKUP(B32,#REF!,5,0)</f>
        <v>#VALUE!</v>
      </c>
      <c r="D36" s="191" t="e">
        <f aca="false">VLOOKUP(B32,#REF!,8,0)</f>
        <v>#VALUE!</v>
      </c>
      <c r="E36" s="191" t="e">
        <f aca="false">VLOOKUP(B32,#REF!,11,0)</f>
        <v>#VALUE!</v>
      </c>
      <c r="F36" s="192" t="e">
        <f aca="false">VLOOKUP(B32,#REF!,14,0)</f>
        <v>#VALUE!</v>
      </c>
      <c r="G36" s="193"/>
      <c r="H36" s="189" t="e">
        <f aca="false">VLOOKUP(H32,#REF!,2,0)</f>
        <v>#VALUE!</v>
      </c>
      <c r="I36" s="190" t="e">
        <f aca="false">VLOOKUP(H32,#REF!,5,0)</f>
        <v>#VALUE!</v>
      </c>
      <c r="J36" s="191" t="e">
        <f aca="false">VLOOKUP(H32,#REF!,8,0)</f>
        <v>#VALUE!</v>
      </c>
      <c r="K36" s="191" t="e">
        <f aca="false">VLOOKUP(H32,#REF!,11,0)</f>
        <v>#VALUE!</v>
      </c>
      <c r="L36" s="191" t="e">
        <f aca="false">VLOOKUP(H32,#REF!,14,0)</f>
        <v>#VALUE!</v>
      </c>
      <c r="M36" s="169"/>
      <c r="N36" s="194" t="s">
        <v>252</v>
      </c>
      <c r="O36" s="195"/>
      <c r="P36" s="195"/>
      <c r="Q36" s="195"/>
      <c r="R36" s="195"/>
      <c r="S36" s="196"/>
    </row>
    <row r="37" s="162" customFormat="true" ht="88.2" hidden="false" customHeight="true" outlineLevel="0" collapsed="false">
      <c r="A37" s="180" t="s">
        <v>253</v>
      </c>
      <c r="B37" s="197" t="e">
        <f aca="false">VLOOKUP(B32,#REF!,3,0)</f>
        <v>#VALUE!</v>
      </c>
      <c r="C37" s="198" t="e">
        <f aca="false">VLOOKUP(B32,#REF!,6,0)</f>
        <v>#VALUE!</v>
      </c>
      <c r="D37" s="198" t="e">
        <f aca="false">VLOOKUP(B32,#REF!,9,0)</f>
        <v>#VALUE!</v>
      </c>
      <c r="E37" s="198" t="e">
        <f aca="false">VLOOKUP(B32,#REF!,12,0)</f>
        <v>#VALUE!</v>
      </c>
      <c r="F37" s="199" t="e">
        <f aca="false">VLOOKUP(B32,#REF!,15,0)</f>
        <v>#VALUE!</v>
      </c>
      <c r="G37" s="200"/>
      <c r="H37" s="197" t="e">
        <f aca="false">VLOOKUP(H32,#REF!,3,0)</f>
        <v>#VALUE!</v>
      </c>
      <c r="I37" s="198" t="e">
        <f aca="false">VLOOKUP(H32,#REF!,6,0)</f>
        <v>#VALUE!</v>
      </c>
      <c r="J37" s="198" t="e">
        <f aca="false">VLOOKUP(H32,#REF!,9,0)</f>
        <v>#VALUE!</v>
      </c>
      <c r="K37" s="198" t="e">
        <f aca="false">VLOOKUP(H32,#REF!,12,0)</f>
        <v>#VALUE!</v>
      </c>
      <c r="L37" s="198" t="e">
        <f aca="false">VLOOKUP(H32,#REF!,15,0)</f>
        <v>#VALUE!</v>
      </c>
      <c r="M37" s="201"/>
      <c r="N37" s="195"/>
      <c r="O37" s="195"/>
      <c r="P37" s="195"/>
      <c r="Q37" s="195"/>
      <c r="R37" s="195"/>
      <c r="S37" s="196"/>
    </row>
    <row r="38" s="162" customFormat="true" ht="18" hidden="false" customHeight="true" outlineLevel="0" collapsed="false">
      <c r="A38" s="202" t="s">
        <v>254</v>
      </c>
      <c r="B38" s="203" t="e">
        <f aca="false">VLOOKUP(B32,#REF!,4,0)</f>
        <v>#VALUE!</v>
      </c>
      <c r="C38" s="204" t="e">
        <f aca="false">VLOOKUP(B32,#REF!,7,0)</f>
        <v>#VALUE!</v>
      </c>
      <c r="D38" s="204" t="e">
        <f aca="false">VLOOKUP(B32,#REF!,10,0)</f>
        <v>#VALUE!</v>
      </c>
      <c r="E38" s="204" t="e">
        <f aca="false">VLOOKUP(B32,#REF!,13,0)</f>
        <v>#VALUE!</v>
      </c>
      <c r="F38" s="205" t="e">
        <f aca="false">VLOOKUP(B32,#REF!,16,0)</f>
        <v>#VALUE!</v>
      </c>
      <c r="G38" s="206"/>
      <c r="H38" s="203" t="e">
        <f aca="false">VLOOKUP(H32,#REF!,4,0)</f>
        <v>#VALUE!</v>
      </c>
      <c r="I38" s="204" t="e">
        <f aca="false">VLOOKUP(H32,#REF!,7,0)</f>
        <v>#VALUE!</v>
      </c>
      <c r="J38" s="204" t="e">
        <f aca="false">VLOOKUP(H32,#REF!,10,0)</f>
        <v>#VALUE!</v>
      </c>
      <c r="K38" s="204" t="e">
        <f aca="false">VLOOKUP(H32,#REF!,13,0)</f>
        <v>#VALUE!</v>
      </c>
      <c r="L38" s="204" t="e">
        <f aca="false">VLOOKUP(H32,#REF!,16,0)</f>
        <v>#VALUE!</v>
      </c>
      <c r="M38" s="207"/>
      <c r="N38" s="208"/>
      <c r="O38" s="208"/>
      <c r="P38" s="208"/>
      <c r="Q38" s="208"/>
      <c r="R38" s="208"/>
      <c r="S38" s="209"/>
    </row>
    <row r="39" customFormat="false" ht="13.2" hidden="false" customHeight="false" outlineLevel="0" collapsed="false"/>
  </sheetData>
  <mergeCells count="91"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O7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P10:S10"/>
    <mergeCell ref="B11:F11"/>
    <mergeCell ref="G11:H11"/>
    <mergeCell ref="I11:M11"/>
    <mergeCell ref="N11:O11"/>
    <mergeCell ref="P11:S11"/>
    <mergeCell ref="A12:A13"/>
    <mergeCell ref="B12:F12"/>
    <mergeCell ref="G12:G13"/>
    <mergeCell ref="H12:L12"/>
    <mergeCell ref="M12:M13"/>
    <mergeCell ref="N12:O12"/>
    <mergeCell ref="P12:Q12"/>
    <mergeCell ref="R12:S12"/>
    <mergeCell ref="B13:F13"/>
    <mergeCell ref="H13:L13"/>
    <mergeCell ref="P14:P16"/>
    <mergeCell ref="Q14:Q16"/>
    <mergeCell ref="R14:R16"/>
    <mergeCell ref="S14:S16"/>
    <mergeCell ref="A21:S21"/>
    <mergeCell ref="A23:A24"/>
    <mergeCell ref="B23:F24"/>
    <mergeCell ref="G23:I24"/>
    <mergeCell ref="J23:M24"/>
    <mergeCell ref="N23:O24"/>
    <mergeCell ref="P23:P24"/>
    <mergeCell ref="Q23:R24"/>
    <mergeCell ref="S23:S24"/>
    <mergeCell ref="A25:A26"/>
    <mergeCell ref="B25:F26"/>
    <mergeCell ref="G25:I26"/>
    <mergeCell ref="J25:M26"/>
    <mergeCell ref="N25:O26"/>
    <mergeCell ref="P25:S26"/>
    <mergeCell ref="B27:F27"/>
    <mergeCell ref="I27:M27"/>
    <mergeCell ref="P27:S27"/>
    <mergeCell ref="B28:F28"/>
    <mergeCell ref="G28:H28"/>
    <mergeCell ref="I28:M28"/>
    <mergeCell ref="N28:O28"/>
    <mergeCell ref="P28:S28"/>
    <mergeCell ref="B29:F29"/>
    <mergeCell ref="I29:M29"/>
    <mergeCell ref="P29:S29"/>
    <mergeCell ref="B30:F30"/>
    <mergeCell ref="G30:H30"/>
    <mergeCell ref="I30:M30"/>
    <mergeCell ref="N30:O30"/>
    <mergeCell ref="P30:S30"/>
    <mergeCell ref="A31:A32"/>
    <mergeCell ref="B31:F31"/>
    <mergeCell ref="G31:G32"/>
    <mergeCell ref="H31:L31"/>
    <mergeCell ref="M31:M32"/>
    <mergeCell ref="N31:O31"/>
    <mergeCell ref="P31:Q31"/>
    <mergeCell ref="R31:S31"/>
    <mergeCell ref="B32:F32"/>
    <mergeCell ref="H32:L32"/>
    <mergeCell ref="P33:P35"/>
    <mergeCell ref="Q33:Q35"/>
    <mergeCell ref="R33:R35"/>
    <mergeCell ref="S33:S35"/>
  </mergeCells>
  <printOptions headings="false" gridLines="false" gridLinesSet="true" horizontalCentered="false" verticalCentered="false"/>
  <pageMargins left="0.708333333333333" right="0.708333333333333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30"/>
  <sheetViews>
    <sheetView showFormulas="false" showGridLines="true" showRowColHeaders="true" showZeros="true" rightToLeft="false" tabSelected="false" showOutlineSymbols="true" defaultGridColor="true" view="normal" topLeftCell="B5" colorId="64" zoomScale="100" zoomScaleNormal="100" zoomScalePageLayoutView="100" workbookViewId="0">
      <selection pane="topLeft" activeCell="M25" activeCellId="0" sqref="M25"/>
    </sheetView>
  </sheetViews>
  <sheetFormatPr defaultRowHeight="13.2" zeroHeight="false" outlineLevelRow="0" outlineLevelCol="0"/>
  <cols>
    <col collapsed="false" customWidth="true" hidden="false" outlineLevel="0" max="1" min="1" style="12" width="2.99"/>
    <col collapsed="false" customWidth="true" hidden="false" outlineLevel="0" max="2" min="2" style="12" width="37.98"/>
    <col collapsed="false" customWidth="true" hidden="false" outlineLevel="0" max="3" min="3" style="12" width="5.89"/>
    <col collapsed="false" customWidth="true" hidden="false" outlineLevel="0" max="4" min="4" style="12" width="16"/>
    <col collapsed="false" customWidth="true" hidden="false" outlineLevel="0" max="5" min="5" style="12" width="4.66"/>
    <col collapsed="false" customWidth="true" hidden="false" outlineLevel="0" max="6" min="6" style="12" width="5.89"/>
    <col collapsed="false" customWidth="true" hidden="false" outlineLevel="0" max="7" min="7" style="12" width="16"/>
    <col collapsed="false" customWidth="true" hidden="false" outlineLevel="0" max="8" min="8" style="13" width="4.66"/>
    <col collapsed="false" customWidth="true" hidden="false" outlineLevel="0" max="9" min="9" style="13" width="5.89"/>
    <col collapsed="false" customWidth="true" hidden="false" outlineLevel="0" max="10" min="10" style="13" width="16"/>
    <col collapsed="false" customWidth="true" hidden="false" outlineLevel="0" max="11" min="11" style="13" width="4.66"/>
    <col collapsed="false" customWidth="true" hidden="false" outlineLevel="0" max="13" min="12" style="13" width="16"/>
    <col collapsed="false" customWidth="true" hidden="false" outlineLevel="0" max="14" min="14" style="13" width="4.66"/>
    <col collapsed="false" customWidth="true" hidden="false" outlineLevel="0" max="15" min="15" style="13" width="5.55"/>
    <col collapsed="false" customWidth="true" hidden="false" outlineLevel="0" max="16" min="16" style="13" width="16"/>
    <col collapsed="false" customWidth="true" hidden="false" outlineLevel="0" max="17" min="17" style="13" width="4.66"/>
    <col collapsed="false" customWidth="true" hidden="false" outlineLevel="0" max="18" min="18" style="13" width="11.99"/>
    <col collapsed="false" customWidth="true" hidden="false" outlineLevel="0" max="267" min="19" style="12" width="8.89"/>
    <col collapsed="false" customWidth="true" hidden="false" outlineLevel="0" max="268" min="268" style="12" width="2.99"/>
    <col collapsed="false" customWidth="true" hidden="false" outlineLevel="0" max="270" min="269" style="12" width="8.89"/>
    <col collapsed="false" customWidth="true" hidden="false" outlineLevel="0" max="271" min="271" style="12" width="17.44"/>
    <col collapsed="false" customWidth="true" hidden="false" outlineLevel="0" max="273" min="272" style="12" width="8.89"/>
    <col collapsed="false" customWidth="true" hidden="false" outlineLevel="0" max="274" min="274" style="12" width="36.89"/>
    <col collapsed="false" customWidth="true" hidden="false" outlineLevel="0" max="523" min="275" style="12" width="8.89"/>
    <col collapsed="false" customWidth="true" hidden="false" outlineLevel="0" max="524" min="524" style="12" width="2.99"/>
    <col collapsed="false" customWidth="true" hidden="false" outlineLevel="0" max="526" min="525" style="12" width="8.89"/>
    <col collapsed="false" customWidth="true" hidden="false" outlineLevel="0" max="527" min="527" style="12" width="17.44"/>
    <col collapsed="false" customWidth="true" hidden="false" outlineLevel="0" max="529" min="528" style="12" width="8.89"/>
    <col collapsed="false" customWidth="true" hidden="false" outlineLevel="0" max="530" min="530" style="12" width="36.89"/>
    <col collapsed="false" customWidth="true" hidden="false" outlineLevel="0" max="779" min="531" style="12" width="8.89"/>
    <col collapsed="false" customWidth="true" hidden="false" outlineLevel="0" max="780" min="780" style="12" width="2.99"/>
    <col collapsed="false" customWidth="true" hidden="false" outlineLevel="0" max="782" min="781" style="12" width="8.89"/>
    <col collapsed="false" customWidth="true" hidden="false" outlineLevel="0" max="783" min="783" style="12" width="17.44"/>
    <col collapsed="false" customWidth="true" hidden="false" outlineLevel="0" max="785" min="784" style="12" width="8.89"/>
    <col collapsed="false" customWidth="true" hidden="false" outlineLevel="0" max="786" min="786" style="12" width="36.89"/>
    <col collapsed="false" customWidth="true" hidden="false" outlineLevel="0" max="1025" min="787" style="12" width="8.89"/>
  </cols>
  <sheetData>
    <row r="1" customFormat="false" ht="13.2" hidden="false" customHeight="true" outlineLevel="0" collapsed="false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customFormat="false" ht="13.2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customFormat="false" ht="24.6" hidden="false" customHeight="true" outlineLevel="0" collapsed="false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="18" customFormat="true" ht="13.8" hidden="false" customHeight="false" outlineLevel="0" collapsed="false">
      <c r="A4" s="15"/>
      <c r="B4" s="16" t="s">
        <v>30</v>
      </c>
      <c r="C4" s="17" t="s">
        <v>31</v>
      </c>
      <c r="D4" s="17" t="s">
        <v>32</v>
      </c>
      <c r="E4" s="17" t="s">
        <v>33</v>
      </c>
      <c r="F4" s="17" t="s">
        <v>31</v>
      </c>
      <c r="G4" s="17" t="s">
        <v>32</v>
      </c>
      <c r="H4" s="17" t="s">
        <v>33</v>
      </c>
      <c r="I4" s="17" t="s">
        <v>31</v>
      </c>
      <c r="J4" s="17" t="s">
        <v>32</v>
      </c>
      <c r="K4" s="17" t="s">
        <v>33</v>
      </c>
      <c r="L4" s="17" t="s">
        <v>34</v>
      </c>
      <c r="M4" s="17" t="s">
        <v>35</v>
      </c>
    </row>
    <row r="5" s="12" customFormat="true" ht="14.4" hidden="false" customHeight="true" outlineLevel="0" collapsed="false">
      <c r="A5" s="19" t="n">
        <v>1</v>
      </c>
      <c r="B5" s="20" t="s">
        <v>36</v>
      </c>
      <c r="C5" s="21" t="n">
        <v>2749</v>
      </c>
      <c r="D5" s="21" t="s">
        <v>37</v>
      </c>
      <c r="E5" s="21"/>
      <c r="F5" s="21" t="n">
        <v>2762</v>
      </c>
      <c r="G5" s="21" t="s">
        <v>38</v>
      </c>
      <c r="H5" s="22"/>
      <c r="I5" s="22"/>
      <c r="J5" s="22"/>
      <c r="K5" s="22"/>
      <c r="L5" s="22"/>
      <c r="M5" s="23" t="s">
        <v>11</v>
      </c>
    </row>
    <row r="6" s="12" customFormat="true" ht="13.8" hidden="false" customHeight="false" outlineLevel="0" collapsed="false">
      <c r="A6" s="19" t="n">
        <v>2</v>
      </c>
      <c r="B6" s="20" t="s">
        <v>39</v>
      </c>
      <c r="C6" s="21" t="n">
        <v>2221</v>
      </c>
      <c r="D6" s="21" t="s">
        <v>40</v>
      </c>
      <c r="E6" s="21"/>
      <c r="F6" s="21" t="n">
        <v>3981</v>
      </c>
      <c r="G6" s="21" t="s">
        <v>41</v>
      </c>
      <c r="H6" s="22"/>
      <c r="I6" s="22" t="n">
        <v>2760</v>
      </c>
      <c r="J6" s="22" t="s">
        <v>42</v>
      </c>
      <c r="K6" s="22"/>
      <c r="L6" s="22"/>
      <c r="M6" s="23" t="s">
        <v>11</v>
      </c>
    </row>
    <row r="7" s="12" customFormat="true" ht="13.8" hidden="false" customHeight="false" outlineLevel="0" collapsed="false">
      <c r="A7" s="19" t="n">
        <v>3</v>
      </c>
      <c r="B7" s="20" t="s">
        <v>43</v>
      </c>
      <c r="C7" s="21" t="n">
        <v>3545</v>
      </c>
      <c r="D7" s="21" t="s">
        <v>44</v>
      </c>
      <c r="E7" s="21"/>
      <c r="F7" s="21" t="n">
        <v>6028</v>
      </c>
      <c r="G7" s="21" t="s">
        <v>45</v>
      </c>
      <c r="H7" s="22"/>
      <c r="I7" s="22"/>
      <c r="J7" s="22"/>
      <c r="K7" s="22"/>
      <c r="L7" s="22"/>
      <c r="M7" s="23" t="s">
        <v>19</v>
      </c>
    </row>
    <row r="8" s="12" customFormat="true" ht="13.8" hidden="false" customHeight="false" outlineLevel="0" collapsed="false">
      <c r="A8" s="19" t="n">
        <v>4</v>
      </c>
      <c r="B8" s="20" t="s">
        <v>46</v>
      </c>
      <c r="C8" s="21" t="n">
        <v>6027</v>
      </c>
      <c r="D8" s="21" t="s">
        <v>47</v>
      </c>
      <c r="E8" s="21"/>
      <c r="F8" s="21" t="n">
        <v>3638</v>
      </c>
      <c r="G8" s="21" t="s">
        <v>48</v>
      </c>
      <c r="H8" s="22"/>
      <c r="I8" s="22" t="n">
        <v>6030</v>
      </c>
      <c r="J8" s="22" t="s">
        <v>49</v>
      </c>
      <c r="K8" s="22"/>
      <c r="L8" s="22"/>
      <c r="M8" s="23" t="s">
        <v>19</v>
      </c>
    </row>
    <row r="9" s="12" customFormat="true" ht="13.8" hidden="false" customHeight="false" outlineLevel="0" collapsed="false">
      <c r="A9" s="19" t="n">
        <v>5</v>
      </c>
      <c r="B9" s="20" t="s">
        <v>50</v>
      </c>
      <c r="C9" s="21" t="n">
        <v>6029</v>
      </c>
      <c r="D9" s="21" t="s">
        <v>51</v>
      </c>
      <c r="E9" s="21"/>
      <c r="F9" s="21" t="n">
        <v>6304</v>
      </c>
      <c r="G9" s="21" t="s">
        <v>52</v>
      </c>
      <c r="H9" s="22"/>
      <c r="I9" s="22"/>
      <c r="J9" s="22"/>
      <c r="K9" s="22"/>
      <c r="L9" s="22"/>
      <c r="M9" s="23" t="s">
        <v>19</v>
      </c>
    </row>
    <row r="10" s="12" customFormat="true" ht="13.8" hidden="false" customHeight="false" outlineLevel="0" collapsed="false">
      <c r="A10" s="19" t="n">
        <v>6</v>
      </c>
      <c r="B10" s="20" t="s">
        <v>53</v>
      </c>
      <c r="C10" s="21" t="n">
        <v>4387</v>
      </c>
      <c r="D10" s="21" t="s">
        <v>54</v>
      </c>
      <c r="E10" s="21"/>
      <c r="F10" s="21" t="n">
        <v>5094</v>
      </c>
      <c r="G10" s="21" t="s">
        <v>55</v>
      </c>
      <c r="H10" s="22"/>
      <c r="I10" s="22" t="n">
        <v>6259</v>
      </c>
      <c r="J10" s="22" t="s">
        <v>56</v>
      </c>
      <c r="K10" s="22"/>
      <c r="L10" s="22"/>
      <c r="M10" s="23" t="s">
        <v>17</v>
      </c>
    </row>
    <row r="11" s="12" customFormat="true" ht="13.8" hidden="false" customHeight="false" outlineLevel="0" collapsed="false">
      <c r="A11" s="19" t="n">
        <v>7</v>
      </c>
      <c r="B11" s="24" t="s">
        <v>57</v>
      </c>
      <c r="C11" s="21" t="n">
        <v>4650</v>
      </c>
      <c r="D11" s="21" t="s">
        <v>58</v>
      </c>
      <c r="E11" s="21"/>
      <c r="F11" s="21" t="n">
        <v>6371</v>
      </c>
      <c r="G11" s="21" t="s">
        <v>59</v>
      </c>
      <c r="H11" s="22"/>
      <c r="I11" s="22"/>
      <c r="J11" s="22"/>
      <c r="K11" s="22"/>
      <c r="L11" s="22"/>
      <c r="M11" s="23" t="s">
        <v>25</v>
      </c>
    </row>
    <row r="12" s="12" customFormat="true" ht="13.8" hidden="false" customHeight="false" outlineLevel="0" collapsed="false">
      <c r="A12" s="19" t="n">
        <v>8</v>
      </c>
      <c r="B12" s="20" t="s">
        <v>60</v>
      </c>
      <c r="C12" s="21" t="n">
        <v>6645</v>
      </c>
      <c r="D12" s="21" t="s">
        <v>61</v>
      </c>
      <c r="E12" s="21"/>
      <c r="F12" s="21" t="n">
        <v>6646</v>
      </c>
      <c r="G12" s="21" t="s">
        <v>62</v>
      </c>
      <c r="H12" s="22"/>
      <c r="I12" s="22"/>
      <c r="J12" s="22"/>
      <c r="K12" s="22"/>
      <c r="L12" s="22"/>
      <c r="M12" s="23" t="s">
        <v>25</v>
      </c>
    </row>
    <row r="13" s="12" customFormat="true" ht="13.8" hidden="false" customHeight="false" outlineLevel="0" collapsed="false">
      <c r="A13" s="19" t="n">
        <v>9</v>
      </c>
      <c r="B13" s="20" t="s">
        <v>63</v>
      </c>
      <c r="C13" s="21" t="n">
        <v>2214</v>
      </c>
      <c r="D13" s="21" t="s">
        <v>64</v>
      </c>
      <c r="E13" s="21"/>
      <c r="F13" s="21" t="n">
        <v>3895</v>
      </c>
      <c r="G13" s="21" t="s">
        <v>65</v>
      </c>
      <c r="H13" s="22"/>
      <c r="I13" s="22"/>
      <c r="J13" s="22"/>
      <c r="K13" s="22"/>
      <c r="L13" s="22"/>
      <c r="M13" s="23" t="s">
        <v>21</v>
      </c>
    </row>
    <row r="14" s="12" customFormat="true" ht="13.8" hidden="false" customHeight="false" outlineLevel="0" collapsed="false">
      <c r="A14" s="19" t="n">
        <v>10</v>
      </c>
      <c r="B14" s="20" t="s">
        <v>66</v>
      </c>
      <c r="C14" s="21" t="n">
        <v>5246</v>
      </c>
      <c r="D14" s="21" t="s">
        <v>67</v>
      </c>
      <c r="E14" s="21"/>
      <c r="F14" s="21" t="n">
        <v>5245</v>
      </c>
      <c r="G14" s="21" t="s">
        <v>68</v>
      </c>
      <c r="H14" s="22"/>
      <c r="I14" s="22"/>
      <c r="J14" s="22"/>
      <c r="K14" s="22"/>
      <c r="L14" s="22"/>
      <c r="M14" s="23" t="s">
        <v>15</v>
      </c>
    </row>
    <row r="15" s="12" customFormat="true" ht="13.8" hidden="false" customHeight="false" outlineLevel="0" collapsed="false">
      <c r="A15" s="19" t="n">
        <v>11</v>
      </c>
      <c r="B15" s="24" t="s">
        <v>69</v>
      </c>
      <c r="C15" s="21" t="n">
        <v>5263</v>
      </c>
      <c r="D15" s="21" t="s">
        <v>70</v>
      </c>
      <c r="E15" s="21"/>
      <c r="F15" s="21" t="n">
        <v>5237</v>
      </c>
      <c r="G15" s="21" t="s">
        <v>71</v>
      </c>
      <c r="H15" s="22"/>
      <c r="I15" s="22"/>
      <c r="J15" s="22"/>
      <c r="K15" s="22"/>
      <c r="L15" s="22"/>
      <c r="M15" s="23" t="s">
        <v>15</v>
      </c>
    </row>
    <row r="16" s="12" customFormat="true" ht="13.8" hidden="false" customHeight="false" outlineLevel="0" collapsed="false">
      <c r="A16" s="19" t="n">
        <v>12</v>
      </c>
      <c r="B16" s="20" t="s">
        <v>72</v>
      </c>
      <c r="C16" s="21" t="n">
        <v>768</v>
      </c>
      <c r="D16" s="21" t="s">
        <v>9</v>
      </c>
      <c r="E16" s="21"/>
      <c r="F16" s="21" t="n">
        <v>772</v>
      </c>
      <c r="G16" s="21" t="s">
        <v>73</v>
      </c>
      <c r="H16" s="22"/>
      <c r="I16" s="22" t="n">
        <v>5835</v>
      </c>
      <c r="J16" s="22" t="s">
        <v>74</v>
      </c>
      <c r="K16" s="22"/>
      <c r="L16" s="22"/>
      <c r="M16" s="23" t="s">
        <v>9</v>
      </c>
    </row>
    <row r="17" s="12" customFormat="true" ht="13.8" hidden="false" customHeight="false" outlineLevel="0" collapsed="false">
      <c r="A17" s="19" t="n">
        <v>13</v>
      </c>
      <c r="B17" s="20" t="s">
        <v>75</v>
      </c>
      <c r="C17" s="21" t="n">
        <v>3139</v>
      </c>
      <c r="D17" s="21" t="s">
        <v>76</v>
      </c>
      <c r="E17" s="21"/>
      <c r="F17" s="21" t="n">
        <v>3127</v>
      </c>
      <c r="G17" s="21" t="s">
        <v>77</v>
      </c>
      <c r="H17" s="22"/>
      <c r="I17" s="22"/>
      <c r="J17" s="22"/>
      <c r="K17" s="22"/>
      <c r="L17" s="22"/>
      <c r="M17" s="23" t="s">
        <v>9</v>
      </c>
    </row>
    <row r="18" s="12" customFormat="true" ht="13.8" hidden="false" customHeight="false" outlineLevel="0" collapsed="false">
      <c r="A18" s="19" t="n">
        <v>14</v>
      </c>
      <c r="B18" s="20" t="s">
        <v>78</v>
      </c>
      <c r="C18" s="21" t="n">
        <v>4462</v>
      </c>
      <c r="D18" s="21" t="s">
        <v>79</v>
      </c>
      <c r="E18" s="21"/>
      <c r="F18" s="21" t="n">
        <v>3137</v>
      </c>
      <c r="G18" s="21" t="s">
        <v>80</v>
      </c>
      <c r="H18" s="22"/>
      <c r="I18" s="22"/>
      <c r="J18" s="22"/>
      <c r="K18" s="22"/>
      <c r="L18" s="22"/>
      <c r="M18" s="23" t="s">
        <v>9</v>
      </c>
    </row>
    <row r="19" s="12" customFormat="true" ht="13.8" hidden="false" customHeight="false" outlineLevel="0" collapsed="false">
      <c r="A19" s="19" t="n">
        <v>15</v>
      </c>
      <c r="B19" s="20" t="s">
        <v>81</v>
      </c>
      <c r="C19" s="21" t="n">
        <v>3726</v>
      </c>
      <c r="D19" s="21" t="s">
        <v>82</v>
      </c>
      <c r="E19" s="21"/>
      <c r="F19" s="21" t="n">
        <v>5826</v>
      </c>
      <c r="G19" s="21" t="s">
        <v>83</v>
      </c>
      <c r="H19" s="22"/>
      <c r="I19" s="22"/>
      <c r="J19" s="22"/>
      <c r="K19" s="22"/>
      <c r="L19" s="22"/>
      <c r="M19" s="23" t="s">
        <v>7</v>
      </c>
    </row>
    <row r="20" s="12" customFormat="true" ht="13.8" hidden="false" customHeight="false" outlineLevel="0" collapsed="false">
      <c r="A20" s="19" t="n">
        <v>16</v>
      </c>
      <c r="B20" s="20" t="s">
        <v>84</v>
      </c>
      <c r="C20" s="21" t="n">
        <v>4652</v>
      </c>
      <c r="D20" s="21" t="s">
        <v>85</v>
      </c>
      <c r="E20" s="21"/>
      <c r="F20" s="21" t="n">
        <v>6614</v>
      </c>
      <c r="G20" s="21" t="s">
        <v>86</v>
      </c>
      <c r="H20" s="22"/>
      <c r="I20" s="22"/>
      <c r="J20" s="22"/>
      <c r="K20" s="22"/>
      <c r="L20" s="22"/>
      <c r="M20" s="23" t="s">
        <v>7</v>
      </c>
    </row>
    <row r="21" s="12" customFormat="true" ht="14.4" hidden="false" customHeight="true" outlineLevel="0" collapsed="false">
      <c r="A21" s="19" t="n">
        <v>17</v>
      </c>
      <c r="B21" s="20" t="s">
        <v>87</v>
      </c>
      <c r="C21" s="21" t="n">
        <v>5435</v>
      </c>
      <c r="D21" s="21" t="s">
        <v>88</v>
      </c>
      <c r="E21" s="21"/>
      <c r="F21" s="21" t="n">
        <v>4486</v>
      </c>
      <c r="G21" s="21" t="s">
        <v>89</v>
      </c>
      <c r="H21" s="22"/>
      <c r="I21" s="22"/>
      <c r="J21" s="22"/>
      <c r="K21" s="22"/>
      <c r="L21" s="22"/>
      <c r="M21" s="23" t="s">
        <v>23</v>
      </c>
    </row>
    <row r="22" s="12" customFormat="true" ht="13.8" hidden="false" customHeight="false" outlineLevel="0" collapsed="false">
      <c r="A22" s="19" t="n">
        <v>18</v>
      </c>
      <c r="B22" s="20" t="s">
        <v>90</v>
      </c>
      <c r="C22" s="21" t="n">
        <v>4485</v>
      </c>
      <c r="D22" s="21" t="s">
        <v>91</v>
      </c>
      <c r="E22" s="21"/>
      <c r="F22" s="21" t="n">
        <v>3984</v>
      </c>
      <c r="G22" s="21" t="s">
        <v>92</v>
      </c>
      <c r="H22" s="22"/>
      <c r="I22" s="22"/>
      <c r="J22" s="22"/>
      <c r="K22" s="22"/>
      <c r="L22" s="22"/>
      <c r="M22" s="23" t="s">
        <v>23</v>
      </c>
    </row>
    <row r="23" s="12" customFormat="true" ht="13.8" hidden="false" customHeight="false" outlineLevel="0" collapsed="false">
      <c r="A23" s="19" t="n">
        <v>19</v>
      </c>
      <c r="B23" s="20" t="s">
        <v>93</v>
      </c>
      <c r="C23" s="21" t="n">
        <v>5497</v>
      </c>
      <c r="D23" s="21" t="s">
        <v>94</v>
      </c>
      <c r="E23" s="21"/>
      <c r="F23" s="21" t="n">
        <v>4067</v>
      </c>
      <c r="G23" s="21" t="s">
        <v>95</v>
      </c>
      <c r="H23" s="22"/>
      <c r="I23" s="22"/>
      <c r="J23" s="22"/>
      <c r="K23" s="22"/>
      <c r="L23" s="22"/>
      <c r="M23" s="23" t="s">
        <v>23</v>
      </c>
    </row>
    <row r="24" s="12" customFormat="true" ht="13.8" hidden="false" customHeight="false" outlineLevel="0" collapsed="false">
      <c r="A24" s="19" t="n">
        <v>20</v>
      </c>
      <c r="B24" s="20" t="s">
        <v>96</v>
      </c>
      <c r="C24" s="21" t="n">
        <v>4075</v>
      </c>
      <c r="D24" s="21" t="s">
        <v>27</v>
      </c>
      <c r="E24" s="21"/>
      <c r="F24" s="21" t="n">
        <v>3168</v>
      </c>
      <c r="G24" s="21" t="s">
        <v>97</v>
      </c>
      <c r="H24" s="22"/>
      <c r="I24" s="22"/>
      <c r="J24" s="22"/>
      <c r="K24" s="22"/>
      <c r="L24" s="22"/>
      <c r="M24" s="23" t="s">
        <v>27</v>
      </c>
    </row>
    <row r="25" s="12" customFormat="true" ht="13.8" hidden="false" customHeight="false" outlineLevel="0" collapsed="false">
      <c r="A25" s="19" t="n">
        <v>21</v>
      </c>
      <c r="B25" s="20" t="s">
        <v>98</v>
      </c>
      <c r="C25" s="21" t="n">
        <v>1352</v>
      </c>
      <c r="D25" s="20" t="s">
        <v>99</v>
      </c>
      <c r="E25" s="20"/>
      <c r="F25" s="21" t="n">
        <v>1353</v>
      </c>
      <c r="G25" s="20" t="s">
        <v>100</v>
      </c>
      <c r="H25" s="23"/>
      <c r="I25" s="25"/>
      <c r="J25" s="22"/>
      <c r="K25" s="23"/>
      <c r="L25" s="23"/>
      <c r="M25" s="23" t="s">
        <v>27</v>
      </c>
    </row>
    <row r="26" s="12" customFormat="true" ht="13.8" hidden="false" customHeight="false" outlineLevel="0" collapsed="false">
      <c r="A26" s="19" t="n">
        <v>22</v>
      </c>
      <c r="B26" s="20" t="s">
        <v>101</v>
      </c>
      <c r="C26" s="26" t="n">
        <v>4397</v>
      </c>
      <c r="D26" s="20" t="s">
        <v>102</v>
      </c>
      <c r="E26" s="20"/>
      <c r="F26" s="26" t="n">
        <v>6197</v>
      </c>
      <c r="G26" s="20" t="s">
        <v>103</v>
      </c>
      <c r="H26" s="27"/>
      <c r="I26" s="27"/>
      <c r="J26" s="27"/>
      <c r="K26" s="27"/>
      <c r="L26" s="27"/>
      <c r="M26" s="27" t="s">
        <v>13</v>
      </c>
    </row>
    <row r="27" s="12" customFormat="true" ht="13.8" hidden="false" customHeight="false" outlineLevel="0" collapsed="false">
      <c r="A27" s="19" t="n">
        <v>23</v>
      </c>
      <c r="B27" s="20" t="s">
        <v>104</v>
      </c>
      <c r="C27" s="26" t="n">
        <v>6189</v>
      </c>
      <c r="D27" s="20" t="s">
        <v>105</v>
      </c>
      <c r="E27" s="20"/>
      <c r="F27" s="26" t="n">
        <v>5757</v>
      </c>
      <c r="G27" s="20" t="s">
        <v>106</v>
      </c>
      <c r="H27" s="27"/>
      <c r="I27" s="27"/>
      <c r="J27" s="27"/>
      <c r="K27" s="27"/>
      <c r="L27" s="27"/>
      <c r="M27" s="27" t="s">
        <v>13</v>
      </c>
    </row>
    <row r="28" s="12" customFormat="true" ht="13.8" hidden="false" customHeight="false" outlineLevel="0" collapsed="false">
      <c r="A28" s="19" t="n">
        <v>24</v>
      </c>
      <c r="B28" s="20" t="s">
        <v>107</v>
      </c>
      <c r="C28" s="26" t="n">
        <v>5119</v>
      </c>
      <c r="D28" s="20" t="s">
        <v>108</v>
      </c>
      <c r="E28" s="20"/>
      <c r="F28" s="26" t="n">
        <v>6195</v>
      </c>
      <c r="G28" s="20" t="s">
        <v>109</v>
      </c>
      <c r="H28" s="27"/>
      <c r="I28" s="27"/>
      <c r="J28" s="27"/>
      <c r="K28" s="27"/>
      <c r="L28" s="27"/>
      <c r="M28" s="27" t="s">
        <v>13</v>
      </c>
    </row>
    <row r="29" s="12" customFormat="true" ht="13.8" hidden="false" customHeight="false" outlineLevel="0" collapsed="false">
      <c r="A29" s="19" t="n">
        <v>25</v>
      </c>
      <c r="B29" s="20"/>
      <c r="C29" s="20"/>
      <c r="D29" s="20"/>
      <c r="E29" s="20"/>
      <c r="F29" s="20"/>
      <c r="G29" s="20"/>
      <c r="H29" s="27"/>
      <c r="I29" s="27"/>
      <c r="J29" s="27"/>
      <c r="K29" s="27"/>
      <c r="L29" s="27"/>
      <c r="M29" s="27"/>
    </row>
    <row r="30" customFormat="false" ht="12.8" hidden="false" customHeight="false" outlineLevel="0" collapsed="false"/>
    <row r="31" customFormat="false" ht="12.8" hidden="false" customHeight="false" outlineLevel="0" collapsed="false"/>
  </sheetData>
  <mergeCells count="1">
    <mergeCell ref="A1:S3"/>
  </mergeCells>
  <printOptions headings="false" gridLines="false" gridLinesSet="true" horizontalCentered="true" verticalCentered="false"/>
  <pageMargins left="0.590277777777778" right="0.590277777777778" top="0.984027777777778" bottom="0.9840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C00000"/>
    <pageSetUpPr fitToPage="false"/>
  </sheetPr>
  <dimension ref="A1:Z80"/>
  <sheetViews>
    <sheetView showFormulas="false" showGridLines="false" showRowColHeaders="true" showZeros="true" rightToLeft="false" tabSelected="false" showOutlineSymbols="true" defaultGridColor="true" view="normal" topLeftCell="A1" colorId="64" zoomScale="94" zoomScaleNormal="94" zoomScalePageLayoutView="100" workbookViewId="0">
      <selection pane="topLeft" activeCell="P19" activeCellId="0" sqref="P19"/>
    </sheetView>
  </sheetViews>
  <sheetFormatPr defaultRowHeight="14.4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33.56"/>
    <col collapsed="false" customWidth="true" hidden="false" outlineLevel="0" max="3" min="3" style="0" width="4.33"/>
    <col collapsed="false" customWidth="true" hidden="false" outlineLevel="0" max="4" min="4" style="0" width="1.44"/>
    <col collapsed="false" customWidth="true" hidden="false" outlineLevel="0" max="6" min="5" style="0" width="4.33"/>
    <col collapsed="false" customWidth="true" hidden="false" outlineLevel="0" max="7" min="7" style="0" width="1.44"/>
    <col collapsed="false" customWidth="true" hidden="false" outlineLevel="0" max="9" min="8" style="0" width="4.33"/>
    <col collapsed="false" customWidth="true" hidden="false" outlineLevel="0" max="10" min="10" style="0" width="1.62"/>
    <col collapsed="false" customWidth="true" hidden="false" outlineLevel="0" max="12" min="11" style="0" width="4.33"/>
    <col collapsed="false" customWidth="true" hidden="false" outlineLevel="0" max="13" min="13" style="0" width="1.44"/>
    <col collapsed="false" customWidth="true" hidden="false" outlineLevel="0" max="14" min="14" style="0" width="4.33"/>
    <col collapsed="false" customWidth="true" hidden="false" outlineLevel="0" max="15" min="15" style="0" width="4.66"/>
    <col collapsed="false" customWidth="true" hidden="false" outlineLevel="0" max="16" min="16" style="0" width="1.44"/>
    <col collapsed="false" customWidth="true" hidden="false" outlineLevel="0" max="17" min="17" style="0" width="4.66"/>
    <col collapsed="false" customWidth="true" hidden="false" outlineLevel="0" max="18" min="18" style="0" width="6.42"/>
    <col collapsed="false" customWidth="true" hidden="false" outlineLevel="0" max="19" min="19" style="0" width="8.67"/>
    <col collapsed="false" customWidth="true" hidden="false" outlineLevel="0" max="28" min="20" style="0" width="2.65"/>
    <col collapsed="false" customWidth="true" hidden="false" outlineLevel="0" max="29" min="29" style="0" width="2.99"/>
    <col collapsed="false" customWidth="true" hidden="false" outlineLevel="0" max="40" min="30" style="0" width="2.65"/>
    <col collapsed="false" customWidth="true" hidden="false" outlineLevel="0" max="41" min="41" style="0" width="2.99"/>
    <col collapsed="false" customWidth="true" hidden="false" outlineLevel="0" max="52" min="42" style="0" width="2.65"/>
    <col collapsed="false" customWidth="true" hidden="false" outlineLevel="0" max="53" min="53" style="0" width="2.99"/>
    <col collapsed="false" customWidth="true" hidden="false" outlineLevel="0" max="54" min="54" style="0" width="2.65"/>
    <col collapsed="false" customWidth="true" hidden="false" outlineLevel="0" max="256" min="55" style="0" width="8.67"/>
    <col collapsed="false" customWidth="true" hidden="false" outlineLevel="0" max="257" min="257" style="0" width="3.98"/>
    <col collapsed="false" customWidth="true" hidden="false" outlineLevel="0" max="258" min="258" style="0" width="35.33"/>
    <col collapsed="false" customWidth="true" hidden="false" outlineLevel="0" max="259" min="259" style="0" width="4.33"/>
    <col collapsed="false" customWidth="true" hidden="false" outlineLevel="0" max="260" min="260" style="0" width="1.44"/>
    <col collapsed="false" customWidth="true" hidden="false" outlineLevel="0" max="262" min="261" style="0" width="4.33"/>
    <col collapsed="false" customWidth="true" hidden="false" outlineLevel="0" max="263" min="263" style="0" width="1.44"/>
    <col collapsed="false" customWidth="true" hidden="false" outlineLevel="0" max="265" min="264" style="0" width="4.33"/>
    <col collapsed="false" customWidth="true" hidden="false" outlineLevel="0" max="266" min="266" style="0" width="1.44"/>
    <col collapsed="false" customWidth="true" hidden="false" outlineLevel="0" max="268" min="267" style="0" width="4.33"/>
    <col collapsed="false" customWidth="true" hidden="false" outlineLevel="0" max="269" min="269" style="0" width="1.44"/>
    <col collapsed="false" customWidth="true" hidden="false" outlineLevel="0" max="270" min="270" style="0" width="4.33"/>
    <col collapsed="false" customWidth="true" hidden="false" outlineLevel="0" max="271" min="271" style="0" width="4.66"/>
    <col collapsed="false" customWidth="true" hidden="false" outlineLevel="0" max="272" min="272" style="0" width="1.44"/>
    <col collapsed="false" customWidth="true" hidden="false" outlineLevel="0" max="273" min="273" style="0" width="4.66"/>
    <col collapsed="false" customWidth="true" hidden="false" outlineLevel="0" max="274" min="274" style="0" width="6.66"/>
    <col collapsed="false" customWidth="true" hidden="false" outlineLevel="0" max="512" min="275" style="0" width="8.67"/>
    <col collapsed="false" customWidth="true" hidden="false" outlineLevel="0" max="513" min="513" style="0" width="3.98"/>
    <col collapsed="false" customWidth="true" hidden="false" outlineLevel="0" max="514" min="514" style="0" width="35.33"/>
    <col collapsed="false" customWidth="true" hidden="false" outlineLevel="0" max="515" min="515" style="0" width="4.33"/>
    <col collapsed="false" customWidth="true" hidden="false" outlineLevel="0" max="516" min="516" style="0" width="1.44"/>
    <col collapsed="false" customWidth="true" hidden="false" outlineLevel="0" max="518" min="517" style="0" width="4.33"/>
    <col collapsed="false" customWidth="true" hidden="false" outlineLevel="0" max="519" min="519" style="0" width="1.44"/>
    <col collapsed="false" customWidth="true" hidden="false" outlineLevel="0" max="521" min="520" style="0" width="4.33"/>
    <col collapsed="false" customWidth="true" hidden="false" outlineLevel="0" max="522" min="522" style="0" width="1.44"/>
    <col collapsed="false" customWidth="true" hidden="false" outlineLevel="0" max="524" min="523" style="0" width="4.33"/>
    <col collapsed="false" customWidth="true" hidden="false" outlineLevel="0" max="525" min="525" style="0" width="1.44"/>
    <col collapsed="false" customWidth="true" hidden="false" outlineLevel="0" max="526" min="526" style="0" width="4.33"/>
    <col collapsed="false" customWidth="true" hidden="false" outlineLevel="0" max="527" min="527" style="0" width="4.66"/>
    <col collapsed="false" customWidth="true" hidden="false" outlineLevel="0" max="528" min="528" style="0" width="1.44"/>
    <col collapsed="false" customWidth="true" hidden="false" outlineLevel="0" max="529" min="529" style="0" width="4.66"/>
    <col collapsed="false" customWidth="true" hidden="false" outlineLevel="0" max="530" min="530" style="0" width="6.66"/>
    <col collapsed="false" customWidth="true" hidden="false" outlineLevel="0" max="768" min="531" style="0" width="8.67"/>
    <col collapsed="false" customWidth="true" hidden="false" outlineLevel="0" max="769" min="769" style="0" width="3.98"/>
    <col collapsed="false" customWidth="true" hidden="false" outlineLevel="0" max="770" min="770" style="0" width="35.33"/>
    <col collapsed="false" customWidth="true" hidden="false" outlineLevel="0" max="771" min="771" style="0" width="4.33"/>
    <col collapsed="false" customWidth="true" hidden="false" outlineLevel="0" max="772" min="772" style="0" width="1.44"/>
    <col collapsed="false" customWidth="true" hidden="false" outlineLevel="0" max="774" min="773" style="0" width="4.33"/>
    <col collapsed="false" customWidth="true" hidden="false" outlineLevel="0" max="775" min="775" style="0" width="1.44"/>
    <col collapsed="false" customWidth="true" hidden="false" outlineLevel="0" max="777" min="776" style="0" width="4.33"/>
    <col collapsed="false" customWidth="true" hidden="false" outlineLevel="0" max="778" min="778" style="0" width="1.44"/>
    <col collapsed="false" customWidth="true" hidden="false" outlineLevel="0" max="780" min="779" style="0" width="4.33"/>
    <col collapsed="false" customWidth="true" hidden="false" outlineLevel="0" max="781" min="781" style="0" width="1.44"/>
    <col collapsed="false" customWidth="true" hidden="false" outlineLevel="0" max="782" min="782" style="0" width="4.33"/>
    <col collapsed="false" customWidth="true" hidden="false" outlineLevel="0" max="783" min="783" style="0" width="4.66"/>
    <col collapsed="false" customWidth="true" hidden="false" outlineLevel="0" max="784" min="784" style="0" width="1.44"/>
    <col collapsed="false" customWidth="true" hidden="false" outlineLevel="0" max="785" min="785" style="0" width="4.66"/>
    <col collapsed="false" customWidth="true" hidden="false" outlineLevel="0" max="786" min="786" style="0" width="6.66"/>
    <col collapsed="false" customWidth="true" hidden="false" outlineLevel="0" max="1025" min="787" style="0" width="8.67"/>
  </cols>
  <sheetData>
    <row r="1" customFormat="false" ht="15" hidden="false" customHeight="false" outlineLevel="0" collapsed="false"/>
    <row r="2" customFormat="false" ht="14.4" hidden="false" customHeight="false" outlineLevel="0" collapsed="false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customFormat="false" ht="15" hidden="false" customHeight="fals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customFormat="false" ht="32.25" hidden="false" customHeight="true" outlineLevel="0" collapsed="false">
      <c r="A4" s="29" t="s">
        <v>111</v>
      </c>
      <c r="B4" s="29"/>
      <c r="C4" s="30" t="s">
        <v>112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customFormat="false" ht="14.4" hidden="false" customHeight="false" outlineLevel="0" collapsed="false">
      <c r="A5" s="29"/>
      <c r="B5" s="29"/>
      <c r="C5" s="28" t="n">
        <v>1</v>
      </c>
      <c r="D5" s="28"/>
      <c r="E5" s="28"/>
      <c r="F5" s="28" t="n">
        <v>2</v>
      </c>
      <c r="G5" s="28"/>
      <c r="H5" s="28"/>
      <c r="I5" s="28" t="n">
        <v>3</v>
      </c>
      <c r="J5" s="28"/>
      <c r="K5" s="28"/>
      <c r="L5" s="28" t="n">
        <v>4</v>
      </c>
      <c r="M5" s="28"/>
      <c r="N5" s="28"/>
      <c r="O5" s="31" t="s">
        <v>113</v>
      </c>
      <c r="P5" s="31"/>
      <c r="Q5" s="31"/>
      <c r="R5" s="32" t="s">
        <v>114</v>
      </c>
    </row>
    <row r="6" customFormat="false" ht="15" hidden="false" customHeight="false" outlineLevel="0" collapsed="false">
      <c r="A6" s="29"/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33" t="s">
        <v>115</v>
      </c>
      <c r="P6" s="33"/>
      <c r="Q6" s="33"/>
      <c r="R6" s="34" t="s">
        <v>116</v>
      </c>
    </row>
    <row r="7" customFormat="false" ht="7.95" hidden="false" customHeight="true" outlineLevel="0" collapsed="false">
      <c r="A7" s="35" t="n">
        <v>1</v>
      </c>
      <c r="B7" s="36" t="s">
        <v>117</v>
      </c>
      <c r="C7" s="37"/>
      <c r="D7" s="37"/>
      <c r="E7" s="37"/>
      <c r="F7" s="38" t="n">
        <v>2</v>
      </c>
      <c r="G7" s="39" t="s">
        <v>118</v>
      </c>
      <c r="H7" s="40" t="n">
        <v>0</v>
      </c>
      <c r="I7" s="41" t="n">
        <v>2</v>
      </c>
      <c r="J7" s="42" t="s">
        <v>118</v>
      </c>
      <c r="K7" s="40" t="n">
        <v>0</v>
      </c>
      <c r="L7" s="42"/>
      <c r="M7" s="42"/>
      <c r="N7" s="42"/>
      <c r="O7" s="43" t="n">
        <v>6</v>
      </c>
      <c r="P7" s="44" t="s">
        <v>118</v>
      </c>
      <c r="Q7" s="45" t="n">
        <v>0</v>
      </c>
      <c r="R7" s="46" t="n">
        <v>6</v>
      </c>
      <c r="Y7" s="47"/>
    </row>
    <row r="8" customFormat="false" ht="19.9" hidden="false" customHeight="true" outlineLevel="0" collapsed="false">
      <c r="A8" s="35"/>
      <c r="B8" s="36"/>
      <c r="C8" s="37"/>
      <c r="D8" s="37"/>
      <c r="E8" s="37"/>
      <c r="F8" s="38"/>
      <c r="G8" s="39"/>
      <c r="H8" s="40"/>
      <c r="I8" s="41"/>
      <c r="J8" s="42"/>
      <c r="K8" s="40"/>
      <c r="L8" s="48" t="n">
        <v>2</v>
      </c>
      <c r="M8" s="48" t="s">
        <v>118</v>
      </c>
      <c r="N8" s="48" t="n">
        <v>0</v>
      </c>
      <c r="O8" s="43"/>
      <c r="P8" s="44"/>
      <c r="Q8" s="45"/>
      <c r="R8" s="46"/>
    </row>
    <row r="9" customFormat="false" ht="13.55" hidden="false" customHeight="true" outlineLevel="0" collapsed="false">
      <c r="A9" s="35"/>
      <c r="B9" s="36"/>
      <c r="C9" s="37"/>
      <c r="D9" s="37"/>
      <c r="E9" s="37"/>
      <c r="F9" s="49" t="n">
        <v>20</v>
      </c>
      <c r="G9" s="50" t="s">
        <v>118</v>
      </c>
      <c r="H9" s="51" t="n">
        <v>7</v>
      </c>
      <c r="I9" s="49" t="n">
        <v>20</v>
      </c>
      <c r="J9" s="50" t="s">
        <v>118</v>
      </c>
      <c r="K9" s="52" t="n">
        <v>10</v>
      </c>
      <c r="L9" s="53"/>
      <c r="M9" s="53"/>
      <c r="N9" s="53"/>
      <c r="O9" s="54" t="n">
        <v>60</v>
      </c>
      <c r="P9" s="55" t="s">
        <v>118</v>
      </c>
      <c r="Q9" s="56" t="n">
        <v>31</v>
      </c>
      <c r="R9" s="57" t="s">
        <v>119</v>
      </c>
      <c r="X9" s="47"/>
      <c r="Y9" s="47"/>
      <c r="Z9" s="47"/>
    </row>
    <row r="10" customFormat="false" ht="12.75" hidden="false" customHeight="true" outlineLevel="0" collapsed="false">
      <c r="A10" s="35"/>
      <c r="B10" s="36"/>
      <c r="C10" s="37"/>
      <c r="D10" s="37"/>
      <c r="E10" s="37"/>
      <c r="F10" s="49"/>
      <c r="G10" s="50"/>
      <c r="H10" s="51"/>
      <c r="I10" s="49"/>
      <c r="J10" s="50"/>
      <c r="K10" s="52"/>
      <c r="L10" s="58" t="n">
        <v>20</v>
      </c>
      <c r="M10" s="58" t="s">
        <v>118</v>
      </c>
      <c r="N10" s="58" t="n">
        <v>14</v>
      </c>
      <c r="O10" s="54"/>
      <c r="P10" s="55"/>
      <c r="Q10" s="56"/>
      <c r="R10" s="57"/>
      <c r="X10" s="47"/>
      <c r="Y10" s="47"/>
      <c r="Z10" s="47"/>
    </row>
    <row r="11" customFormat="false" ht="15" hidden="false" customHeight="true" outlineLevel="0" collapsed="false">
      <c r="A11" s="59" t="n">
        <v>2</v>
      </c>
      <c r="B11" s="60" t="s">
        <v>101</v>
      </c>
      <c r="C11" s="38" t="n">
        <v>0</v>
      </c>
      <c r="D11" s="39" t="s">
        <v>118</v>
      </c>
      <c r="E11" s="61" t="n">
        <v>2</v>
      </c>
      <c r="F11" s="62" t="s">
        <v>120</v>
      </c>
      <c r="G11" s="62"/>
      <c r="H11" s="62"/>
      <c r="I11" s="38" t="n">
        <v>2</v>
      </c>
      <c r="J11" s="39" t="s">
        <v>118</v>
      </c>
      <c r="K11" s="61" t="n">
        <v>0</v>
      </c>
      <c r="L11" s="42"/>
      <c r="M11" s="42"/>
      <c r="N11" s="42"/>
      <c r="O11" s="63" t="n">
        <v>4</v>
      </c>
      <c r="P11" s="64" t="s">
        <v>118</v>
      </c>
      <c r="Q11" s="65" t="n">
        <v>2</v>
      </c>
      <c r="R11" s="46" t="n">
        <v>4</v>
      </c>
    </row>
    <row r="12" customFormat="false" ht="15.75" hidden="false" customHeight="true" outlineLevel="0" collapsed="false">
      <c r="A12" s="59"/>
      <c r="B12" s="60"/>
      <c r="C12" s="38"/>
      <c r="D12" s="39"/>
      <c r="E12" s="61"/>
      <c r="F12" s="62"/>
      <c r="G12" s="62"/>
      <c r="H12" s="62"/>
      <c r="I12" s="38"/>
      <c r="J12" s="39"/>
      <c r="K12" s="61"/>
      <c r="L12" s="48" t="n">
        <v>2</v>
      </c>
      <c r="M12" s="48" t="s">
        <v>118</v>
      </c>
      <c r="N12" s="48" t="n">
        <v>0</v>
      </c>
      <c r="O12" s="63"/>
      <c r="P12" s="64"/>
      <c r="Q12" s="65"/>
      <c r="R12" s="46"/>
    </row>
    <row r="13" customFormat="false" ht="15" hidden="false" customHeight="true" outlineLevel="0" collapsed="false">
      <c r="A13" s="59"/>
      <c r="B13" s="60"/>
      <c r="C13" s="49" t="n">
        <v>7</v>
      </c>
      <c r="D13" s="66" t="s">
        <v>118</v>
      </c>
      <c r="E13" s="52" t="n">
        <v>20</v>
      </c>
      <c r="F13" s="62"/>
      <c r="G13" s="62"/>
      <c r="H13" s="62"/>
      <c r="I13" s="49" t="n">
        <v>20</v>
      </c>
      <c r="J13" s="66" t="s">
        <v>118</v>
      </c>
      <c r="K13" s="52" t="n">
        <v>11</v>
      </c>
      <c r="L13" s="53"/>
      <c r="M13" s="53"/>
      <c r="N13" s="53"/>
      <c r="O13" s="67" t="n">
        <v>47</v>
      </c>
      <c r="P13" s="68" t="s">
        <v>118</v>
      </c>
      <c r="Q13" s="69" t="n">
        <v>45</v>
      </c>
      <c r="R13" s="57" t="s">
        <v>121</v>
      </c>
    </row>
    <row r="14" customFormat="false" ht="15.75" hidden="false" customHeight="true" outlineLevel="0" collapsed="false">
      <c r="A14" s="59"/>
      <c r="B14" s="60"/>
      <c r="C14" s="49"/>
      <c r="D14" s="66"/>
      <c r="E14" s="52"/>
      <c r="F14" s="62"/>
      <c r="G14" s="62"/>
      <c r="H14" s="62"/>
      <c r="I14" s="49"/>
      <c r="J14" s="66"/>
      <c r="K14" s="52"/>
      <c r="L14" s="53" t="n">
        <v>20</v>
      </c>
      <c r="M14" s="53" t="s">
        <v>118</v>
      </c>
      <c r="N14" s="53" t="n">
        <v>14</v>
      </c>
      <c r="O14" s="67"/>
      <c r="P14" s="68"/>
      <c r="Q14" s="69"/>
      <c r="R14" s="57"/>
    </row>
    <row r="15" customFormat="false" ht="15" hidden="false" customHeight="true" outlineLevel="0" collapsed="false">
      <c r="A15" s="59" t="n">
        <v>3</v>
      </c>
      <c r="B15" s="60" t="s">
        <v>57</v>
      </c>
      <c r="C15" s="38" t="n">
        <v>0</v>
      </c>
      <c r="D15" s="39" t="s">
        <v>118</v>
      </c>
      <c r="E15" s="61" t="n">
        <v>2</v>
      </c>
      <c r="F15" s="38" t="n">
        <v>0</v>
      </c>
      <c r="G15" s="39" t="s">
        <v>118</v>
      </c>
      <c r="H15" s="61" t="n">
        <v>2</v>
      </c>
      <c r="I15" s="70"/>
      <c r="J15" s="70"/>
      <c r="K15" s="70"/>
      <c r="L15" s="38" t="n">
        <v>0</v>
      </c>
      <c r="M15" s="39" t="s">
        <v>118</v>
      </c>
      <c r="N15" s="61" t="n">
        <v>2</v>
      </c>
      <c r="O15" s="63" t="n">
        <v>0</v>
      </c>
      <c r="P15" s="64" t="s">
        <v>118</v>
      </c>
      <c r="Q15" s="65" t="n">
        <v>6</v>
      </c>
      <c r="R15" s="46" t="n">
        <v>0</v>
      </c>
    </row>
    <row r="16" customFormat="false" ht="15.75" hidden="false" customHeight="true" outlineLevel="0" collapsed="false">
      <c r="A16" s="59"/>
      <c r="B16" s="60"/>
      <c r="C16" s="38"/>
      <c r="D16" s="39"/>
      <c r="E16" s="61"/>
      <c r="F16" s="38"/>
      <c r="G16" s="39"/>
      <c r="H16" s="61"/>
      <c r="I16" s="70"/>
      <c r="J16" s="70"/>
      <c r="K16" s="70"/>
      <c r="L16" s="38"/>
      <c r="M16" s="39"/>
      <c r="N16" s="61"/>
      <c r="O16" s="63"/>
      <c r="P16" s="64"/>
      <c r="Q16" s="65"/>
      <c r="R16" s="46"/>
    </row>
    <row r="17" customFormat="false" ht="15" hidden="false" customHeight="true" outlineLevel="0" collapsed="false">
      <c r="A17" s="59"/>
      <c r="B17" s="60"/>
      <c r="C17" s="49" t="n">
        <v>10</v>
      </c>
      <c r="D17" s="66" t="s">
        <v>118</v>
      </c>
      <c r="E17" s="52" t="n">
        <v>20</v>
      </c>
      <c r="F17" s="49" t="n">
        <v>11</v>
      </c>
      <c r="G17" s="66" t="s">
        <v>118</v>
      </c>
      <c r="H17" s="52" t="n">
        <v>20</v>
      </c>
      <c r="I17" s="70"/>
      <c r="J17" s="70"/>
      <c r="K17" s="70"/>
      <c r="L17" s="49" t="n">
        <v>7</v>
      </c>
      <c r="M17" s="66" t="s">
        <v>118</v>
      </c>
      <c r="N17" s="52" t="n">
        <v>20</v>
      </c>
      <c r="O17" s="67" t="n">
        <v>28</v>
      </c>
      <c r="P17" s="68" t="s">
        <v>118</v>
      </c>
      <c r="Q17" s="69" t="n">
        <v>60</v>
      </c>
      <c r="R17" s="57" t="s">
        <v>122</v>
      </c>
    </row>
    <row r="18" customFormat="false" ht="15.75" hidden="false" customHeight="true" outlineLevel="0" collapsed="false">
      <c r="A18" s="59"/>
      <c r="B18" s="60"/>
      <c r="C18" s="49"/>
      <c r="D18" s="66"/>
      <c r="E18" s="52"/>
      <c r="F18" s="49"/>
      <c r="G18" s="66"/>
      <c r="H18" s="52"/>
      <c r="I18" s="70"/>
      <c r="J18" s="70"/>
      <c r="K18" s="70"/>
      <c r="L18" s="49"/>
      <c r="M18" s="66"/>
      <c r="N18" s="52"/>
      <c r="O18" s="67"/>
      <c r="P18" s="68"/>
      <c r="Q18" s="69"/>
      <c r="R18" s="57"/>
    </row>
    <row r="19" customFormat="false" ht="15" hidden="false" customHeight="true" outlineLevel="0" collapsed="false">
      <c r="A19" s="59" t="n">
        <v>4</v>
      </c>
      <c r="B19" s="60" t="s">
        <v>93</v>
      </c>
      <c r="C19" s="38" t="n">
        <v>0</v>
      </c>
      <c r="D19" s="39" t="s">
        <v>118</v>
      </c>
      <c r="E19" s="61" t="n">
        <v>2</v>
      </c>
      <c r="F19" s="38" t="n">
        <v>0</v>
      </c>
      <c r="G19" s="39" t="s">
        <v>118</v>
      </c>
      <c r="H19" s="61" t="n">
        <v>2</v>
      </c>
      <c r="I19" s="38" t="n">
        <v>2</v>
      </c>
      <c r="J19" s="39" t="s">
        <v>118</v>
      </c>
      <c r="K19" s="61" t="n">
        <v>0</v>
      </c>
      <c r="L19" s="71" t="n">
        <v>2019</v>
      </c>
      <c r="M19" s="71"/>
      <c r="N19" s="71"/>
      <c r="O19" s="63" t="n">
        <v>2</v>
      </c>
      <c r="P19" s="64" t="s">
        <v>118</v>
      </c>
      <c r="Q19" s="65" t="n">
        <v>4</v>
      </c>
      <c r="R19" s="46" t="n">
        <v>2</v>
      </c>
    </row>
    <row r="20" customFormat="false" ht="15.75" hidden="false" customHeight="true" outlineLevel="0" collapsed="false">
      <c r="A20" s="59"/>
      <c r="B20" s="60"/>
      <c r="C20" s="38"/>
      <c r="D20" s="39"/>
      <c r="E20" s="61"/>
      <c r="F20" s="38"/>
      <c r="G20" s="39"/>
      <c r="H20" s="61"/>
      <c r="I20" s="38"/>
      <c r="J20" s="39"/>
      <c r="K20" s="61"/>
      <c r="L20" s="71"/>
      <c r="M20" s="71"/>
      <c r="N20" s="71"/>
      <c r="O20" s="63"/>
      <c r="P20" s="64"/>
      <c r="Q20" s="65"/>
      <c r="R20" s="46"/>
    </row>
    <row r="21" customFormat="false" ht="15" hidden="false" customHeight="true" outlineLevel="0" collapsed="false">
      <c r="A21" s="59"/>
      <c r="B21" s="60"/>
      <c r="C21" s="49" t="n">
        <v>14</v>
      </c>
      <c r="D21" s="66" t="s">
        <v>118</v>
      </c>
      <c r="E21" s="52" t="n">
        <v>20</v>
      </c>
      <c r="F21" s="49" t="n">
        <v>14</v>
      </c>
      <c r="G21" s="66" t="s">
        <v>118</v>
      </c>
      <c r="H21" s="52" t="n">
        <v>20</v>
      </c>
      <c r="I21" s="49" t="n">
        <v>20</v>
      </c>
      <c r="J21" s="66" t="s">
        <v>118</v>
      </c>
      <c r="K21" s="52" t="n">
        <v>7</v>
      </c>
      <c r="L21" s="71"/>
      <c r="M21" s="71"/>
      <c r="N21" s="71"/>
      <c r="O21" s="67" t="n">
        <v>48</v>
      </c>
      <c r="P21" s="68" t="s">
        <v>118</v>
      </c>
      <c r="Q21" s="69" t="n">
        <v>47</v>
      </c>
      <c r="R21" s="57" t="s">
        <v>123</v>
      </c>
    </row>
    <row r="22" customFormat="false" ht="15.75" hidden="false" customHeight="true" outlineLevel="0" collapsed="false">
      <c r="A22" s="59"/>
      <c r="B22" s="60"/>
      <c r="C22" s="49"/>
      <c r="D22" s="66"/>
      <c r="E22" s="52"/>
      <c r="F22" s="49"/>
      <c r="G22" s="66"/>
      <c r="H22" s="52"/>
      <c r="I22" s="49"/>
      <c r="J22" s="66"/>
      <c r="K22" s="52"/>
      <c r="L22" s="71"/>
      <c r="M22" s="71"/>
      <c r="N22" s="71"/>
      <c r="O22" s="67"/>
      <c r="P22" s="68"/>
      <c r="Q22" s="69"/>
      <c r="R22" s="57"/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3.2" hidden="false" customHeight="true" outlineLevel="0" collapsed="false"/>
    <row r="26" customFormat="false" ht="13.2" hidden="false" customHeight="true" outlineLevel="0" collapsed="false"/>
    <row r="27" customFormat="false" ht="15" hidden="false" customHeight="true" outlineLevel="0" collapsed="false"/>
    <row r="28" customFormat="false" ht="21.7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22.8" hidden="false" customHeight="false" outlineLevel="0" collapsed="false"/>
    <row r="37" customFormat="false" ht="21" hidden="false" customHeight="false" outlineLevel="0" collapsed="false"/>
    <row r="39" customFormat="false" ht="21" hidden="false" customHeight="false" outlineLevel="0" collapsed="false"/>
    <row r="42" customFormat="false" ht="15.6" hidden="false" customHeight="false" outlineLevel="0" collapsed="false"/>
    <row r="45" customFormat="false" ht="15" hidden="false" customHeight="true" outlineLevel="0" collapsed="false"/>
    <row r="54" customFormat="false" ht="22.8" hidden="false" customHeight="false" outlineLevel="0" collapsed="false"/>
    <row r="55" customFormat="false" ht="21" hidden="false" customHeight="false" outlineLevel="0" collapsed="false"/>
    <row r="57" customFormat="false" ht="21" hidden="false" customHeight="false" outlineLevel="0" collapsed="false"/>
    <row r="60" customFormat="false" ht="15.6" hidden="false" customHeight="false" outlineLevel="0" collapsed="false"/>
    <row r="63" customFormat="false" ht="15" hidden="false" customHeight="true" outlineLevel="0" collapsed="false"/>
    <row r="72" customFormat="false" ht="22.8" hidden="false" customHeight="false" outlineLevel="0" collapsed="false"/>
    <row r="74" customFormat="false" ht="22.8" hidden="false" customHeight="false" outlineLevel="0" collapsed="false"/>
    <row r="75" customFormat="false" ht="21" hidden="false" customHeight="false" outlineLevel="0" collapsed="false"/>
    <row r="77" customFormat="false" ht="21" hidden="false" customHeight="false" outlineLevel="0" collapsed="false"/>
    <row r="80" customFormat="false" ht="15.6" hidden="false" customHeight="false" outlineLevel="0" collapsed="false"/>
  </sheetData>
  <mergeCells count="113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rintOptions headings="false" gridLines="false" gridLinesSet="true" horizontalCentered="false" verticalCentered="false"/>
  <pageMargins left="0.511805555555555" right="0.315277777777778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true"/>
  </sheetPr>
  <dimension ref="A1:Z8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4" activeCellId="0" sqref="X14"/>
    </sheetView>
  </sheetViews>
  <sheetFormatPr defaultRowHeight="14.4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33.56"/>
    <col collapsed="false" customWidth="true" hidden="false" outlineLevel="0" max="3" min="3" style="0" width="4.33"/>
    <col collapsed="false" customWidth="true" hidden="false" outlineLevel="0" max="4" min="4" style="0" width="1.44"/>
    <col collapsed="false" customWidth="true" hidden="false" outlineLevel="0" max="6" min="5" style="0" width="4.33"/>
    <col collapsed="false" customWidth="true" hidden="false" outlineLevel="0" max="7" min="7" style="0" width="1.44"/>
    <col collapsed="false" customWidth="true" hidden="false" outlineLevel="0" max="9" min="8" style="0" width="4.33"/>
    <col collapsed="false" customWidth="true" hidden="false" outlineLevel="0" max="10" min="10" style="0" width="1.44"/>
    <col collapsed="false" customWidth="true" hidden="false" outlineLevel="0" max="12" min="11" style="0" width="4.33"/>
    <col collapsed="false" customWidth="true" hidden="false" outlineLevel="0" max="13" min="13" style="0" width="1.44"/>
    <col collapsed="false" customWidth="true" hidden="false" outlineLevel="0" max="14" min="14" style="0" width="4.33"/>
    <col collapsed="false" customWidth="true" hidden="false" outlineLevel="0" max="15" min="15" style="0" width="4.66"/>
    <col collapsed="false" customWidth="true" hidden="false" outlineLevel="0" max="16" min="16" style="0" width="1.44"/>
    <col collapsed="false" customWidth="true" hidden="false" outlineLevel="0" max="17" min="17" style="0" width="4.66"/>
    <col collapsed="false" customWidth="true" hidden="false" outlineLevel="0" max="18" min="18" style="0" width="6.42"/>
    <col collapsed="false" customWidth="true" hidden="false" outlineLevel="0" max="19" min="19" style="0" width="8.67"/>
    <col collapsed="false" customWidth="true" hidden="false" outlineLevel="0" max="28" min="20" style="0" width="2.65"/>
    <col collapsed="false" customWidth="true" hidden="false" outlineLevel="0" max="29" min="29" style="0" width="2.99"/>
    <col collapsed="false" customWidth="true" hidden="false" outlineLevel="0" max="40" min="30" style="0" width="2.65"/>
    <col collapsed="false" customWidth="true" hidden="false" outlineLevel="0" max="41" min="41" style="0" width="2.99"/>
    <col collapsed="false" customWidth="true" hidden="false" outlineLevel="0" max="52" min="42" style="0" width="2.65"/>
    <col collapsed="false" customWidth="true" hidden="false" outlineLevel="0" max="53" min="53" style="0" width="2.99"/>
    <col collapsed="false" customWidth="true" hidden="false" outlineLevel="0" max="54" min="54" style="0" width="2.65"/>
    <col collapsed="false" customWidth="true" hidden="false" outlineLevel="0" max="256" min="55" style="0" width="8.67"/>
    <col collapsed="false" customWidth="true" hidden="false" outlineLevel="0" max="257" min="257" style="0" width="3.98"/>
    <col collapsed="false" customWidth="true" hidden="false" outlineLevel="0" max="258" min="258" style="0" width="35.33"/>
    <col collapsed="false" customWidth="true" hidden="false" outlineLevel="0" max="259" min="259" style="0" width="4.33"/>
    <col collapsed="false" customWidth="true" hidden="false" outlineLevel="0" max="260" min="260" style="0" width="1.44"/>
    <col collapsed="false" customWidth="true" hidden="false" outlineLevel="0" max="262" min="261" style="0" width="4.33"/>
    <col collapsed="false" customWidth="true" hidden="false" outlineLevel="0" max="263" min="263" style="0" width="1.44"/>
    <col collapsed="false" customWidth="true" hidden="false" outlineLevel="0" max="265" min="264" style="0" width="4.33"/>
    <col collapsed="false" customWidth="true" hidden="false" outlineLevel="0" max="266" min="266" style="0" width="1.44"/>
    <col collapsed="false" customWidth="true" hidden="false" outlineLevel="0" max="268" min="267" style="0" width="4.33"/>
    <col collapsed="false" customWidth="true" hidden="false" outlineLevel="0" max="269" min="269" style="0" width="1.44"/>
    <col collapsed="false" customWidth="true" hidden="false" outlineLevel="0" max="270" min="270" style="0" width="4.33"/>
    <col collapsed="false" customWidth="true" hidden="false" outlineLevel="0" max="271" min="271" style="0" width="4.66"/>
    <col collapsed="false" customWidth="true" hidden="false" outlineLevel="0" max="272" min="272" style="0" width="1.44"/>
    <col collapsed="false" customWidth="true" hidden="false" outlineLevel="0" max="273" min="273" style="0" width="4.66"/>
    <col collapsed="false" customWidth="true" hidden="false" outlineLevel="0" max="274" min="274" style="0" width="6.66"/>
    <col collapsed="false" customWidth="true" hidden="false" outlineLevel="0" max="512" min="275" style="0" width="8.67"/>
    <col collapsed="false" customWidth="true" hidden="false" outlineLevel="0" max="513" min="513" style="0" width="3.98"/>
    <col collapsed="false" customWidth="true" hidden="false" outlineLevel="0" max="514" min="514" style="0" width="35.33"/>
    <col collapsed="false" customWidth="true" hidden="false" outlineLevel="0" max="515" min="515" style="0" width="4.33"/>
    <col collapsed="false" customWidth="true" hidden="false" outlineLevel="0" max="516" min="516" style="0" width="1.44"/>
    <col collapsed="false" customWidth="true" hidden="false" outlineLevel="0" max="518" min="517" style="0" width="4.33"/>
    <col collapsed="false" customWidth="true" hidden="false" outlineLevel="0" max="519" min="519" style="0" width="1.44"/>
    <col collapsed="false" customWidth="true" hidden="false" outlineLevel="0" max="521" min="520" style="0" width="4.33"/>
    <col collapsed="false" customWidth="true" hidden="false" outlineLevel="0" max="522" min="522" style="0" width="1.44"/>
    <col collapsed="false" customWidth="true" hidden="false" outlineLevel="0" max="524" min="523" style="0" width="4.33"/>
    <col collapsed="false" customWidth="true" hidden="false" outlineLevel="0" max="525" min="525" style="0" width="1.44"/>
    <col collapsed="false" customWidth="true" hidden="false" outlineLevel="0" max="526" min="526" style="0" width="4.33"/>
    <col collapsed="false" customWidth="true" hidden="false" outlineLevel="0" max="527" min="527" style="0" width="4.66"/>
    <col collapsed="false" customWidth="true" hidden="false" outlineLevel="0" max="528" min="528" style="0" width="1.44"/>
    <col collapsed="false" customWidth="true" hidden="false" outlineLevel="0" max="529" min="529" style="0" width="4.66"/>
    <col collapsed="false" customWidth="true" hidden="false" outlineLevel="0" max="530" min="530" style="0" width="6.66"/>
    <col collapsed="false" customWidth="true" hidden="false" outlineLevel="0" max="768" min="531" style="0" width="8.67"/>
    <col collapsed="false" customWidth="true" hidden="false" outlineLevel="0" max="769" min="769" style="0" width="3.98"/>
    <col collapsed="false" customWidth="true" hidden="false" outlineLevel="0" max="770" min="770" style="0" width="35.33"/>
    <col collapsed="false" customWidth="true" hidden="false" outlineLevel="0" max="771" min="771" style="0" width="4.33"/>
    <col collapsed="false" customWidth="true" hidden="false" outlineLevel="0" max="772" min="772" style="0" width="1.44"/>
    <col collapsed="false" customWidth="true" hidden="false" outlineLevel="0" max="774" min="773" style="0" width="4.33"/>
    <col collapsed="false" customWidth="true" hidden="false" outlineLevel="0" max="775" min="775" style="0" width="1.44"/>
    <col collapsed="false" customWidth="true" hidden="false" outlineLevel="0" max="777" min="776" style="0" width="4.33"/>
    <col collapsed="false" customWidth="true" hidden="false" outlineLevel="0" max="778" min="778" style="0" width="1.44"/>
    <col collapsed="false" customWidth="true" hidden="false" outlineLevel="0" max="780" min="779" style="0" width="4.33"/>
    <col collapsed="false" customWidth="true" hidden="false" outlineLevel="0" max="781" min="781" style="0" width="1.44"/>
    <col collapsed="false" customWidth="true" hidden="false" outlineLevel="0" max="782" min="782" style="0" width="4.33"/>
    <col collapsed="false" customWidth="true" hidden="false" outlineLevel="0" max="783" min="783" style="0" width="4.66"/>
    <col collapsed="false" customWidth="true" hidden="false" outlineLevel="0" max="784" min="784" style="0" width="1.44"/>
    <col collapsed="false" customWidth="true" hidden="false" outlineLevel="0" max="785" min="785" style="0" width="4.66"/>
    <col collapsed="false" customWidth="true" hidden="false" outlineLevel="0" max="786" min="786" style="0" width="6.66"/>
    <col collapsed="false" customWidth="true" hidden="false" outlineLevel="0" max="1025" min="787" style="0" width="8.67"/>
  </cols>
  <sheetData>
    <row r="1" customFormat="false" ht="15" hidden="false" customHeight="false" outlineLevel="0" collapsed="false"/>
    <row r="2" customFormat="false" ht="14.4" hidden="false" customHeight="true" outlineLevel="0" collapsed="false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customFormat="false" ht="15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customFormat="false" ht="32.25" hidden="false" customHeight="true" outlineLevel="0" collapsed="false">
      <c r="A4" s="29" t="s">
        <v>124</v>
      </c>
      <c r="B4" s="29"/>
      <c r="C4" s="30" t="s">
        <v>112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customFormat="false" ht="14.4" hidden="false" customHeight="false" outlineLevel="0" collapsed="false">
      <c r="A5" s="29"/>
      <c r="B5" s="29"/>
      <c r="C5" s="72" t="n">
        <v>1</v>
      </c>
      <c r="D5" s="72"/>
      <c r="E5" s="72"/>
      <c r="F5" s="28" t="n">
        <v>2</v>
      </c>
      <c r="G5" s="28"/>
      <c r="H5" s="28"/>
      <c r="I5" s="28" t="n">
        <v>3</v>
      </c>
      <c r="J5" s="28"/>
      <c r="K5" s="28"/>
      <c r="L5" s="28" t="n">
        <v>4</v>
      </c>
      <c r="M5" s="28"/>
      <c r="N5" s="28"/>
      <c r="O5" s="31" t="s">
        <v>113</v>
      </c>
      <c r="P5" s="31"/>
      <c r="Q5" s="31"/>
      <c r="R5" s="32" t="s">
        <v>114</v>
      </c>
    </row>
    <row r="6" customFormat="false" ht="15" hidden="false" customHeight="false" outlineLevel="0" collapsed="false">
      <c r="A6" s="29"/>
      <c r="B6" s="29"/>
      <c r="C6" s="72"/>
      <c r="D6" s="72"/>
      <c r="E6" s="72"/>
      <c r="F6" s="28"/>
      <c r="G6" s="28"/>
      <c r="H6" s="28"/>
      <c r="I6" s="28"/>
      <c r="J6" s="28"/>
      <c r="K6" s="28"/>
      <c r="L6" s="28"/>
      <c r="M6" s="28"/>
      <c r="N6" s="28"/>
      <c r="O6" s="73" t="s">
        <v>115</v>
      </c>
      <c r="P6" s="73"/>
      <c r="Q6" s="73"/>
      <c r="R6" s="34" t="s">
        <v>116</v>
      </c>
    </row>
    <row r="7" customFormat="false" ht="15" hidden="false" customHeight="true" outlineLevel="0" collapsed="false">
      <c r="A7" s="59" t="n">
        <v>1</v>
      </c>
      <c r="B7" s="60" t="s">
        <v>53</v>
      </c>
      <c r="C7" s="37"/>
      <c r="D7" s="37"/>
      <c r="E7" s="37"/>
      <c r="F7" s="38" t="n">
        <v>1</v>
      </c>
      <c r="G7" s="39" t="s">
        <v>118</v>
      </c>
      <c r="H7" s="61" t="n">
        <v>1</v>
      </c>
      <c r="I7" s="38" t="n">
        <v>2</v>
      </c>
      <c r="J7" s="39" t="s">
        <v>118</v>
      </c>
      <c r="K7" s="61" t="n">
        <v>0</v>
      </c>
      <c r="L7" s="42"/>
      <c r="M7" s="42"/>
      <c r="N7" s="42"/>
      <c r="O7" s="63" t="n">
        <v>5</v>
      </c>
      <c r="P7" s="64" t="s">
        <v>118</v>
      </c>
      <c r="Q7" s="65" t="n">
        <v>1</v>
      </c>
      <c r="R7" s="46" t="n">
        <v>5</v>
      </c>
      <c r="Y7" s="47"/>
    </row>
    <row r="8" customFormat="false" ht="15.75" hidden="false" customHeight="true" outlineLevel="0" collapsed="false">
      <c r="A8" s="59"/>
      <c r="B8" s="60"/>
      <c r="C8" s="37"/>
      <c r="D8" s="37"/>
      <c r="E8" s="37"/>
      <c r="F8" s="38"/>
      <c r="G8" s="39"/>
      <c r="H8" s="61"/>
      <c r="I8" s="38"/>
      <c r="J8" s="39"/>
      <c r="K8" s="61"/>
      <c r="L8" s="48" t="n">
        <v>2</v>
      </c>
      <c r="M8" s="48" t="s">
        <v>118</v>
      </c>
      <c r="N8" s="48" t="n">
        <v>0</v>
      </c>
      <c r="O8" s="63"/>
      <c r="P8" s="64"/>
      <c r="Q8" s="65"/>
      <c r="R8" s="46"/>
    </row>
    <row r="9" customFormat="false" ht="15" hidden="false" customHeight="true" outlineLevel="0" collapsed="false">
      <c r="A9" s="59"/>
      <c r="B9" s="60"/>
      <c r="C9" s="37"/>
      <c r="D9" s="37"/>
      <c r="E9" s="37"/>
      <c r="F9" s="74" t="n">
        <v>12</v>
      </c>
      <c r="G9" s="53" t="s">
        <v>118</v>
      </c>
      <c r="H9" s="75" t="n">
        <v>18</v>
      </c>
      <c r="I9" s="76" t="n">
        <v>20</v>
      </c>
      <c r="J9" s="58" t="s">
        <v>118</v>
      </c>
      <c r="K9" s="77" t="n">
        <v>11</v>
      </c>
      <c r="L9" s="53"/>
      <c r="M9" s="53"/>
      <c r="N9" s="53"/>
      <c r="O9" s="78" t="n">
        <v>52</v>
      </c>
      <c r="P9" s="79" t="s">
        <v>118</v>
      </c>
      <c r="Q9" s="80" t="n">
        <v>37</v>
      </c>
      <c r="R9" s="57" t="s">
        <v>119</v>
      </c>
      <c r="X9" s="47"/>
      <c r="Y9" s="47"/>
      <c r="Z9" s="47"/>
    </row>
    <row r="10" customFormat="false" ht="15.75" hidden="false" customHeight="true" outlineLevel="0" collapsed="false">
      <c r="A10" s="59"/>
      <c r="B10" s="60"/>
      <c r="C10" s="37"/>
      <c r="D10" s="37"/>
      <c r="E10" s="37"/>
      <c r="F10" s="74"/>
      <c r="G10" s="53"/>
      <c r="H10" s="75"/>
      <c r="I10" s="76"/>
      <c r="J10" s="58"/>
      <c r="K10" s="77"/>
      <c r="L10" s="58" t="n">
        <v>20</v>
      </c>
      <c r="M10" s="58" t="s">
        <v>118</v>
      </c>
      <c r="N10" s="58" t="n">
        <v>8</v>
      </c>
      <c r="O10" s="78"/>
      <c r="P10" s="79"/>
      <c r="Q10" s="80"/>
      <c r="R10" s="57"/>
      <c r="X10" s="47"/>
      <c r="Y10" s="47"/>
      <c r="Z10" s="47"/>
    </row>
    <row r="11" customFormat="false" ht="15" hidden="false" customHeight="true" outlineLevel="0" collapsed="false">
      <c r="A11" s="59" t="n">
        <v>2</v>
      </c>
      <c r="B11" s="60" t="s">
        <v>39</v>
      </c>
      <c r="C11" s="38" t="n">
        <v>1</v>
      </c>
      <c r="D11" s="39" t="s">
        <v>118</v>
      </c>
      <c r="E11" s="39" t="n">
        <v>1</v>
      </c>
      <c r="F11" s="62" t="s">
        <v>120</v>
      </c>
      <c r="G11" s="62"/>
      <c r="H11" s="62"/>
      <c r="I11" s="39" t="n">
        <v>1</v>
      </c>
      <c r="J11" s="39" t="s">
        <v>118</v>
      </c>
      <c r="K11" s="61" t="n">
        <v>1</v>
      </c>
      <c r="L11" s="42"/>
      <c r="M11" s="42"/>
      <c r="N11" s="42"/>
      <c r="O11" s="63" t="n">
        <v>4</v>
      </c>
      <c r="P11" s="64" t="s">
        <v>118</v>
      </c>
      <c r="Q11" s="65" t="n">
        <v>2</v>
      </c>
      <c r="R11" s="46" t="n">
        <v>4</v>
      </c>
    </row>
    <row r="12" customFormat="false" ht="15.75" hidden="false" customHeight="true" outlineLevel="0" collapsed="false">
      <c r="A12" s="59"/>
      <c r="B12" s="60"/>
      <c r="C12" s="38"/>
      <c r="D12" s="39"/>
      <c r="E12" s="39"/>
      <c r="F12" s="62"/>
      <c r="G12" s="62"/>
      <c r="H12" s="62"/>
      <c r="I12" s="39"/>
      <c r="J12" s="39"/>
      <c r="K12" s="61"/>
      <c r="L12" s="48" t="n">
        <v>2</v>
      </c>
      <c r="M12" s="48" t="s">
        <v>118</v>
      </c>
      <c r="N12" s="48" t="n">
        <v>0</v>
      </c>
      <c r="O12" s="63"/>
      <c r="P12" s="64"/>
      <c r="Q12" s="65"/>
      <c r="R12" s="46"/>
    </row>
    <row r="13" customFormat="false" ht="15" hidden="false" customHeight="true" outlineLevel="0" collapsed="false">
      <c r="A13" s="59"/>
      <c r="B13" s="60"/>
      <c r="C13" s="76" t="n">
        <v>18</v>
      </c>
      <c r="D13" s="58" t="s">
        <v>118</v>
      </c>
      <c r="E13" s="58" t="n">
        <v>12</v>
      </c>
      <c r="F13" s="62"/>
      <c r="G13" s="62"/>
      <c r="H13" s="62"/>
      <c r="I13" s="53" t="n">
        <v>19</v>
      </c>
      <c r="J13" s="53" t="s">
        <v>118</v>
      </c>
      <c r="K13" s="75" t="n">
        <v>13</v>
      </c>
      <c r="L13" s="53"/>
      <c r="M13" s="53"/>
      <c r="N13" s="53"/>
      <c r="O13" s="78" t="n">
        <v>57</v>
      </c>
      <c r="P13" s="79" t="s">
        <v>118</v>
      </c>
      <c r="Q13" s="80" t="n">
        <v>38</v>
      </c>
      <c r="R13" s="57" t="s">
        <v>121</v>
      </c>
    </row>
    <row r="14" customFormat="false" ht="15.75" hidden="false" customHeight="true" outlineLevel="0" collapsed="false">
      <c r="A14" s="59"/>
      <c r="B14" s="60"/>
      <c r="C14" s="76"/>
      <c r="D14" s="58"/>
      <c r="E14" s="58"/>
      <c r="F14" s="62"/>
      <c r="G14" s="62"/>
      <c r="H14" s="62"/>
      <c r="I14" s="53"/>
      <c r="J14" s="53"/>
      <c r="K14" s="75"/>
      <c r="L14" s="53" t="n">
        <v>20</v>
      </c>
      <c r="M14" s="53" t="s">
        <v>118</v>
      </c>
      <c r="N14" s="53" t="n">
        <v>13</v>
      </c>
      <c r="O14" s="78"/>
      <c r="P14" s="79"/>
      <c r="Q14" s="80"/>
      <c r="R14" s="57"/>
    </row>
    <row r="15" customFormat="false" ht="15" hidden="false" customHeight="true" outlineLevel="0" collapsed="false">
      <c r="A15" s="59" t="n">
        <v>3</v>
      </c>
      <c r="B15" s="60" t="s">
        <v>90</v>
      </c>
      <c r="C15" s="38" t="n">
        <v>0</v>
      </c>
      <c r="D15" s="39" t="s">
        <v>118</v>
      </c>
      <c r="E15" s="61" t="n">
        <v>2</v>
      </c>
      <c r="F15" s="81" t="n">
        <v>1</v>
      </c>
      <c r="G15" s="48" t="s">
        <v>118</v>
      </c>
      <c r="H15" s="48" t="n">
        <v>1</v>
      </c>
      <c r="I15" s="70"/>
      <c r="J15" s="70"/>
      <c r="K15" s="70"/>
      <c r="L15" s="38" t="n">
        <v>2</v>
      </c>
      <c r="M15" s="39" t="s">
        <v>118</v>
      </c>
      <c r="N15" s="61" t="n">
        <v>0</v>
      </c>
      <c r="O15" s="63" t="n">
        <v>3</v>
      </c>
      <c r="P15" s="64" t="s">
        <v>118</v>
      </c>
      <c r="Q15" s="65" t="n">
        <v>3</v>
      </c>
      <c r="R15" s="46" t="n">
        <v>3</v>
      </c>
    </row>
    <row r="16" customFormat="false" ht="15.75" hidden="false" customHeight="true" outlineLevel="0" collapsed="false">
      <c r="A16" s="59"/>
      <c r="B16" s="60"/>
      <c r="C16" s="38"/>
      <c r="D16" s="39"/>
      <c r="E16" s="61"/>
      <c r="F16" s="81"/>
      <c r="G16" s="48"/>
      <c r="H16" s="48"/>
      <c r="I16" s="70"/>
      <c r="J16" s="70"/>
      <c r="K16" s="70"/>
      <c r="L16" s="38"/>
      <c r="M16" s="39"/>
      <c r="N16" s="61"/>
      <c r="O16" s="63"/>
      <c r="P16" s="64"/>
      <c r="Q16" s="65"/>
      <c r="R16" s="46"/>
    </row>
    <row r="17" customFormat="false" ht="15" hidden="false" customHeight="true" outlineLevel="0" collapsed="false">
      <c r="A17" s="59"/>
      <c r="B17" s="60"/>
      <c r="C17" s="76" t="n">
        <v>11</v>
      </c>
      <c r="D17" s="58" t="s">
        <v>118</v>
      </c>
      <c r="E17" s="77" t="n">
        <v>20</v>
      </c>
      <c r="F17" s="76" t="n">
        <v>13</v>
      </c>
      <c r="G17" s="58" t="s">
        <v>118</v>
      </c>
      <c r="H17" s="58" t="n">
        <v>19</v>
      </c>
      <c r="I17" s="70"/>
      <c r="J17" s="70"/>
      <c r="K17" s="70"/>
      <c r="L17" s="76" t="n">
        <v>20</v>
      </c>
      <c r="M17" s="58" t="s">
        <v>118</v>
      </c>
      <c r="N17" s="77" t="n">
        <v>13</v>
      </c>
      <c r="O17" s="78" t="n">
        <v>44</v>
      </c>
      <c r="P17" s="79" t="s">
        <v>118</v>
      </c>
      <c r="Q17" s="80" t="n">
        <v>52</v>
      </c>
      <c r="R17" s="57" t="s">
        <v>123</v>
      </c>
    </row>
    <row r="18" customFormat="false" ht="15.75" hidden="false" customHeight="true" outlineLevel="0" collapsed="false">
      <c r="A18" s="59"/>
      <c r="B18" s="60"/>
      <c r="C18" s="76"/>
      <c r="D18" s="58"/>
      <c r="E18" s="77"/>
      <c r="F18" s="76"/>
      <c r="G18" s="58"/>
      <c r="H18" s="58"/>
      <c r="I18" s="70"/>
      <c r="J18" s="70"/>
      <c r="K18" s="70"/>
      <c r="L18" s="76"/>
      <c r="M18" s="58"/>
      <c r="N18" s="77"/>
      <c r="O18" s="78"/>
      <c r="P18" s="79"/>
      <c r="Q18" s="80"/>
      <c r="R18" s="57"/>
    </row>
    <row r="19" customFormat="false" ht="15" hidden="false" customHeight="true" outlineLevel="0" collapsed="false">
      <c r="A19" s="59" t="n">
        <v>4</v>
      </c>
      <c r="B19" s="60" t="s">
        <v>107</v>
      </c>
      <c r="C19" s="38" t="n">
        <v>0</v>
      </c>
      <c r="D19" s="39" t="s">
        <v>118</v>
      </c>
      <c r="E19" s="61" t="n">
        <v>2</v>
      </c>
      <c r="F19" s="38" t="n">
        <v>0</v>
      </c>
      <c r="G19" s="39" t="s">
        <v>118</v>
      </c>
      <c r="H19" s="61" t="n">
        <v>2</v>
      </c>
      <c r="I19" s="81" t="n">
        <v>0</v>
      </c>
      <c r="J19" s="48" t="s">
        <v>118</v>
      </c>
      <c r="K19" s="48" t="n">
        <v>2</v>
      </c>
      <c r="L19" s="71" t="n">
        <v>2019</v>
      </c>
      <c r="M19" s="71"/>
      <c r="N19" s="71"/>
      <c r="O19" s="64" t="n">
        <v>0</v>
      </c>
      <c r="P19" s="64" t="s">
        <v>118</v>
      </c>
      <c r="Q19" s="65" t="n">
        <v>6</v>
      </c>
      <c r="R19" s="46" t="n">
        <v>0</v>
      </c>
    </row>
    <row r="20" customFormat="false" ht="15.75" hidden="false" customHeight="true" outlineLevel="0" collapsed="false">
      <c r="A20" s="59"/>
      <c r="B20" s="60"/>
      <c r="C20" s="38"/>
      <c r="D20" s="39"/>
      <c r="E20" s="61"/>
      <c r="F20" s="38"/>
      <c r="G20" s="39"/>
      <c r="H20" s="61"/>
      <c r="I20" s="81"/>
      <c r="J20" s="48"/>
      <c r="K20" s="48"/>
      <c r="L20" s="71"/>
      <c r="M20" s="71"/>
      <c r="N20" s="71"/>
      <c r="O20" s="64"/>
      <c r="P20" s="64"/>
      <c r="Q20" s="65"/>
      <c r="R20" s="46"/>
    </row>
    <row r="21" customFormat="false" ht="15" hidden="false" customHeight="true" outlineLevel="0" collapsed="false">
      <c r="A21" s="59"/>
      <c r="B21" s="60"/>
      <c r="C21" s="76" t="n">
        <v>8</v>
      </c>
      <c r="D21" s="58" t="s">
        <v>118</v>
      </c>
      <c r="E21" s="77" t="n">
        <v>20</v>
      </c>
      <c r="F21" s="76" t="n">
        <v>13</v>
      </c>
      <c r="G21" s="58" t="s">
        <v>118</v>
      </c>
      <c r="H21" s="77" t="n">
        <v>20</v>
      </c>
      <c r="I21" s="76" t="n">
        <v>13</v>
      </c>
      <c r="J21" s="58" t="s">
        <v>118</v>
      </c>
      <c r="K21" s="58" t="n">
        <v>20</v>
      </c>
      <c r="L21" s="71"/>
      <c r="M21" s="71"/>
      <c r="N21" s="71"/>
      <c r="O21" s="82" t="n">
        <v>34</v>
      </c>
      <c r="P21" s="79" t="s">
        <v>118</v>
      </c>
      <c r="Q21" s="80" t="n">
        <v>60</v>
      </c>
      <c r="R21" s="57" t="s">
        <v>122</v>
      </c>
    </row>
    <row r="22" customFormat="false" ht="15.75" hidden="false" customHeight="true" outlineLevel="0" collapsed="false">
      <c r="A22" s="59"/>
      <c r="B22" s="60"/>
      <c r="C22" s="76"/>
      <c r="D22" s="58"/>
      <c r="E22" s="77"/>
      <c r="F22" s="76"/>
      <c r="G22" s="58"/>
      <c r="H22" s="77"/>
      <c r="I22" s="76"/>
      <c r="J22" s="58"/>
      <c r="K22" s="58"/>
      <c r="L22" s="71"/>
      <c r="M22" s="71"/>
      <c r="N22" s="71"/>
      <c r="O22" s="82"/>
      <c r="P22" s="79"/>
      <c r="Q22" s="80"/>
      <c r="R22" s="57"/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3.2" hidden="false" customHeight="true" outlineLevel="0" collapsed="false"/>
    <row r="26" customFormat="false" ht="13.2" hidden="false" customHeight="true" outlineLevel="0" collapsed="false"/>
    <row r="27" customFormat="false" ht="15" hidden="false" customHeight="true" outlineLevel="0" collapsed="false"/>
    <row r="28" customFormat="false" ht="21.7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22.8" hidden="false" customHeight="false" outlineLevel="0" collapsed="false"/>
    <row r="37" customFormat="false" ht="21" hidden="false" customHeight="false" outlineLevel="0" collapsed="false"/>
    <row r="39" customFormat="false" ht="21" hidden="false" customHeight="false" outlineLevel="0" collapsed="false"/>
    <row r="42" customFormat="false" ht="15.6" hidden="false" customHeight="false" outlineLevel="0" collapsed="false"/>
    <row r="45" customFormat="false" ht="15" hidden="false" customHeight="true" outlineLevel="0" collapsed="false"/>
    <row r="54" customFormat="false" ht="22.8" hidden="false" customHeight="false" outlineLevel="0" collapsed="false"/>
    <row r="55" customFormat="false" ht="21" hidden="false" customHeight="false" outlineLevel="0" collapsed="false"/>
    <row r="57" customFormat="false" ht="21" hidden="false" customHeight="false" outlineLevel="0" collapsed="false"/>
    <row r="60" customFormat="false" ht="15.6" hidden="false" customHeight="false" outlineLevel="0" collapsed="false"/>
    <row r="63" customFormat="false" ht="15" hidden="false" customHeight="true" outlineLevel="0" collapsed="false"/>
    <row r="72" customFormat="false" ht="22.8" hidden="false" customHeight="false" outlineLevel="0" collapsed="false"/>
    <row r="74" customFormat="false" ht="22.8" hidden="false" customHeight="false" outlineLevel="0" collapsed="false"/>
    <row r="75" customFormat="false" ht="21" hidden="false" customHeight="false" outlineLevel="0" collapsed="false"/>
    <row r="77" customFormat="false" ht="21" hidden="false" customHeight="false" outlineLevel="0" collapsed="false"/>
    <row r="80" customFormat="false" ht="15.6" hidden="false" customHeight="false" outlineLevel="0" collapsed="false"/>
  </sheetData>
  <mergeCells count="113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rintOptions headings="false" gridLines="false" gridLinesSet="true" horizontalCentered="false" verticalCentered="false"/>
  <pageMargins left="0.590277777777778" right="0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true"/>
  </sheetPr>
  <dimension ref="A1:Z8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20" activeCellId="0" sqref="Y20"/>
    </sheetView>
  </sheetViews>
  <sheetFormatPr defaultRowHeight="14.4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33.56"/>
    <col collapsed="false" customWidth="true" hidden="false" outlineLevel="0" max="3" min="3" style="0" width="4.33"/>
    <col collapsed="false" customWidth="true" hidden="false" outlineLevel="0" max="4" min="4" style="0" width="1.44"/>
    <col collapsed="false" customWidth="true" hidden="false" outlineLevel="0" max="6" min="5" style="0" width="4.33"/>
    <col collapsed="false" customWidth="true" hidden="false" outlineLevel="0" max="7" min="7" style="0" width="1.44"/>
    <col collapsed="false" customWidth="true" hidden="false" outlineLevel="0" max="9" min="8" style="0" width="4.33"/>
    <col collapsed="false" customWidth="true" hidden="false" outlineLevel="0" max="10" min="10" style="0" width="1.44"/>
    <col collapsed="false" customWidth="true" hidden="false" outlineLevel="0" max="12" min="11" style="0" width="4.33"/>
    <col collapsed="false" customWidth="true" hidden="false" outlineLevel="0" max="13" min="13" style="0" width="1.44"/>
    <col collapsed="false" customWidth="true" hidden="false" outlineLevel="0" max="14" min="14" style="0" width="4.33"/>
    <col collapsed="false" customWidth="true" hidden="false" outlineLevel="0" max="15" min="15" style="0" width="4.66"/>
    <col collapsed="false" customWidth="true" hidden="false" outlineLevel="0" max="16" min="16" style="0" width="1.44"/>
    <col collapsed="false" customWidth="true" hidden="false" outlineLevel="0" max="17" min="17" style="0" width="4.66"/>
    <col collapsed="false" customWidth="true" hidden="false" outlineLevel="0" max="18" min="18" style="0" width="6.42"/>
    <col collapsed="false" customWidth="true" hidden="false" outlineLevel="0" max="19" min="19" style="0" width="8.67"/>
    <col collapsed="false" customWidth="true" hidden="false" outlineLevel="0" max="28" min="20" style="0" width="2.65"/>
    <col collapsed="false" customWidth="true" hidden="false" outlineLevel="0" max="29" min="29" style="0" width="2.99"/>
    <col collapsed="false" customWidth="true" hidden="false" outlineLevel="0" max="40" min="30" style="0" width="2.65"/>
    <col collapsed="false" customWidth="true" hidden="false" outlineLevel="0" max="41" min="41" style="0" width="2.99"/>
    <col collapsed="false" customWidth="true" hidden="false" outlineLevel="0" max="52" min="42" style="0" width="2.65"/>
    <col collapsed="false" customWidth="true" hidden="false" outlineLevel="0" max="53" min="53" style="0" width="2.99"/>
    <col collapsed="false" customWidth="true" hidden="false" outlineLevel="0" max="54" min="54" style="0" width="2.65"/>
    <col collapsed="false" customWidth="true" hidden="false" outlineLevel="0" max="256" min="55" style="0" width="8.67"/>
    <col collapsed="false" customWidth="true" hidden="false" outlineLevel="0" max="257" min="257" style="0" width="3.98"/>
    <col collapsed="false" customWidth="true" hidden="false" outlineLevel="0" max="258" min="258" style="0" width="35.33"/>
    <col collapsed="false" customWidth="true" hidden="false" outlineLevel="0" max="259" min="259" style="0" width="4.33"/>
    <col collapsed="false" customWidth="true" hidden="false" outlineLevel="0" max="260" min="260" style="0" width="1.44"/>
    <col collapsed="false" customWidth="true" hidden="false" outlineLevel="0" max="262" min="261" style="0" width="4.33"/>
    <col collapsed="false" customWidth="true" hidden="false" outlineLevel="0" max="263" min="263" style="0" width="1.44"/>
    <col collapsed="false" customWidth="true" hidden="false" outlineLevel="0" max="265" min="264" style="0" width="4.33"/>
    <col collapsed="false" customWidth="true" hidden="false" outlineLevel="0" max="266" min="266" style="0" width="1.44"/>
    <col collapsed="false" customWidth="true" hidden="false" outlineLevel="0" max="268" min="267" style="0" width="4.33"/>
    <col collapsed="false" customWidth="true" hidden="false" outlineLevel="0" max="269" min="269" style="0" width="1.44"/>
    <col collapsed="false" customWidth="true" hidden="false" outlineLevel="0" max="270" min="270" style="0" width="4.33"/>
    <col collapsed="false" customWidth="true" hidden="false" outlineLevel="0" max="271" min="271" style="0" width="4.66"/>
    <col collapsed="false" customWidth="true" hidden="false" outlineLevel="0" max="272" min="272" style="0" width="1.44"/>
    <col collapsed="false" customWidth="true" hidden="false" outlineLevel="0" max="273" min="273" style="0" width="4.66"/>
    <col collapsed="false" customWidth="true" hidden="false" outlineLevel="0" max="274" min="274" style="0" width="6.66"/>
    <col collapsed="false" customWidth="true" hidden="false" outlineLevel="0" max="512" min="275" style="0" width="8.67"/>
    <col collapsed="false" customWidth="true" hidden="false" outlineLevel="0" max="513" min="513" style="0" width="3.98"/>
    <col collapsed="false" customWidth="true" hidden="false" outlineLevel="0" max="514" min="514" style="0" width="35.33"/>
    <col collapsed="false" customWidth="true" hidden="false" outlineLevel="0" max="515" min="515" style="0" width="4.33"/>
    <col collapsed="false" customWidth="true" hidden="false" outlineLevel="0" max="516" min="516" style="0" width="1.44"/>
    <col collapsed="false" customWidth="true" hidden="false" outlineLevel="0" max="518" min="517" style="0" width="4.33"/>
    <col collapsed="false" customWidth="true" hidden="false" outlineLevel="0" max="519" min="519" style="0" width="1.44"/>
    <col collapsed="false" customWidth="true" hidden="false" outlineLevel="0" max="521" min="520" style="0" width="4.33"/>
    <col collapsed="false" customWidth="true" hidden="false" outlineLevel="0" max="522" min="522" style="0" width="1.44"/>
    <col collapsed="false" customWidth="true" hidden="false" outlineLevel="0" max="524" min="523" style="0" width="4.33"/>
    <col collapsed="false" customWidth="true" hidden="false" outlineLevel="0" max="525" min="525" style="0" width="1.44"/>
    <col collapsed="false" customWidth="true" hidden="false" outlineLevel="0" max="526" min="526" style="0" width="4.33"/>
    <col collapsed="false" customWidth="true" hidden="false" outlineLevel="0" max="527" min="527" style="0" width="4.66"/>
    <col collapsed="false" customWidth="true" hidden="false" outlineLevel="0" max="528" min="528" style="0" width="1.44"/>
    <col collapsed="false" customWidth="true" hidden="false" outlineLevel="0" max="529" min="529" style="0" width="4.66"/>
    <col collapsed="false" customWidth="true" hidden="false" outlineLevel="0" max="530" min="530" style="0" width="6.66"/>
    <col collapsed="false" customWidth="true" hidden="false" outlineLevel="0" max="768" min="531" style="0" width="8.67"/>
    <col collapsed="false" customWidth="true" hidden="false" outlineLevel="0" max="769" min="769" style="0" width="3.98"/>
    <col collapsed="false" customWidth="true" hidden="false" outlineLevel="0" max="770" min="770" style="0" width="35.33"/>
    <col collapsed="false" customWidth="true" hidden="false" outlineLevel="0" max="771" min="771" style="0" width="4.33"/>
    <col collapsed="false" customWidth="true" hidden="false" outlineLevel="0" max="772" min="772" style="0" width="1.44"/>
    <col collapsed="false" customWidth="true" hidden="false" outlineLevel="0" max="774" min="773" style="0" width="4.33"/>
    <col collapsed="false" customWidth="true" hidden="false" outlineLevel="0" max="775" min="775" style="0" width="1.44"/>
    <col collapsed="false" customWidth="true" hidden="false" outlineLevel="0" max="777" min="776" style="0" width="4.33"/>
    <col collapsed="false" customWidth="true" hidden="false" outlineLevel="0" max="778" min="778" style="0" width="1.44"/>
    <col collapsed="false" customWidth="true" hidden="false" outlineLevel="0" max="780" min="779" style="0" width="4.33"/>
    <col collapsed="false" customWidth="true" hidden="false" outlineLevel="0" max="781" min="781" style="0" width="1.44"/>
    <col collapsed="false" customWidth="true" hidden="false" outlineLevel="0" max="782" min="782" style="0" width="4.33"/>
    <col collapsed="false" customWidth="true" hidden="false" outlineLevel="0" max="783" min="783" style="0" width="4.66"/>
    <col collapsed="false" customWidth="true" hidden="false" outlineLevel="0" max="784" min="784" style="0" width="1.44"/>
    <col collapsed="false" customWidth="true" hidden="false" outlineLevel="0" max="785" min="785" style="0" width="4.66"/>
    <col collapsed="false" customWidth="true" hidden="false" outlineLevel="0" max="786" min="786" style="0" width="6.66"/>
    <col collapsed="false" customWidth="true" hidden="false" outlineLevel="0" max="1025" min="787" style="0" width="8.67"/>
  </cols>
  <sheetData>
    <row r="1" customFormat="false" ht="15" hidden="false" customHeight="false" outlineLevel="0" collapsed="false"/>
    <row r="2" customFormat="false" ht="14.4" hidden="false" customHeight="true" outlineLevel="0" collapsed="false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customFormat="false" ht="15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customFormat="false" ht="32.25" hidden="false" customHeight="true" outlineLevel="0" collapsed="false">
      <c r="A4" s="29" t="s">
        <v>125</v>
      </c>
      <c r="B4" s="29"/>
      <c r="C4" s="30" t="s">
        <v>112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customFormat="false" ht="14.4" hidden="false" customHeight="false" outlineLevel="0" collapsed="false">
      <c r="A5" s="29"/>
      <c r="B5" s="29"/>
      <c r="C5" s="72" t="n">
        <v>1</v>
      </c>
      <c r="D5" s="72"/>
      <c r="E5" s="72"/>
      <c r="F5" s="28" t="n">
        <v>2</v>
      </c>
      <c r="G5" s="28"/>
      <c r="H5" s="28"/>
      <c r="I5" s="28" t="n">
        <v>3</v>
      </c>
      <c r="J5" s="28"/>
      <c r="K5" s="28"/>
      <c r="L5" s="28" t="n">
        <v>4</v>
      </c>
      <c r="M5" s="28"/>
      <c r="N5" s="28"/>
      <c r="O5" s="31" t="s">
        <v>113</v>
      </c>
      <c r="P5" s="31"/>
      <c r="Q5" s="31"/>
      <c r="R5" s="32" t="s">
        <v>114</v>
      </c>
    </row>
    <row r="6" customFormat="false" ht="15" hidden="false" customHeight="false" outlineLevel="0" collapsed="false">
      <c r="A6" s="29"/>
      <c r="B6" s="29"/>
      <c r="C6" s="72"/>
      <c r="D6" s="72"/>
      <c r="E6" s="72"/>
      <c r="F6" s="28"/>
      <c r="G6" s="28"/>
      <c r="H6" s="28"/>
      <c r="I6" s="28"/>
      <c r="J6" s="28"/>
      <c r="K6" s="28"/>
      <c r="L6" s="28"/>
      <c r="M6" s="28"/>
      <c r="N6" s="28"/>
      <c r="O6" s="73" t="s">
        <v>115</v>
      </c>
      <c r="P6" s="73"/>
      <c r="Q6" s="73"/>
      <c r="R6" s="34" t="s">
        <v>116</v>
      </c>
    </row>
    <row r="7" customFormat="false" ht="15" hidden="false" customHeight="true" outlineLevel="0" collapsed="false">
      <c r="A7" s="59" t="n">
        <v>1</v>
      </c>
      <c r="B7" s="60" t="s">
        <v>36</v>
      </c>
      <c r="C7" s="37"/>
      <c r="D7" s="37"/>
      <c r="E7" s="37"/>
      <c r="F7" s="38" t="n">
        <v>0</v>
      </c>
      <c r="G7" s="39" t="s">
        <v>118</v>
      </c>
      <c r="H7" s="61" t="n">
        <v>2</v>
      </c>
      <c r="I7" s="38" t="n">
        <v>2</v>
      </c>
      <c r="J7" s="39" t="s">
        <v>118</v>
      </c>
      <c r="K7" s="61" t="n">
        <v>0</v>
      </c>
      <c r="L7" s="42"/>
      <c r="M7" s="42"/>
      <c r="N7" s="42"/>
      <c r="O7" s="63" t="n">
        <v>4</v>
      </c>
      <c r="P7" s="64" t="s">
        <v>118</v>
      </c>
      <c r="Q7" s="65" t="n">
        <v>2</v>
      </c>
      <c r="R7" s="46" t="n">
        <v>4</v>
      </c>
      <c r="Y7" s="47"/>
    </row>
    <row r="8" customFormat="false" ht="15.75" hidden="false" customHeight="true" outlineLevel="0" collapsed="false">
      <c r="A8" s="59"/>
      <c r="B8" s="60"/>
      <c r="C8" s="37"/>
      <c r="D8" s="37"/>
      <c r="E8" s="37"/>
      <c r="F8" s="38"/>
      <c r="G8" s="39"/>
      <c r="H8" s="61"/>
      <c r="I8" s="38"/>
      <c r="J8" s="39"/>
      <c r="K8" s="61"/>
      <c r="L8" s="48" t="n">
        <v>2</v>
      </c>
      <c r="M8" s="48" t="s">
        <v>118</v>
      </c>
      <c r="N8" s="48" t="n">
        <v>0</v>
      </c>
      <c r="O8" s="63"/>
      <c r="P8" s="64"/>
      <c r="Q8" s="65"/>
      <c r="R8" s="46"/>
    </row>
    <row r="9" customFormat="false" ht="15" hidden="false" customHeight="true" outlineLevel="0" collapsed="false">
      <c r="A9" s="59"/>
      <c r="B9" s="60"/>
      <c r="C9" s="37"/>
      <c r="D9" s="37"/>
      <c r="E9" s="37"/>
      <c r="F9" s="74" t="n">
        <v>7</v>
      </c>
      <c r="G9" s="53" t="s">
        <v>118</v>
      </c>
      <c r="H9" s="75" t="n">
        <v>20</v>
      </c>
      <c r="I9" s="76" t="n">
        <v>20</v>
      </c>
      <c r="J9" s="58" t="s">
        <v>118</v>
      </c>
      <c r="K9" s="77" t="n">
        <v>6</v>
      </c>
      <c r="L9" s="53"/>
      <c r="M9" s="53"/>
      <c r="N9" s="53"/>
      <c r="O9" s="78" t="n">
        <v>47</v>
      </c>
      <c r="P9" s="79" t="s">
        <v>118</v>
      </c>
      <c r="Q9" s="80" t="n">
        <v>30</v>
      </c>
      <c r="R9" s="57" t="s">
        <v>121</v>
      </c>
      <c r="X9" s="47"/>
      <c r="Y9" s="47"/>
      <c r="Z9" s="47"/>
    </row>
    <row r="10" customFormat="false" ht="15.75" hidden="false" customHeight="true" outlineLevel="0" collapsed="false">
      <c r="A10" s="59"/>
      <c r="B10" s="60"/>
      <c r="C10" s="37"/>
      <c r="D10" s="37"/>
      <c r="E10" s="37"/>
      <c r="F10" s="74"/>
      <c r="G10" s="53"/>
      <c r="H10" s="75"/>
      <c r="I10" s="76"/>
      <c r="J10" s="58"/>
      <c r="K10" s="77"/>
      <c r="L10" s="58" t="n">
        <v>20</v>
      </c>
      <c r="M10" s="58" t="s">
        <v>118</v>
      </c>
      <c r="N10" s="58" t="n">
        <v>4</v>
      </c>
      <c r="O10" s="78"/>
      <c r="P10" s="79"/>
      <c r="Q10" s="80"/>
      <c r="R10" s="57"/>
      <c r="X10" s="47"/>
      <c r="Y10" s="47"/>
      <c r="Z10" s="47"/>
    </row>
    <row r="11" customFormat="false" ht="15" hidden="false" customHeight="true" outlineLevel="0" collapsed="false">
      <c r="A11" s="59" t="n">
        <v>2</v>
      </c>
      <c r="B11" s="60" t="s">
        <v>87</v>
      </c>
      <c r="C11" s="38" t="n">
        <v>2</v>
      </c>
      <c r="D11" s="39" t="s">
        <v>118</v>
      </c>
      <c r="E11" s="39" t="n">
        <v>0</v>
      </c>
      <c r="F11" s="62" t="s">
        <v>120</v>
      </c>
      <c r="G11" s="62"/>
      <c r="H11" s="62"/>
      <c r="I11" s="39" t="n">
        <v>2</v>
      </c>
      <c r="J11" s="39" t="s">
        <v>118</v>
      </c>
      <c r="K11" s="61" t="n">
        <v>0</v>
      </c>
      <c r="L11" s="42"/>
      <c r="M11" s="42"/>
      <c r="N11" s="42"/>
      <c r="O11" s="63" t="n">
        <v>6</v>
      </c>
      <c r="P11" s="64" t="s">
        <v>118</v>
      </c>
      <c r="Q11" s="65" t="n">
        <v>0</v>
      </c>
      <c r="R11" s="46" t="n">
        <v>6</v>
      </c>
    </row>
    <row r="12" customFormat="false" ht="15.75" hidden="false" customHeight="true" outlineLevel="0" collapsed="false">
      <c r="A12" s="59"/>
      <c r="B12" s="60"/>
      <c r="C12" s="38"/>
      <c r="D12" s="39"/>
      <c r="E12" s="39"/>
      <c r="F12" s="62"/>
      <c r="G12" s="62"/>
      <c r="H12" s="62"/>
      <c r="I12" s="39"/>
      <c r="J12" s="39"/>
      <c r="K12" s="61"/>
      <c r="L12" s="48" t="n">
        <v>2</v>
      </c>
      <c r="M12" s="48" t="s">
        <v>118</v>
      </c>
      <c r="N12" s="48" t="n">
        <v>0</v>
      </c>
      <c r="O12" s="63"/>
      <c r="P12" s="64"/>
      <c r="Q12" s="65"/>
      <c r="R12" s="46"/>
    </row>
    <row r="13" customFormat="false" ht="15" hidden="false" customHeight="true" outlineLevel="0" collapsed="false">
      <c r="A13" s="59"/>
      <c r="B13" s="60"/>
      <c r="C13" s="76" t="n">
        <v>20</v>
      </c>
      <c r="D13" s="58" t="s">
        <v>118</v>
      </c>
      <c r="E13" s="58" t="n">
        <v>7</v>
      </c>
      <c r="F13" s="62"/>
      <c r="G13" s="62"/>
      <c r="H13" s="62"/>
      <c r="I13" s="53" t="n">
        <v>20</v>
      </c>
      <c r="J13" s="53" t="s">
        <v>118</v>
      </c>
      <c r="K13" s="75" t="n">
        <v>15</v>
      </c>
      <c r="L13" s="53"/>
      <c r="M13" s="53"/>
      <c r="N13" s="53"/>
      <c r="O13" s="78" t="n">
        <v>60</v>
      </c>
      <c r="P13" s="79" t="s">
        <v>118</v>
      </c>
      <c r="Q13" s="80" t="n">
        <v>28</v>
      </c>
      <c r="R13" s="57" t="s">
        <v>119</v>
      </c>
    </row>
    <row r="14" customFormat="false" ht="15.75" hidden="false" customHeight="true" outlineLevel="0" collapsed="false">
      <c r="A14" s="59"/>
      <c r="B14" s="60"/>
      <c r="C14" s="76"/>
      <c r="D14" s="58"/>
      <c r="E14" s="58"/>
      <c r="F14" s="62"/>
      <c r="G14" s="62"/>
      <c r="H14" s="62"/>
      <c r="I14" s="53"/>
      <c r="J14" s="53"/>
      <c r="K14" s="75"/>
      <c r="L14" s="53" t="n">
        <v>20</v>
      </c>
      <c r="M14" s="53" t="s">
        <v>118</v>
      </c>
      <c r="N14" s="53" t="n">
        <v>6</v>
      </c>
      <c r="O14" s="78"/>
      <c r="P14" s="79"/>
      <c r="Q14" s="80"/>
      <c r="R14" s="57"/>
    </row>
    <row r="15" customFormat="false" ht="15" hidden="false" customHeight="true" outlineLevel="0" collapsed="false">
      <c r="A15" s="59" t="n">
        <v>3</v>
      </c>
      <c r="B15" s="60" t="s">
        <v>104</v>
      </c>
      <c r="C15" s="38" t="n">
        <v>0</v>
      </c>
      <c r="D15" s="39" t="s">
        <v>118</v>
      </c>
      <c r="E15" s="61" t="n">
        <v>2</v>
      </c>
      <c r="F15" s="81" t="n">
        <v>0</v>
      </c>
      <c r="G15" s="48" t="s">
        <v>118</v>
      </c>
      <c r="H15" s="48" t="n">
        <v>2</v>
      </c>
      <c r="I15" s="70"/>
      <c r="J15" s="70"/>
      <c r="K15" s="70"/>
      <c r="L15" s="38" t="n">
        <v>2</v>
      </c>
      <c r="M15" s="39" t="s">
        <v>118</v>
      </c>
      <c r="N15" s="61" t="n">
        <v>0</v>
      </c>
      <c r="O15" s="63" t="n">
        <v>2</v>
      </c>
      <c r="P15" s="64" t="s">
        <v>118</v>
      </c>
      <c r="Q15" s="65" t="n">
        <v>4</v>
      </c>
      <c r="R15" s="46" t="n">
        <v>2</v>
      </c>
    </row>
    <row r="16" customFormat="false" ht="15.75" hidden="false" customHeight="true" outlineLevel="0" collapsed="false">
      <c r="A16" s="59"/>
      <c r="B16" s="60"/>
      <c r="C16" s="38"/>
      <c r="D16" s="39"/>
      <c r="E16" s="61"/>
      <c r="F16" s="81"/>
      <c r="G16" s="48"/>
      <c r="H16" s="48"/>
      <c r="I16" s="70"/>
      <c r="J16" s="70"/>
      <c r="K16" s="70"/>
      <c r="L16" s="38"/>
      <c r="M16" s="39"/>
      <c r="N16" s="61"/>
      <c r="O16" s="63"/>
      <c r="P16" s="64"/>
      <c r="Q16" s="65"/>
      <c r="R16" s="46"/>
    </row>
    <row r="17" customFormat="false" ht="15" hidden="false" customHeight="true" outlineLevel="0" collapsed="false">
      <c r="A17" s="59"/>
      <c r="B17" s="60"/>
      <c r="C17" s="76" t="n">
        <v>6</v>
      </c>
      <c r="D17" s="58" t="s">
        <v>118</v>
      </c>
      <c r="E17" s="77" t="n">
        <v>20</v>
      </c>
      <c r="F17" s="76" t="n">
        <v>15</v>
      </c>
      <c r="G17" s="58" t="s">
        <v>118</v>
      </c>
      <c r="H17" s="58" t="n">
        <v>20</v>
      </c>
      <c r="I17" s="70"/>
      <c r="J17" s="70"/>
      <c r="K17" s="70"/>
      <c r="L17" s="76" t="n">
        <v>20</v>
      </c>
      <c r="M17" s="58" t="s">
        <v>118</v>
      </c>
      <c r="N17" s="77" t="n">
        <v>5</v>
      </c>
      <c r="O17" s="78" t="n">
        <v>41</v>
      </c>
      <c r="P17" s="79" t="s">
        <v>118</v>
      </c>
      <c r="Q17" s="80" t="n">
        <v>45</v>
      </c>
      <c r="R17" s="57" t="s">
        <v>123</v>
      </c>
    </row>
    <row r="18" customFormat="false" ht="15.75" hidden="false" customHeight="true" outlineLevel="0" collapsed="false">
      <c r="A18" s="59"/>
      <c r="B18" s="60"/>
      <c r="C18" s="76"/>
      <c r="D18" s="58"/>
      <c r="E18" s="77"/>
      <c r="F18" s="76"/>
      <c r="G18" s="58"/>
      <c r="H18" s="58"/>
      <c r="I18" s="70"/>
      <c r="J18" s="70"/>
      <c r="K18" s="70"/>
      <c r="L18" s="76"/>
      <c r="M18" s="58"/>
      <c r="N18" s="77"/>
      <c r="O18" s="78"/>
      <c r="P18" s="79"/>
      <c r="Q18" s="80"/>
      <c r="R18" s="57"/>
    </row>
    <row r="19" customFormat="false" ht="15" hidden="false" customHeight="true" outlineLevel="0" collapsed="false">
      <c r="A19" s="59" t="n">
        <v>4</v>
      </c>
      <c r="B19" s="60" t="s">
        <v>60</v>
      </c>
      <c r="C19" s="38" t="n">
        <v>0</v>
      </c>
      <c r="D19" s="39" t="s">
        <v>118</v>
      </c>
      <c r="E19" s="61" t="n">
        <v>2</v>
      </c>
      <c r="F19" s="38" t="n">
        <v>0</v>
      </c>
      <c r="G19" s="39" t="s">
        <v>118</v>
      </c>
      <c r="H19" s="61" t="n">
        <v>2</v>
      </c>
      <c r="I19" s="81" t="n">
        <v>0</v>
      </c>
      <c r="J19" s="48" t="s">
        <v>118</v>
      </c>
      <c r="K19" s="48" t="n">
        <v>2</v>
      </c>
      <c r="L19" s="71" t="n">
        <v>2019</v>
      </c>
      <c r="M19" s="71"/>
      <c r="N19" s="71"/>
      <c r="O19" s="64" t="n">
        <v>0</v>
      </c>
      <c r="P19" s="64" t="s">
        <v>118</v>
      </c>
      <c r="Q19" s="65" t="n">
        <v>6</v>
      </c>
      <c r="R19" s="46" t="n">
        <v>0</v>
      </c>
    </row>
    <row r="20" customFormat="false" ht="15.75" hidden="false" customHeight="true" outlineLevel="0" collapsed="false">
      <c r="A20" s="59"/>
      <c r="B20" s="60"/>
      <c r="C20" s="38"/>
      <c r="D20" s="39"/>
      <c r="E20" s="61"/>
      <c r="F20" s="38"/>
      <c r="G20" s="39"/>
      <c r="H20" s="61"/>
      <c r="I20" s="81"/>
      <c r="J20" s="48"/>
      <c r="K20" s="48"/>
      <c r="L20" s="71"/>
      <c r="M20" s="71"/>
      <c r="N20" s="71"/>
      <c r="O20" s="64"/>
      <c r="P20" s="64"/>
      <c r="Q20" s="65"/>
      <c r="R20" s="46"/>
    </row>
    <row r="21" customFormat="false" ht="15" hidden="false" customHeight="true" outlineLevel="0" collapsed="false">
      <c r="A21" s="59"/>
      <c r="B21" s="60"/>
      <c r="C21" s="76" t="n">
        <v>4</v>
      </c>
      <c r="D21" s="58" t="s">
        <v>118</v>
      </c>
      <c r="E21" s="77" t="n">
        <v>20</v>
      </c>
      <c r="F21" s="76" t="n">
        <v>6</v>
      </c>
      <c r="G21" s="58" t="s">
        <v>118</v>
      </c>
      <c r="H21" s="77" t="n">
        <v>20</v>
      </c>
      <c r="I21" s="76" t="n">
        <v>5</v>
      </c>
      <c r="J21" s="58" t="s">
        <v>118</v>
      </c>
      <c r="K21" s="58" t="n">
        <v>20</v>
      </c>
      <c r="L21" s="71"/>
      <c r="M21" s="71"/>
      <c r="N21" s="71"/>
      <c r="O21" s="82" t="n">
        <v>15</v>
      </c>
      <c r="P21" s="79" t="s">
        <v>118</v>
      </c>
      <c r="Q21" s="80" t="n">
        <v>60</v>
      </c>
      <c r="R21" s="57" t="s">
        <v>122</v>
      </c>
    </row>
    <row r="22" customFormat="false" ht="15.75" hidden="false" customHeight="true" outlineLevel="0" collapsed="false">
      <c r="A22" s="59"/>
      <c r="B22" s="60"/>
      <c r="C22" s="76"/>
      <c r="D22" s="58"/>
      <c r="E22" s="77"/>
      <c r="F22" s="76"/>
      <c r="G22" s="58"/>
      <c r="H22" s="77"/>
      <c r="I22" s="76"/>
      <c r="J22" s="58"/>
      <c r="K22" s="58"/>
      <c r="L22" s="71"/>
      <c r="M22" s="71"/>
      <c r="N22" s="71"/>
      <c r="O22" s="82"/>
      <c r="P22" s="79"/>
      <c r="Q22" s="80"/>
      <c r="R22" s="57"/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3.2" hidden="false" customHeight="true" outlineLevel="0" collapsed="false"/>
    <row r="26" customFormat="false" ht="13.2" hidden="false" customHeight="true" outlineLevel="0" collapsed="false"/>
    <row r="27" customFormat="false" ht="15" hidden="false" customHeight="true" outlineLevel="0" collapsed="false"/>
    <row r="28" customFormat="false" ht="21.7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22.8" hidden="false" customHeight="false" outlineLevel="0" collapsed="false"/>
    <row r="37" customFormat="false" ht="21" hidden="false" customHeight="false" outlineLevel="0" collapsed="false"/>
    <row r="39" customFormat="false" ht="21" hidden="false" customHeight="false" outlineLevel="0" collapsed="false"/>
    <row r="42" customFormat="false" ht="15.6" hidden="false" customHeight="false" outlineLevel="0" collapsed="false"/>
    <row r="45" customFormat="false" ht="15" hidden="false" customHeight="true" outlineLevel="0" collapsed="false"/>
    <row r="54" customFormat="false" ht="22.8" hidden="false" customHeight="false" outlineLevel="0" collapsed="false"/>
    <row r="55" customFormat="false" ht="21" hidden="false" customHeight="false" outlineLevel="0" collapsed="false"/>
    <row r="57" customFormat="false" ht="21" hidden="false" customHeight="false" outlineLevel="0" collapsed="false"/>
    <row r="60" customFormat="false" ht="15.6" hidden="false" customHeight="false" outlineLevel="0" collapsed="false"/>
    <row r="63" customFormat="false" ht="15" hidden="false" customHeight="true" outlineLevel="0" collapsed="false"/>
    <row r="72" customFormat="false" ht="22.8" hidden="false" customHeight="false" outlineLevel="0" collapsed="false"/>
    <row r="74" customFormat="false" ht="22.8" hidden="false" customHeight="false" outlineLevel="0" collapsed="false"/>
    <row r="75" customFormat="false" ht="21" hidden="false" customHeight="false" outlineLevel="0" collapsed="false"/>
    <row r="77" customFormat="false" ht="21" hidden="false" customHeight="false" outlineLevel="0" collapsed="false"/>
    <row r="80" customFormat="false" ht="15.6" hidden="false" customHeight="false" outlineLevel="0" collapsed="false"/>
  </sheetData>
  <mergeCells count="113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rintOptions headings="false" gridLines="false" gridLinesSet="true" horizontalCentered="false" verticalCentered="false"/>
  <pageMargins left="0.511805555555555" right="0.315277777777778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true"/>
  </sheetPr>
  <dimension ref="A1:Z8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1" activeCellId="0" sqref="Q11"/>
    </sheetView>
  </sheetViews>
  <sheetFormatPr defaultRowHeight="14.4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33.56"/>
    <col collapsed="false" customWidth="true" hidden="false" outlineLevel="0" max="3" min="3" style="0" width="4.33"/>
    <col collapsed="false" customWidth="true" hidden="false" outlineLevel="0" max="4" min="4" style="0" width="1.44"/>
    <col collapsed="false" customWidth="true" hidden="false" outlineLevel="0" max="6" min="5" style="0" width="4.33"/>
    <col collapsed="false" customWidth="true" hidden="false" outlineLevel="0" max="7" min="7" style="0" width="1.44"/>
    <col collapsed="false" customWidth="true" hidden="false" outlineLevel="0" max="9" min="8" style="0" width="4.33"/>
    <col collapsed="false" customWidth="true" hidden="false" outlineLevel="0" max="10" min="10" style="0" width="1.44"/>
    <col collapsed="false" customWidth="true" hidden="false" outlineLevel="0" max="12" min="11" style="0" width="4.33"/>
    <col collapsed="false" customWidth="true" hidden="false" outlineLevel="0" max="13" min="13" style="0" width="1.44"/>
    <col collapsed="false" customWidth="true" hidden="false" outlineLevel="0" max="14" min="14" style="0" width="4.33"/>
    <col collapsed="false" customWidth="true" hidden="false" outlineLevel="0" max="15" min="15" style="0" width="4.66"/>
    <col collapsed="false" customWidth="true" hidden="false" outlineLevel="0" max="16" min="16" style="0" width="1.44"/>
    <col collapsed="false" customWidth="true" hidden="false" outlineLevel="0" max="17" min="17" style="0" width="4.66"/>
    <col collapsed="false" customWidth="true" hidden="false" outlineLevel="0" max="18" min="18" style="0" width="6.42"/>
    <col collapsed="false" customWidth="true" hidden="false" outlineLevel="0" max="19" min="19" style="0" width="8.67"/>
    <col collapsed="false" customWidth="true" hidden="false" outlineLevel="0" max="28" min="20" style="0" width="2.65"/>
    <col collapsed="false" customWidth="true" hidden="false" outlineLevel="0" max="29" min="29" style="0" width="2.99"/>
    <col collapsed="false" customWidth="true" hidden="false" outlineLevel="0" max="40" min="30" style="0" width="2.65"/>
    <col collapsed="false" customWidth="true" hidden="false" outlineLevel="0" max="41" min="41" style="0" width="2.99"/>
    <col collapsed="false" customWidth="true" hidden="false" outlineLevel="0" max="52" min="42" style="0" width="2.65"/>
    <col collapsed="false" customWidth="true" hidden="false" outlineLevel="0" max="53" min="53" style="0" width="2.99"/>
    <col collapsed="false" customWidth="true" hidden="false" outlineLevel="0" max="54" min="54" style="0" width="2.65"/>
    <col collapsed="false" customWidth="true" hidden="false" outlineLevel="0" max="256" min="55" style="0" width="8.67"/>
    <col collapsed="false" customWidth="true" hidden="false" outlineLevel="0" max="257" min="257" style="0" width="3.98"/>
    <col collapsed="false" customWidth="true" hidden="false" outlineLevel="0" max="258" min="258" style="0" width="35.33"/>
    <col collapsed="false" customWidth="true" hidden="false" outlineLevel="0" max="259" min="259" style="0" width="4.33"/>
    <col collapsed="false" customWidth="true" hidden="false" outlineLevel="0" max="260" min="260" style="0" width="1.44"/>
    <col collapsed="false" customWidth="true" hidden="false" outlineLevel="0" max="262" min="261" style="0" width="4.33"/>
    <col collapsed="false" customWidth="true" hidden="false" outlineLevel="0" max="263" min="263" style="0" width="1.44"/>
    <col collapsed="false" customWidth="true" hidden="false" outlineLevel="0" max="265" min="264" style="0" width="4.33"/>
    <col collapsed="false" customWidth="true" hidden="false" outlineLevel="0" max="266" min="266" style="0" width="1.44"/>
    <col collapsed="false" customWidth="true" hidden="false" outlineLevel="0" max="268" min="267" style="0" width="4.33"/>
    <col collapsed="false" customWidth="true" hidden="false" outlineLevel="0" max="269" min="269" style="0" width="1.44"/>
    <col collapsed="false" customWidth="true" hidden="false" outlineLevel="0" max="270" min="270" style="0" width="4.33"/>
    <col collapsed="false" customWidth="true" hidden="false" outlineLevel="0" max="271" min="271" style="0" width="4.66"/>
    <col collapsed="false" customWidth="true" hidden="false" outlineLevel="0" max="272" min="272" style="0" width="1.44"/>
    <col collapsed="false" customWidth="true" hidden="false" outlineLevel="0" max="273" min="273" style="0" width="4.66"/>
    <col collapsed="false" customWidth="true" hidden="false" outlineLevel="0" max="274" min="274" style="0" width="6.66"/>
    <col collapsed="false" customWidth="true" hidden="false" outlineLevel="0" max="512" min="275" style="0" width="8.67"/>
    <col collapsed="false" customWidth="true" hidden="false" outlineLevel="0" max="513" min="513" style="0" width="3.98"/>
    <col collapsed="false" customWidth="true" hidden="false" outlineLevel="0" max="514" min="514" style="0" width="35.33"/>
    <col collapsed="false" customWidth="true" hidden="false" outlineLevel="0" max="515" min="515" style="0" width="4.33"/>
    <col collapsed="false" customWidth="true" hidden="false" outlineLevel="0" max="516" min="516" style="0" width="1.44"/>
    <col collapsed="false" customWidth="true" hidden="false" outlineLevel="0" max="518" min="517" style="0" width="4.33"/>
    <col collapsed="false" customWidth="true" hidden="false" outlineLevel="0" max="519" min="519" style="0" width="1.44"/>
    <col collapsed="false" customWidth="true" hidden="false" outlineLevel="0" max="521" min="520" style="0" width="4.33"/>
    <col collapsed="false" customWidth="true" hidden="false" outlineLevel="0" max="522" min="522" style="0" width="1.44"/>
    <col collapsed="false" customWidth="true" hidden="false" outlineLevel="0" max="524" min="523" style="0" width="4.33"/>
    <col collapsed="false" customWidth="true" hidden="false" outlineLevel="0" max="525" min="525" style="0" width="1.44"/>
    <col collapsed="false" customWidth="true" hidden="false" outlineLevel="0" max="526" min="526" style="0" width="4.33"/>
    <col collapsed="false" customWidth="true" hidden="false" outlineLevel="0" max="527" min="527" style="0" width="4.66"/>
    <col collapsed="false" customWidth="true" hidden="false" outlineLevel="0" max="528" min="528" style="0" width="1.44"/>
    <col collapsed="false" customWidth="true" hidden="false" outlineLevel="0" max="529" min="529" style="0" width="4.66"/>
    <col collapsed="false" customWidth="true" hidden="false" outlineLevel="0" max="530" min="530" style="0" width="6.66"/>
    <col collapsed="false" customWidth="true" hidden="false" outlineLevel="0" max="768" min="531" style="0" width="8.67"/>
    <col collapsed="false" customWidth="true" hidden="false" outlineLevel="0" max="769" min="769" style="0" width="3.98"/>
    <col collapsed="false" customWidth="true" hidden="false" outlineLevel="0" max="770" min="770" style="0" width="35.33"/>
    <col collapsed="false" customWidth="true" hidden="false" outlineLevel="0" max="771" min="771" style="0" width="4.33"/>
    <col collapsed="false" customWidth="true" hidden="false" outlineLevel="0" max="772" min="772" style="0" width="1.44"/>
    <col collapsed="false" customWidth="true" hidden="false" outlineLevel="0" max="774" min="773" style="0" width="4.33"/>
    <col collapsed="false" customWidth="true" hidden="false" outlineLevel="0" max="775" min="775" style="0" width="1.44"/>
    <col collapsed="false" customWidth="true" hidden="false" outlineLevel="0" max="777" min="776" style="0" width="4.33"/>
    <col collapsed="false" customWidth="true" hidden="false" outlineLevel="0" max="778" min="778" style="0" width="1.44"/>
    <col collapsed="false" customWidth="true" hidden="false" outlineLevel="0" max="780" min="779" style="0" width="4.33"/>
    <col collapsed="false" customWidth="true" hidden="false" outlineLevel="0" max="781" min="781" style="0" width="1.44"/>
    <col collapsed="false" customWidth="true" hidden="false" outlineLevel="0" max="782" min="782" style="0" width="4.33"/>
    <col collapsed="false" customWidth="true" hidden="false" outlineLevel="0" max="783" min="783" style="0" width="4.66"/>
    <col collapsed="false" customWidth="true" hidden="false" outlineLevel="0" max="784" min="784" style="0" width="1.44"/>
    <col collapsed="false" customWidth="true" hidden="false" outlineLevel="0" max="785" min="785" style="0" width="4.66"/>
    <col collapsed="false" customWidth="true" hidden="false" outlineLevel="0" max="786" min="786" style="0" width="6.66"/>
    <col collapsed="false" customWidth="true" hidden="false" outlineLevel="0" max="1025" min="787" style="0" width="8.67"/>
  </cols>
  <sheetData>
    <row r="1" customFormat="false" ht="15" hidden="false" customHeight="false" outlineLevel="0" collapsed="false"/>
    <row r="2" customFormat="false" ht="14.4" hidden="false" customHeight="true" outlineLevel="0" collapsed="false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customFormat="false" ht="15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customFormat="false" ht="32.25" hidden="false" customHeight="true" outlineLevel="0" collapsed="false">
      <c r="A4" s="29" t="s">
        <v>126</v>
      </c>
      <c r="B4" s="29"/>
      <c r="C4" s="30" t="s">
        <v>112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customFormat="false" ht="14.4" hidden="false" customHeight="false" outlineLevel="0" collapsed="false">
      <c r="A5" s="29"/>
      <c r="B5" s="29"/>
      <c r="C5" s="72" t="n">
        <v>1</v>
      </c>
      <c r="D5" s="72"/>
      <c r="E5" s="72"/>
      <c r="F5" s="28" t="n">
        <v>2</v>
      </c>
      <c r="G5" s="28"/>
      <c r="H5" s="28"/>
      <c r="I5" s="28" t="n">
        <v>3</v>
      </c>
      <c r="J5" s="28"/>
      <c r="K5" s="28"/>
      <c r="L5" s="28" t="n">
        <v>4</v>
      </c>
      <c r="M5" s="28"/>
      <c r="N5" s="28"/>
      <c r="O5" s="31" t="s">
        <v>113</v>
      </c>
      <c r="P5" s="31"/>
      <c r="Q5" s="31"/>
      <c r="R5" s="32" t="s">
        <v>114</v>
      </c>
    </row>
    <row r="6" customFormat="false" ht="15" hidden="false" customHeight="false" outlineLevel="0" collapsed="false">
      <c r="A6" s="29"/>
      <c r="B6" s="29"/>
      <c r="C6" s="72"/>
      <c r="D6" s="72"/>
      <c r="E6" s="72"/>
      <c r="F6" s="28"/>
      <c r="G6" s="28"/>
      <c r="H6" s="28"/>
      <c r="I6" s="28"/>
      <c r="J6" s="28"/>
      <c r="K6" s="28"/>
      <c r="L6" s="28"/>
      <c r="M6" s="28"/>
      <c r="N6" s="28"/>
      <c r="O6" s="73" t="s">
        <v>115</v>
      </c>
      <c r="P6" s="73"/>
      <c r="Q6" s="73"/>
      <c r="R6" s="34" t="s">
        <v>116</v>
      </c>
    </row>
    <row r="7" customFormat="false" ht="15" hidden="false" customHeight="true" outlineLevel="0" collapsed="false">
      <c r="A7" s="59" t="n">
        <v>1</v>
      </c>
      <c r="B7" s="60" t="s">
        <v>127</v>
      </c>
      <c r="C7" s="37"/>
      <c r="D7" s="37"/>
      <c r="E7" s="37"/>
      <c r="F7" s="38" t="n">
        <v>1</v>
      </c>
      <c r="G7" s="39" t="s">
        <v>118</v>
      </c>
      <c r="H7" s="61" t="n">
        <v>1</v>
      </c>
      <c r="I7" s="38" t="n">
        <v>1</v>
      </c>
      <c r="J7" s="39" t="s">
        <v>118</v>
      </c>
      <c r="K7" s="61" t="n">
        <v>1</v>
      </c>
      <c r="L7" s="42"/>
      <c r="M7" s="42"/>
      <c r="N7" s="42"/>
      <c r="O7" s="63" t="n">
        <v>4</v>
      </c>
      <c r="P7" s="64" t="s">
        <v>118</v>
      </c>
      <c r="Q7" s="65" t="n">
        <v>2</v>
      </c>
      <c r="R7" s="46" t="n">
        <v>4</v>
      </c>
      <c r="Y7" s="47"/>
    </row>
    <row r="8" customFormat="false" ht="15.75" hidden="false" customHeight="true" outlineLevel="0" collapsed="false">
      <c r="A8" s="59"/>
      <c r="B8" s="60"/>
      <c r="C8" s="37"/>
      <c r="D8" s="37"/>
      <c r="E8" s="37"/>
      <c r="F8" s="38"/>
      <c r="G8" s="39"/>
      <c r="H8" s="61"/>
      <c r="I8" s="38"/>
      <c r="J8" s="39"/>
      <c r="K8" s="61"/>
      <c r="L8" s="48" t="n">
        <v>2</v>
      </c>
      <c r="M8" s="48" t="s">
        <v>118</v>
      </c>
      <c r="N8" s="48" t="n">
        <v>0</v>
      </c>
      <c r="O8" s="63"/>
      <c r="P8" s="64"/>
      <c r="Q8" s="65"/>
      <c r="R8" s="46"/>
    </row>
    <row r="9" customFormat="false" ht="15" hidden="false" customHeight="true" outlineLevel="0" collapsed="false">
      <c r="A9" s="59"/>
      <c r="B9" s="60"/>
      <c r="C9" s="37"/>
      <c r="D9" s="37"/>
      <c r="E9" s="37"/>
      <c r="F9" s="74" t="n">
        <v>19</v>
      </c>
      <c r="G9" s="53" t="s">
        <v>118</v>
      </c>
      <c r="H9" s="75" t="n">
        <v>17</v>
      </c>
      <c r="I9" s="76" t="n">
        <v>16</v>
      </c>
      <c r="J9" s="58" t="s">
        <v>118</v>
      </c>
      <c r="K9" s="77" t="n">
        <v>12</v>
      </c>
      <c r="L9" s="53"/>
      <c r="M9" s="53"/>
      <c r="N9" s="53"/>
      <c r="O9" s="78" t="n">
        <v>55</v>
      </c>
      <c r="P9" s="79" t="s">
        <v>118</v>
      </c>
      <c r="Q9" s="80" t="n">
        <v>34</v>
      </c>
      <c r="R9" s="57" t="s">
        <v>119</v>
      </c>
      <c r="X9" s="47"/>
      <c r="Y9" s="47"/>
      <c r="Z9" s="47"/>
    </row>
    <row r="10" customFormat="false" ht="15.75" hidden="false" customHeight="true" outlineLevel="0" collapsed="false">
      <c r="A10" s="59"/>
      <c r="B10" s="60"/>
      <c r="C10" s="37"/>
      <c r="D10" s="37"/>
      <c r="E10" s="37"/>
      <c r="F10" s="74"/>
      <c r="G10" s="53"/>
      <c r="H10" s="75"/>
      <c r="I10" s="76"/>
      <c r="J10" s="58"/>
      <c r="K10" s="77"/>
      <c r="L10" s="58" t="n">
        <v>20</v>
      </c>
      <c r="M10" s="58" t="s">
        <v>118</v>
      </c>
      <c r="N10" s="58" t="n">
        <v>5</v>
      </c>
      <c r="O10" s="78"/>
      <c r="P10" s="79"/>
      <c r="Q10" s="80"/>
      <c r="R10" s="57"/>
      <c r="X10" s="47"/>
      <c r="Y10" s="47"/>
      <c r="Z10" s="47"/>
    </row>
    <row r="11" customFormat="false" ht="15" hidden="false" customHeight="true" outlineLevel="0" collapsed="false">
      <c r="A11" s="59" t="n">
        <v>2</v>
      </c>
      <c r="B11" s="60" t="s">
        <v>75</v>
      </c>
      <c r="C11" s="38" t="n">
        <v>1</v>
      </c>
      <c r="D11" s="39" t="s">
        <v>118</v>
      </c>
      <c r="E11" s="39" t="n">
        <v>1</v>
      </c>
      <c r="F11" s="62" t="s">
        <v>120</v>
      </c>
      <c r="G11" s="62"/>
      <c r="H11" s="62"/>
      <c r="I11" s="39" t="n">
        <v>1</v>
      </c>
      <c r="J11" s="39" t="s">
        <v>118</v>
      </c>
      <c r="K11" s="61" t="n">
        <v>1</v>
      </c>
      <c r="L11" s="42"/>
      <c r="M11" s="42"/>
      <c r="N11" s="42"/>
      <c r="O11" s="63" t="n">
        <v>4</v>
      </c>
      <c r="P11" s="64" t="s">
        <v>118</v>
      </c>
      <c r="Q11" s="65" t="n">
        <v>2</v>
      </c>
      <c r="R11" s="46" t="n">
        <v>4</v>
      </c>
    </row>
    <row r="12" customFormat="false" ht="15.75" hidden="false" customHeight="true" outlineLevel="0" collapsed="false">
      <c r="A12" s="59"/>
      <c r="B12" s="60"/>
      <c r="C12" s="38"/>
      <c r="D12" s="39"/>
      <c r="E12" s="39"/>
      <c r="F12" s="62"/>
      <c r="G12" s="62"/>
      <c r="H12" s="62"/>
      <c r="I12" s="39"/>
      <c r="J12" s="39"/>
      <c r="K12" s="61"/>
      <c r="L12" s="48" t="n">
        <v>2</v>
      </c>
      <c r="M12" s="48" t="s">
        <v>118</v>
      </c>
      <c r="N12" s="48" t="n">
        <v>0</v>
      </c>
      <c r="O12" s="63"/>
      <c r="P12" s="64"/>
      <c r="Q12" s="65"/>
      <c r="R12" s="46"/>
    </row>
    <row r="13" customFormat="false" ht="15" hidden="false" customHeight="true" outlineLevel="0" collapsed="false">
      <c r="A13" s="59"/>
      <c r="B13" s="60"/>
      <c r="C13" s="76" t="n">
        <v>17</v>
      </c>
      <c r="D13" s="58" t="s">
        <v>118</v>
      </c>
      <c r="E13" s="58" t="n">
        <v>19</v>
      </c>
      <c r="F13" s="62"/>
      <c r="G13" s="62"/>
      <c r="H13" s="62"/>
      <c r="I13" s="53" t="n">
        <v>14</v>
      </c>
      <c r="J13" s="53" t="s">
        <v>118</v>
      </c>
      <c r="K13" s="75" t="n">
        <v>18</v>
      </c>
      <c r="L13" s="53"/>
      <c r="M13" s="53"/>
      <c r="N13" s="53"/>
      <c r="O13" s="78" t="n">
        <v>51</v>
      </c>
      <c r="P13" s="79" t="s">
        <v>118</v>
      </c>
      <c r="Q13" s="80" t="n">
        <v>41</v>
      </c>
      <c r="R13" s="57" t="s">
        <v>123</v>
      </c>
    </row>
    <row r="14" customFormat="false" ht="15.75" hidden="false" customHeight="true" outlineLevel="0" collapsed="false">
      <c r="A14" s="59"/>
      <c r="B14" s="60"/>
      <c r="C14" s="76"/>
      <c r="D14" s="58"/>
      <c r="E14" s="58"/>
      <c r="F14" s="62"/>
      <c r="G14" s="62"/>
      <c r="H14" s="62"/>
      <c r="I14" s="53"/>
      <c r="J14" s="53"/>
      <c r="K14" s="75"/>
      <c r="L14" s="53" t="n">
        <v>20</v>
      </c>
      <c r="M14" s="53" t="s">
        <v>118</v>
      </c>
      <c r="N14" s="53" t="n">
        <v>4</v>
      </c>
      <c r="O14" s="78"/>
      <c r="P14" s="79"/>
      <c r="Q14" s="80"/>
      <c r="R14" s="57"/>
    </row>
    <row r="15" customFormat="false" ht="15" hidden="false" customHeight="true" outlineLevel="0" collapsed="false">
      <c r="A15" s="59" t="n">
        <v>3</v>
      </c>
      <c r="B15" s="60" t="s">
        <v>98</v>
      </c>
      <c r="C15" s="38" t="n">
        <v>1</v>
      </c>
      <c r="D15" s="39" t="s">
        <v>118</v>
      </c>
      <c r="E15" s="61" t="n">
        <v>1</v>
      </c>
      <c r="F15" s="81" t="n">
        <v>1</v>
      </c>
      <c r="G15" s="48" t="s">
        <v>118</v>
      </c>
      <c r="H15" s="48" t="n">
        <v>1</v>
      </c>
      <c r="I15" s="70"/>
      <c r="J15" s="70"/>
      <c r="K15" s="70"/>
      <c r="L15" s="38" t="n">
        <v>2</v>
      </c>
      <c r="M15" s="39" t="s">
        <v>118</v>
      </c>
      <c r="N15" s="61" t="n">
        <v>0</v>
      </c>
      <c r="O15" s="63" t="n">
        <v>4</v>
      </c>
      <c r="P15" s="64" t="s">
        <v>118</v>
      </c>
      <c r="Q15" s="65" t="n">
        <v>2</v>
      </c>
      <c r="R15" s="46" t="n">
        <v>4</v>
      </c>
    </row>
    <row r="16" customFormat="false" ht="15.75" hidden="false" customHeight="true" outlineLevel="0" collapsed="false">
      <c r="A16" s="59"/>
      <c r="B16" s="60"/>
      <c r="C16" s="38"/>
      <c r="D16" s="39"/>
      <c r="E16" s="61"/>
      <c r="F16" s="81"/>
      <c r="G16" s="48"/>
      <c r="H16" s="48"/>
      <c r="I16" s="70"/>
      <c r="J16" s="70"/>
      <c r="K16" s="70"/>
      <c r="L16" s="38"/>
      <c r="M16" s="39"/>
      <c r="N16" s="61"/>
      <c r="O16" s="63"/>
      <c r="P16" s="64"/>
      <c r="Q16" s="65"/>
      <c r="R16" s="46"/>
    </row>
    <row r="17" customFormat="false" ht="15" hidden="false" customHeight="true" outlineLevel="0" collapsed="false">
      <c r="A17" s="59"/>
      <c r="B17" s="60"/>
      <c r="C17" s="76" t="n">
        <v>12</v>
      </c>
      <c r="D17" s="58" t="s">
        <v>118</v>
      </c>
      <c r="E17" s="77" t="n">
        <v>16</v>
      </c>
      <c r="F17" s="76" t="n">
        <v>18</v>
      </c>
      <c r="G17" s="58" t="s">
        <v>118</v>
      </c>
      <c r="H17" s="58" t="n">
        <v>14</v>
      </c>
      <c r="I17" s="70"/>
      <c r="J17" s="70"/>
      <c r="K17" s="70"/>
      <c r="L17" s="76" t="n">
        <v>20</v>
      </c>
      <c r="M17" s="58" t="s">
        <v>118</v>
      </c>
      <c r="N17" s="77" t="n">
        <v>4</v>
      </c>
      <c r="O17" s="78" t="n">
        <v>50</v>
      </c>
      <c r="P17" s="79" t="s">
        <v>118</v>
      </c>
      <c r="Q17" s="80" t="n">
        <v>34</v>
      </c>
      <c r="R17" s="57" t="s">
        <v>121</v>
      </c>
    </row>
    <row r="18" customFormat="false" ht="15.75" hidden="false" customHeight="true" outlineLevel="0" collapsed="false">
      <c r="A18" s="59"/>
      <c r="B18" s="60"/>
      <c r="C18" s="76"/>
      <c r="D18" s="58"/>
      <c r="E18" s="77"/>
      <c r="F18" s="76"/>
      <c r="G18" s="58"/>
      <c r="H18" s="58"/>
      <c r="I18" s="70"/>
      <c r="J18" s="70"/>
      <c r="K18" s="70"/>
      <c r="L18" s="76"/>
      <c r="M18" s="58"/>
      <c r="N18" s="77"/>
      <c r="O18" s="78"/>
      <c r="P18" s="79"/>
      <c r="Q18" s="80"/>
      <c r="R18" s="57"/>
    </row>
    <row r="19" customFormat="false" ht="15" hidden="false" customHeight="true" outlineLevel="0" collapsed="false">
      <c r="A19" s="59" t="n">
        <v>4</v>
      </c>
      <c r="B19" s="60" t="s">
        <v>50</v>
      </c>
      <c r="C19" s="38" t="n">
        <v>0</v>
      </c>
      <c r="D19" s="39" t="s">
        <v>118</v>
      </c>
      <c r="E19" s="61" t="n">
        <v>2</v>
      </c>
      <c r="F19" s="38" t="n">
        <v>0</v>
      </c>
      <c r="G19" s="39" t="s">
        <v>118</v>
      </c>
      <c r="H19" s="61" t="n">
        <v>2</v>
      </c>
      <c r="I19" s="81" t="n">
        <v>0</v>
      </c>
      <c r="J19" s="48" t="s">
        <v>118</v>
      </c>
      <c r="K19" s="48" t="n">
        <v>2</v>
      </c>
      <c r="L19" s="71" t="n">
        <v>2019</v>
      </c>
      <c r="M19" s="71"/>
      <c r="N19" s="71"/>
      <c r="O19" s="64" t="n">
        <v>0</v>
      </c>
      <c r="P19" s="64" t="s">
        <v>118</v>
      </c>
      <c r="Q19" s="65" t="n">
        <v>6</v>
      </c>
      <c r="R19" s="46" t="n">
        <v>0</v>
      </c>
    </row>
    <row r="20" customFormat="false" ht="15.75" hidden="false" customHeight="true" outlineLevel="0" collapsed="false">
      <c r="A20" s="59"/>
      <c r="B20" s="60"/>
      <c r="C20" s="38"/>
      <c r="D20" s="39"/>
      <c r="E20" s="61"/>
      <c r="F20" s="38"/>
      <c r="G20" s="39"/>
      <c r="H20" s="61"/>
      <c r="I20" s="81"/>
      <c r="J20" s="48"/>
      <c r="K20" s="48"/>
      <c r="L20" s="71"/>
      <c r="M20" s="71"/>
      <c r="N20" s="71"/>
      <c r="O20" s="64"/>
      <c r="P20" s="64"/>
      <c r="Q20" s="65"/>
      <c r="R20" s="46"/>
    </row>
    <row r="21" customFormat="false" ht="15" hidden="false" customHeight="true" outlineLevel="0" collapsed="false">
      <c r="A21" s="59"/>
      <c r="B21" s="60"/>
      <c r="C21" s="76" t="n">
        <v>5</v>
      </c>
      <c r="D21" s="58" t="s">
        <v>118</v>
      </c>
      <c r="E21" s="77" t="n">
        <v>20</v>
      </c>
      <c r="F21" s="76" t="n">
        <v>7</v>
      </c>
      <c r="G21" s="58" t="s">
        <v>118</v>
      </c>
      <c r="H21" s="77" t="n">
        <v>20</v>
      </c>
      <c r="I21" s="76" t="n">
        <v>4</v>
      </c>
      <c r="J21" s="58" t="s">
        <v>118</v>
      </c>
      <c r="K21" s="58" t="n">
        <v>20</v>
      </c>
      <c r="L21" s="71"/>
      <c r="M21" s="71"/>
      <c r="N21" s="71"/>
      <c r="O21" s="82" t="n">
        <v>16</v>
      </c>
      <c r="P21" s="79" t="s">
        <v>118</v>
      </c>
      <c r="Q21" s="80" t="n">
        <v>60</v>
      </c>
      <c r="R21" s="57" t="s">
        <v>122</v>
      </c>
    </row>
    <row r="22" customFormat="false" ht="15.75" hidden="false" customHeight="true" outlineLevel="0" collapsed="false">
      <c r="A22" s="59"/>
      <c r="B22" s="60"/>
      <c r="C22" s="76"/>
      <c r="D22" s="58"/>
      <c r="E22" s="77"/>
      <c r="F22" s="76"/>
      <c r="G22" s="58"/>
      <c r="H22" s="77"/>
      <c r="I22" s="76"/>
      <c r="J22" s="58"/>
      <c r="K22" s="58"/>
      <c r="L22" s="71"/>
      <c r="M22" s="71"/>
      <c r="N22" s="71"/>
      <c r="O22" s="82"/>
      <c r="P22" s="79"/>
      <c r="Q22" s="80"/>
      <c r="R22" s="57"/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3.2" hidden="false" customHeight="true" outlineLevel="0" collapsed="false"/>
    <row r="26" customFormat="false" ht="13.2" hidden="false" customHeight="true" outlineLevel="0" collapsed="false"/>
    <row r="27" customFormat="false" ht="15" hidden="false" customHeight="true" outlineLevel="0" collapsed="false"/>
    <row r="28" customFormat="false" ht="21.7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22.8" hidden="false" customHeight="false" outlineLevel="0" collapsed="false"/>
    <row r="37" customFormat="false" ht="21" hidden="false" customHeight="false" outlineLevel="0" collapsed="false"/>
    <row r="39" customFormat="false" ht="21" hidden="false" customHeight="false" outlineLevel="0" collapsed="false"/>
    <row r="42" customFormat="false" ht="15.6" hidden="false" customHeight="false" outlineLevel="0" collapsed="false"/>
    <row r="45" customFormat="false" ht="15" hidden="false" customHeight="true" outlineLevel="0" collapsed="false"/>
    <row r="54" customFormat="false" ht="22.8" hidden="false" customHeight="false" outlineLevel="0" collapsed="false"/>
    <row r="55" customFormat="false" ht="21" hidden="false" customHeight="false" outlineLevel="0" collapsed="false"/>
    <row r="57" customFormat="false" ht="21" hidden="false" customHeight="false" outlineLevel="0" collapsed="false"/>
    <row r="60" customFormat="false" ht="15.6" hidden="false" customHeight="false" outlineLevel="0" collapsed="false"/>
    <row r="63" customFormat="false" ht="15" hidden="false" customHeight="true" outlineLevel="0" collapsed="false"/>
    <row r="72" customFormat="false" ht="22.8" hidden="false" customHeight="false" outlineLevel="0" collapsed="false"/>
    <row r="74" customFormat="false" ht="22.8" hidden="false" customHeight="false" outlineLevel="0" collapsed="false"/>
    <row r="75" customFormat="false" ht="21" hidden="false" customHeight="false" outlineLevel="0" collapsed="false"/>
    <row r="77" customFormat="false" ht="21" hidden="false" customHeight="false" outlineLevel="0" collapsed="false"/>
    <row r="80" customFormat="false" ht="15.6" hidden="false" customHeight="false" outlineLevel="0" collapsed="false"/>
  </sheetData>
  <mergeCells count="113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rintOptions headings="false" gridLines="false" gridLinesSet="true" horizontalCentered="false" verticalCentered="false"/>
  <pageMargins left="0.708333333333333" right="0.315277777777778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true"/>
  </sheetPr>
  <dimension ref="A1:Z80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H21" activeCellId="0" sqref="H21"/>
    </sheetView>
  </sheetViews>
  <sheetFormatPr defaultRowHeight="14.4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33.56"/>
    <col collapsed="false" customWidth="true" hidden="false" outlineLevel="0" max="3" min="3" style="0" width="4.33"/>
    <col collapsed="false" customWidth="true" hidden="false" outlineLevel="0" max="4" min="4" style="0" width="1.44"/>
    <col collapsed="false" customWidth="true" hidden="false" outlineLevel="0" max="6" min="5" style="0" width="4.33"/>
    <col collapsed="false" customWidth="true" hidden="false" outlineLevel="0" max="7" min="7" style="0" width="1.44"/>
    <col collapsed="false" customWidth="true" hidden="false" outlineLevel="0" max="9" min="8" style="0" width="4.33"/>
    <col collapsed="false" customWidth="true" hidden="false" outlineLevel="0" max="10" min="10" style="0" width="1.44"/>
    <col collapsed="false" customWidth="true" hidden="false" outlineLevel="0" max="12" min="11" style="0" width="4.33"/>
    <col collapsed="false" customWidth="true" hidden="false" outlineLevel="0" max="13" min="13" style="0" width="1.44"/>
    <col collapsed="false" customWidth="true" hidden="false" outlineLevel="0" max="14" min="14" style="0" width="4.33"/>
    <col collapsed="false" customWidth="true" hidden="false" outlineLevel="0" max="15" min="15" style="0" width="4.66"/>
    <col collapsed="false" customWidth="true" hidden="false" outlineLevel="0" max="16" min="16" style="0" width="1.44"/>
    <col collapsed="false" customWidth="true" hidden="false" outlineLevel="0" max="17" min="17" style="0" width="4.66"/>
    <col collapsed="false" customWidth="true" hidden="false" outlineLevel="0" max="18" min="18" style="0" width="6.42"/>
    <col collapsed="false" customWidth="true" hidden="false" outlineLevel="0" max="19" min="19" style="0" width="8.67"/>
    <col collapsed="false" customWidth="true" hidden="false" outlineLevel="0" max="28" min="20" style="0" width="2.65"/>
    <col collapsed="false" customWidth="true" hidden="false" outlineLevel="0" max="29" min="29" style="0" width="2.99"/>
    <col collapsed="false" customWidth="true" hidden="false" outlineLevel="0" max="40" min="30" style="0" width="2.65"/>
    <col collapsed="false" customWidth="true" hidden="false" outlineLevel="0" max="41" min="41" style="0" width="2.99"/>
    <col collapsed="false" customWidth="true" hidden="false" outlineLevel="0" max="52" min="42" style="0" width="2.65"/>
    <col collapsed="false" customWidth="true" hidden="false" outlineLevel="0" max="53" min="53" style="0" width="2.99"/>
    <col collapsed="false" customWidth="true" hidden="false" outlineLevel="0" max="54" min="54" style="0" width="2.65"/>
    <col collapsed="false" customWidth="true" hidden="false" outlineLevel="0" max="256" min="55" style="0" width="8.67"/>
    <col collapsed="false" customWidth="true" hidden="false" outlineLevel="0" max="257" min="257" style="0" width="3.98"/>
    <col collapsed="false" customWidth="true" hidden="false" outlineLevel="0" max="258" min="258" style="0" width="35.33"/>
    <col collapsed="false" customWidth="true" hidden="false" outlineLevel="0" max="259" min="259" style="0" width="4.33"/>
    <col collapsed="false" customWidth="true" hidden="false" outlineLevel="0" max="260" min="260" style="0" width="1.44"/>
    <col collapsed="false" customWidth="true" hidden="false" outlineLevel="0" max="262" min="261" style="0" width="4.33"/>
    <col collapsed="false" customWidth="true" hidden="false" outlineLevel="0" max="263" min="263" style="0" width="1.44"/>
    <col collapsed="false" customWidth="true" hidden="false" outlineLevel="0" max="265" min="264" style="0" width="4.33"/>
    <col collapsed="false" customWidth="true" hidden="false" outlineLevel="0" max="266" min="266" style="0" width="1.44"/>
    <col collapsed="false" customWidth="true" hidden="false" outlineLevel="0" max="268" min="267" style="0" width="4.33"/>
    <col collapsed="false" customWidth="true" hidden="false" outlineLevel="0" max="269" min="269" style="0" width="1.44"/>
    <col collapsed="false" customWidth="true" hidden="false" outlineLevel="0" max="270" min="270" style="0" width="4.33"/>
    <col collapsed="false" customWidth="true" hidden="false" outlineLevel="0" max="271" min="271" style="0" width="4.66"/>
    <col collapsed="false" customWidth="true" hidden="false" outlineLevel="0" max="272" min="272" style="0" width="1.44"/>
    <col collapsed="false" customWidth="true" hidden="false" outlineLevel="0" max="273" min="273" style="0" width="4.66"/>
    <col collapsed="false" customWidth="true" hidden="false" outlineLevel="0" max="274" min="274" style="0" width="6.66"/>
    <col collapsed="false" customWidth="true" hidden="false" outlineLevel="0" max="512" min="275" style="0" width="8.67"/>
    <col collapsed="false" customWidth="true" hidden="false" outlineLevel="0" max="513" min="513" style="0" width="3.98"/>
    <col collapsed="false" customWidth="true" hidden="false" outlineLevel="0" max="514" min="514" style="0" width="35.33"/>
    <col collapsed="false" customWidth="true" hidden="false" outlineLevel="0" max="515" min="515" style="0" width="4.33"/>
    <col collapsed="false" customWidth="true" hidden="false" outlineLevel="0" max="516" min="516" style="0" width="1.44"/>
    <col collapsed="false" customWidth="true" hidden="false" outlineLevel="0" max="518" min="517" style="0" width="4.33"/>
    <col collapsed="false" customWidth="true" hidden="false" outlineLevel="0" max="519" min="519" style="0" width="1.44"/>
    <col collapsed="false" customWidth="true" hidden="false" outlineLevel="0" max="521" min="520" style="0" width="4.33"/>
    <col collapsed="false" customWidth="true" hidden="false" outlineLevel="0" max="522" min="522" style="0" width="1.44"/>
    <col collapsed="false" customWidth="true" hidden="false" outlineLevel="0" max="524" min="523" style="0" width="4.33"/>
    <col collapsed="false" customWidth="true" hidden="false" outlineLevel="0" max="525" min="525" style="0" width="1.44"/>
    <col collapsed="false" customWidth="true" hidden="false" outlineLevel="0" max="526" min="526" style="0" width="4.33"/>
    <col collapsed="false" customWidth="true" hidden="false" outlineLevel="0" max="527" min="527" style="0" width="4.66"/>
    <col collapsed="false" customWidth="true" hidden="false" outlineLevel="0" max="528" min="528" style="0" width="1.44"/>
    <col collapsed="false" customWidth="true" hidden="false" outlineLevel="0" max="529" min="529" style="0" width="4.66"/>
    <col collapsed="false" customWidth="true" hidden="false" outlineLevel="0" max="530" min="530" style="0" width="6.66"/>
    <col collapsed="false" customWidth="true" hidden="false" outlineLevel="0" max="768" min="531" style="0" width="8.67"/>
    <col collapsed="false" customWidth="true" hidden="false" outlineLevel="0" max="769" min="769" style="0" width="3.98"/>
    <col collapsed="false" customWidth="true" hidden="false" outlineLevel="0" max="770" min="770" style="0" width="35.33"/>
    <col collapsed="false" customWidth="true" hidden="false" outlineLevel="0" max="771" min="771" style="0" width="4.33"/>
    <col collapsed="false" customWidth="true" hidden="false" outlineLevel="0" max="772" min="772" style="0" width="1.44"/>
    <col collapsed="false" customWidth="true" hidden="false" outlineLevel="0" max="774" min="773" style="0" width="4.33"/>
    <col collapsed="false" customWidth="true" hidden="false" outlineLevel="0" max="775" min="775" style="0" width="1.44"/>
    <col collapsed="false" customWidth="true" hidden="false" outlineLevel="0" max="777" min="776" style="0" width="4.33"/>
    <col collapsed="false" customWidth="true" hidden="false" outlineLevel="0" max="778" min="778" style="0" width="1.44"/>
    <col collapsed="false" customWidth="true" hidden="false" outlineLevel="0" max="780" min="779" style="0" width="4.33"/>
    <col collapsed="false" customWidth="true" hidden="false" outlineLevel="0" max="781" min="781" style="0" width="1.44"/>
    <col collapsed="false" customWidth="true" hidden="false" outlineLevel="0" max="782" min="782" style="0" width="4.33"/>
    <col collapsed="false" customWidth="true" hidden="false" outlineLevel="0" max="783" min="783" style="0" width="4.66"/>
    <col collapsed="false" customWidth="true" hidden="false" outlineLevel="0" max="784" min="784" style="0" width="1.44"/>
    <col collapsed="false" customWidth="true" hidden="false" outlineLevel="0" max="785" min="785" style="0" width="4.66"/>
    <col collapsed="false" customWidth="true" hidden="false" outlineLevel="0" max="786" min="786" style="0" width="6.66"/>
    <col collapsed="false" customWidth="true" hidden="false" outlineLevel="0" max="1025" min="787" style="0" width="8.67"/>
  </cols>
  <sheetData>
    <row r="1" customFormat="false" ht="15" hidden="false" customHeight="false" outlineLevel="0" collapsed="false"/>
    <row r="2" customFormat="false" ht="14.4" hidden="false" customHeight="true" outlineLevel="0" collapsed="false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customFormat="false" ht="15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customFormat="false" ht="32.25" hidden="false" customHeight="true" outlineLevel="0" collapsed="false">
      <c r="A4" s="29" t="s">
        <v>128</v>
      </c>
      <c r="B4" s="29"/>
      <c r="C4" s="30" t="s">
        <v>112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customFormat="false" ht="14.4" hidden="false" customHeight="false" outlineLevel="0" collapsed="false">
      <c r="A5" s="29"/>
      <c r="B5" s="29"/>
      <c r="C5" s="72" t="n">
        <v>1</v>
      </c>
      <c r="D5" s="72"/>
      <c r="E5" s="72"/>
      <c r="F5" s="28" t="n">
        <v>2</v>
      </c>
      <c r="G5" s="28"/>
      <c r="H5" s="28"/>
      <c r="I5" s="28" t="n">
        <v>3</v>
      </c>
      <c r="J5" s="28"/>
      <c r="K5" s="28"/>
      <c r="L5" s="28" t="n">
        <v>4</v>
      </c>
      <c r="M5" s="28"/>
      <c r="N5" s="28"/>
      <c r="O5" s="31" t="s">
        <v>113</v>
      </c>
      <c r="P5" s="31"/>
      <c r="Q5" s="31"/>
      <c r="R5" s="32" t="s">
        <v>114</v>
      </c>
    </row>
    <row r="6" customFormat="false" ht="15" hidden="false" customHeight="false" outlineLevel="0" collapsed="false">
      <c r="A6" s="29"/>
      <c r="B6" s="29"/>
      <c r="C6" s="72"/>
      <c r="D6" s="72"/>
      <c r="E6" s="72"/>
      <c r="F6" s="28"/>
      <c r="G6" s="28"/>
      <c r="H6" s="28"/>
      <c r="I6" s="28"/>
      <c r="J6" s="28"/>
      <c r="K6" s="28"/>
      <c r="L6" s="28"/>
      <c r="M6" s="28"/>
      <c r="N6" s="28"/>
      <c r="O6" s="73" t="s">
        <v>115</v>
      </c>
      <c r="P6" s="73"/>
      <c r="Q6" s="73"/>
      <c r="R6" s="34" t="s">
        <v>116</v>
      </c>
    </row>
    <row r="7" customFormat="false" ht="15" hidden="false" customHeight="true" outlineLevel="0" collapsed="false">
      <c r="A7" s="59" t="n">
        <v>1</v>
      </c>
      <c r="B7" s="60" t="s">
        <v>72</v>
      </c>
      <c r="C7" s="37"/>
      <c r="D7" s="37"/>
      <c r="E7" s="37"/>
      <c r="F7" s="83" t="n">
        <v>2</v>
      </c>
      <c r="G7" s="39" t="s">
        <v>118</v>
      </c>
      <c r="H7" s="61" t="n">
        <v>0</v>
      </c>
      <c r="I7" s="38" t="n">
        <v>1</v>
      </c>
      <c r="J7" s="39" t="s">
        <v>118</v>
      </c>
      <c r="K7" s="61" t="n">
        <v>1</v>
      </c>
      <c r="L7" s="42"/>
      <c r="M7" s="42"/>
      <c r="N7" s="42"/>
      <c r="O7" s="63" t="n">
        <v>5</v>
      </c>
      <c r="P7" s="64" t="s">
        <v>118</v>
      </c>
      <c r="Q7" s="65" t="n">
        <v>1</v>
      </c>
      <c r="R7" s="46" t="n">
        <v>5</v>
      </c>
      <c r="Y7" s="47"/>
    </row>
    <row r="8" customFormat="false" ht="15.75" hidden="false" customHeight="true" outlineLevel="0" collapsed="false">
      <c r="A8" s="59"/>
      <c r="B8" s="60"/>
      <c r="C8" s="37"/>
      <c r="D8" s="37"/>
      <c r="E8" s="37"/>
      <c r="F8" s="83"/>
      <c r="G8" s="39"/>
      <c r="H8" s="61"/>
      <c r="I8" s="38"/>
      <c r="J8" s="39"/>
      <c r="K8" s="61"/>
      <c r="L8" s="48" t="n">
        <v>2</v>
      </c>
      <c r="M8" s="48" t="s">
        <v>118</v>
      </c>
      <c r="N8" s="48" t="n">
        <v>0</v>
      </c>
      <c r="O8" s="63"/>
      <c r="P8" s="64"/>
      <c r="Q8" s="65"/>
      <c r="R8" s="46"/>
    </row>
    <row r="9" customFormat="false" ht="15" hidden="false" customHeight="true" outlineLevel="0" collapsed="false">
      <c r="A9" s="59"/>
      <c r="B9" s="60"/>
      <c r="C9" s="37"/>
      <c r="D9" s="37"/>
      <c r="E9" s="37"/>
      <c r="F9" s="74" t="n">
        <v>20</v>
      </c>
      <c r="G9" s="53" t="s">
        <v>118</v>
      </c>
      <c r="H9" s="75" t="n">
        <v>10</v>
      </c>
      <c r="I9" s="76" t="n">
        <v>18</v>
      </c>
      <c r="J9" s="58" t="s">
        <v>118</v>
      </c>
      <c r="K9" s="77" t="n">
        <v>15</v>
      </c>
      <c r="L9" s="53"/>
      <c r="M9" s="53"/>
      <c r="N9" s="53"/>
      <c r="O9" s="78" t="n">
        <v>58</v>
      </c>
      <c r="P9" s="79" t="s">
        <v>118</v>
      </c>
      <c r="Q9" s="80" t="n">
        <v>33</v>
      </c>
      <c r="R9" s="57" t="s">
        <v>119</v>
      </c>
      <c r="X9" s="47"/>
      <c r="Y9" s="47"/>
      <c r="Z9" s="47"/>
    </row>
    <row r="10" customFormat="false" ht="15.75" hidden="false" customHeight="true" outlineLevel="0" collapsed="false">
      <c r="A10" s="59"/>
      <c r="B10" s="60"/>
      <c r="C10" s="37"/>
      <c r="D10" s="37"/>
      <c r="E10" s="37"/>
      <c r="F10" s="74"/>
      <c r="G10" s="53"/>
      <c r="H10" s="75"/>
      <c r="I10" s="76"/>
      <c r="J10" s="58"/>
      <c r="K10" s="77"/>
      <c r="L10" s="58" t="n">
        <v>20</v>
      </c>
      <c r="M10" s="58" t="s">
        <v>118</v>
      </c>
      <c r="N10" s="58" t="n">
        <v>8</v>
      </c>
      <c r="O10" s="78"/>
      <c r="P10" s="79"/>
      <c r="Q10" s="80"/>
      <c r="R10" s="57"/>
      <c r="X10" s="47"/>
      <c r="Y10" s="47"/>
      <c r="Z10" s="47"/>
    </row>
    <row r="11" customFormat="false" ht="15" hidden="false" customHeight="true" outlineLevel="0" collapsed="false">
      <c r="A11" s="59" t="n">
        <v>2</v>
      </c>
      <c r="B11" s="60" t="s">
        <v>96</v>
      </c>
      <c r="C11" s="38" t="n">
        <v>0</v>
      </c>
      <c r="D11" s="39" t="s">
        <v>118</v>
      </c>
      <c r="E11" s="39" t="n">
        <v>2</v>
      </c>
      <c r="F11" s="62" t="s">
        <v>120</v>
      </c>
      <c r="G11" s="62"/>
      <c r="H11" s="62"/>
      <c r="I11" s="39" t="n">
        <v>0</v>
      </c>
      <c r="J11" s="39" t="s">
        <v>118</v>
      </c>
      <c r="K11" s="61" t="n">
        <v>2</v>
      </c>
      <c r="L11" s="42"/>
      <c r="M11" s="42"/>
      <c r="N11" s="42"/>
      <c r="O11" s="63" t="n">
        <v>2</v>
      </c>
      <c r="P11" s="64" t="s">
        <v>118</v>
      </c>
      <c r="Q11" s="65" t="n">
        <v>4</v>
      </c>
      <c r="R11" s="46" t="n">
        <v>2</v>
      </c>
    </row>
    <row r="12" customFormat="false" ht="15.75" hidden="false" customHeight="true" outlineLevel="0" collapsed="false">
      <c r="A12" s="59"/>
      <c r="B12" s="60"/>
      <c r="C12" s="38"/>
      <c r="D12" s="39"/>
      <c r="E12" s="39"/>
      <c r="F12" s="62"/>
      <c r="G12" s="62"/>
      <c r="H12" s="62"/>
      <c r="I12" s="39"/>
      <c r="J12" s="39"/>
      <c r="K12" s="61"/>
      <c r="L12" s="48" t="n">
        <v>2</v>
      </c>
      <c r="M12" s="48" t="s">
        <v>118</v>
      </c>
      <c r="N12" s="48" t="n">
        <v>0</v>
      </c>
      <c r="O12" s="63"/>
      <c r="P12" s="64"/>
      <c r="Q12" s="65"/>
      <c r="R12" s="46"/>
    </row>
    <row r="13" customFormat="false" ht="15" hidden="false" customHeight="true" outlineLevel="0" collapsed="false">
      <c r="A13" s="59"/>
      <c r="B13" s="60"/>
      <c r="C13" s="76" t="n">
        <v>10</v>
      </c>
      <c r="D13" s="58" t="s">
        <v>118</v>
      </c>
      <c r="E13" s="58" t="n">
        <v>20</v>
      </c>
      <c r="F13" s="62"/>
      <c r="G13" s="62"/>
      <c r="H13" s="62"/>
      <c r="I13" s="53" t="n">
        <v>16</v>
      </c>
      <c r="J13" s="53" t="s">
        <v>118</v>
      </c>
      <c r="K13" s="75" t="n">
        <v>20</v>
      </c>
      <c r="L13" s="53"/>
      <c r="M13" s="53"/>
      <c r="N13" s="53"/>
      <c r="O13" s="78" t="n">
        <v>46</v>
      </c>
      <c r="P13" s="79" t="s">
        <v>118</v>
      </c>
      <c r="Q13" s="80" t="n">
        <v>49</v>
      </c>
      <c r="R13" s="57" t="s">
        <v>123</v>
      </c>
    </row>
    <row r="14" customFormat="false" ht="15.75" hidden="false" customHeight="true" outlineLevel="0" collapsed="false">
      <c r="A14" s="59"/>
      <c r="B14" s="60"/>
      <c r="C14" s="76"/>
      <c r="D14" s="58"/>
      <c r="E14" s="58"/>
      <c r="F14" s="62"/>
      <c r="G14" s="62"/>
      <c r="H14" s="62"/>
      <c r="I14" s="53"/>
      <c r="J14" s="53"/>
      <c r="K14" s="75"/>
      <c r="L14" s="53" t="n">
        <v>20</v>
      </c>
      <c r="M14" s="53" t="s">
        <v>118</v>
      </c>
      <c r="N14" s="53" t="n">
        <v>9</v>
      </c>
      <c r="O14" s="78"/>
      <c r="P14" s="79"/>
      <c r="Q14" s="80"/>
      <c r="R14" s="57"/>
    </row>
    <row r="15" customFormat="false" ht="15" hidden="false" customHeight="true" outlineLevel="0" collapsed="false">
      <c r="A15" s="59" t="n">
        <v>3</v>
      </c>
      <c r="B15" s="60" t="s">
        <v>46</v>
      </c>
      <c r="C15" s="38" t="n">
        <v>1</v>
      </c>
      <c r="D15" s="39" t="s">
        <v>118</v>
      </c>
      <c r="E15" s="61" t="n">
        <v>1</v>
      </c>
      <c r="F15" s="81" t="n">
        <v>2</v>
      </c>
      <c r="G15" s="48" t="s">
        <v>118</v>
      </c>
      <c r="H15" s="48" t="n">
        <v>0</v>
      </c>
      <c r="I15" s="70"/>
      <c r="J15" s="70"/>
      <c r="K15" s="70"/>
      <c r="L15" s="38" t="n">
        <v>2</v>
      </c>
      <c r="M15" s="39" t="s">
        <v>118</v>
      </c>
      <c r="N15" s="61" t="n">
        <v>0</v>
      </c>
      <c r="O15" s="63" t="n">
        <v>5</v>
      </c>
      <c r="P15" s="64" t="s">
        <v>118</v>
      </c>
      <c r="Q15" s="65" t="n">
        <v>1</v>
      </c>
      <c r="R15" s="46" t="n">
        <v>5</v>
      </c>
    </row>
    <row r="16" customFormat="false" ht="15.75" hidden="false" customHeight="true" outlineLevel="0" collapsed="false">
      <c r="A16" s="59"/>
      <c r="B16" s="60"/>
      <c r="C16" s="38"/>
      <c r="D16" s="39"/>
      <c r="E16" s="61"/>
      <c r="F16" s="81"/>
      <c r="G16" s="48"/>
      <c r="H16" s="48"/>
      <c r="I16" s="70"/>
      <c r="J16" s="70"/>
      <c r="K16" s="70"/>
      <c r="L16" s="38"/>
      <c r="M16" s="39"/>
      <c r="N16" s="61"/>
      <c r="O16" s="63"/>
      <c r="P16" s="64"/>
      <c r="Q16" s="65"/>
      <c r="R16" s="46"/>
    </row>
    <row r="17" customFormat="false" ht="15" hidden="false" customHeight="true" outlineLevel="0" collapsed="false">
      <c r="A17" s="59"/>
      <c r="B17" s="60"/>
      <c r="C17" s="76" t="n">
        <v>15</v>
      </c>
      <c r="D17" s="58" t="s">
        <v>118</v>
      </c>
      <c r="E17" s="77" t="n">
        <v>18</v>
      </c>
      <c r="F17" s="76" t="n">
        <v>20</v>
      </c>
      <c r="G17" s="58" t="s">
        <v>118</v>
      </c>
      <c r="H17" s="58" t="n">
        <v>16</v>
      </c>
      <c r="I17" s="70"/>
      <c r="J17" s="70"/>
      <c r="K17" s="70"/>
      <c r="L17" s="76" t="n">
        <v>20</v>
      </c>
      <c r="M17" s="58" t="s">
        <v>118</v>
      </c>
      <c r="N17" s="77" t="n">
        <v>4</v>
      </c>
      <c r="O17" s="78" t="n">
        <v>55</v>
      </c>
      <c r="P17" s="79" t="s">
        <v>118</v>
      </c>
      <c r="Q17" s="80" t="n">
        <v>38</v>
      </c>
      <c r="R17" s="57" t="s">
        <v>121</v>
      </c>
    </row>
    <row r="18" customFormat="false" ht="15.75" hidden="false" customHeight="true" outlineLevel="0" collapsed="false">
      <c r="A18" s="59"/>
      <c r="B18" s="60"/>
      <c r="C18" s="76"/>
      <c r="D18" s="58"/>
      <c r="E18" s="77"/>
      <c r="F18" s="76"/>
      <c r="G18" s="58"/>
      <c r="H18" s="58"/>
      <c r="I18" s="70"/>
      <c r="J18" s="70"/>
      <c r="K18" s="70"/>
      <c r="L18" s="76"/>
      <c r="M18" s="58"/>
      <c r="N18" s="77"/>
      <c r="O18" s="78"/>
      <c r="P18" s="79"/>
      <c r="Q18" s="80"/>
      <c r="R18" s="57"/>
    </row>
    <row r="19" customFormat="false" ht="15" hidden="false" customHeight="true" outlineLevel="0" collapsed="false">
      <c r="A19" s="59" t="n">
        <v>4</v>
      </c>
      <c r="B19" s="60" t="s">
        <v>129</v>
      </c>
      <c r="C19" s="38" t="n">
        <v>0</v>
      </c>
      <c r="D19" s="39" t="s">
        <v>118</v>
      </c>
      <c r="E19" s="61" t="n">
        <v>2</v>
      </c>
      <c r="F19" s="38" t="n">
        <v>0</v>
      </c>
      <c r="G19" s="39" t="s">
        <v>118</v>
      </c>
      <c r="H19" s="61" t="n">
        <v>2</v>
      </c>
      <c r="I19" s="81" t="n">
        <v>0</v>
      </c>
      <c r="J19" s="48" t="s">
        <v>118</v>
      </c>
      <c r="K19" s="48" t="n">
        <v>2</v>
      </c>
      <c r="L19" s="71" t="n">
        <v>2019</v>
      </c>
      <c r="M19" s="71"/>
      <c r="N19" s="71"/>
      <c r="O19" s="64" t="n">
        <v>0</v>
      </c>
      <c r="P19" s="64" t="s">
        <v>118</v>
      </c>
      <c r="Q19" s="65" t="n">
        <v>6</v>
      </c>
      <c r="R19" s="46" t="n">
        <v>0</v>
      </c>
    </row>
    <row r="20" customFormat="false" ht="15.75" hidden="false" customHeight="true" outlineLevel="0" collapsed="false">
      <c r="A20" s="59"/>
      <c r="B20" s="60"/>
      <c r="C20" s="38"/>
      <c r="D20" s="39"/>
      <c r="E20" s="61"/>
      <c r="F20" s="38"/>
      <c r="G20" s="39"/>
      <c r="H20" s="61"/>
      <c r="I20" s="81"/>
      <c r="J20" s="48"/>
      <c r="K20" s="48"/>
      <c r="L20" s="71"/>
      <c r="M20" s="71"/>
      <c r="N20" s="71"/>
      <c r="O20" s="64"/>
      <c r="P20" s="64"/>
      <c r="Q20" s="65"/>
      <c r="R20" s="46"/>
    </row>
    <row r="21" customFormat="false" ht="15" hidden="false" customHeight="true" outlineLevel="0" collapsed="false">
      <c r="A21" s="59"/>
      <c r="B21" s="60"/>
      <c r="C21" s="76" t="n">
        <v>8</v>
      </c>
      <c r="D21" s="58" t="s">
        <v>118</v>
      </c>
      <c r="E21" s="77" t="n">
        <v>20</v>
      </c>
      <c r="F21" s="76" t="n">
        <v>9</v>
      </c>
      <c r="G21" s="58" t="s">
        <v>118</v>
      </c>
      <c r="H21" s="77" t="n">
        <v>20</v>
      </c>
      <c r="I21" s="76" t="n">
        <v>4</v>
      </c>
      <c r="J21" s="58" t="s">
        <v>118</v>
      </c>
      <c r="K21" s="58" t="n">
        <v>20</v>
      </c>
      <c r="L21" s="71"/>
      <c r="M21" s="71"/>
      <c r="N21" s="71"/>
      <c r="O21" s="82" t="n">
        <v>21</v>
      </c>
      <c r="P21" s="79" t="s">
        <v>118</v>
      </c>
      <c r="Q21" s="80" t="n">
        <v>60</v>
      </c>
      <c r="R21" s="57" t="s">
        <v>122</v>
      </c>
    </row>
    <row r="22" customFormat="false" ht="15.75" hidden="false" customHeight="true" outlineLevel="0" collapsed="false">
      <c r="A22" s="59"/>
      <c r="B22" s="60"/>
      <c r="C22" s="76"/>
      <c r="D22" s="58"/>
      <c r="E22" s="77"/>
      <c r="F22" s="76"/>
      <c r="G22" s="58"/>
      <c r="H22" s="77"/>
      <c r="I22" s="76"/>
      <c r="J22" s="58"/>
      <c r="K22" s="58"/>
      <c r="L22" s="71"/>
      <c r="M22" s="71"/>
      <c r="N22" s="71"/>
      <c r="O22" s="82"/>
      <c r="P22" s="79"/>
      <c r="Q22" s="80"/>
      <c r="R22" s="57"/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3.2" hidden="false" customHeight="true" outlineLevel="0" collapsed="false"/>
    <row r="26" customFormat="false" ht="13.2" hidden="false" customHeight="true" outlineLevel="0" collapsed="false"/>
    <row r="27" customFormat="false" ht="15" hidden="false" customHeight="true" outlineLevel="0" collapsed="false"/>
    <row r="28" customFormat="false" ht="21.7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22.8" hidden="false" customHeight="false" outlineLevel="0" collapsed="false"/>
    <row r="37" customFormat="false" ht="21" hidden="false" customHeight="false" outlineLevel="0" collapsed="false"/>
    <row r="39" customFormat="false" ht="21" hidden="false" customHeight="false" outlineLevel="0" collapsed="false"/>
    <row r="42" customFormat="false" ht="15.6" hidden="false" customHeight="false" outlineLevel="0" collapsed="false"/>
    <row r="45" customFormat="false" ht="15" hidden="false" customHeight="true" outlineLevel="0" collapsed="false"/>
    <row r="54" customFormat="false" ht="22.8" hidden="false" customHeight="false" outlineLevel="0" collapsed="false"/>
    <row r="55" customFormat="false" ht="21" hidden="false" customHeight="false" outlineLevel="0" collapsed="false"/>
    <row r="57" customFormat="false" ht="21" hidden="false" customHeight="false" outlineLevel="0" collapsed="false"/>
    <row r="60" customFormat="false" ht="15.6" hidden="false" customHeight="false" outlineLevel="0" collapsed="false"/>
    <row r="63" customFormat="false" ht="15" hidden="false" customHeight="true" outlineLevel="0" collapsed="false"/>
    <row r="72" customFormat="false" ht="22.8" hidden="false" customHeight="false" outlineLevel="0" collapsed="false"/>
    <row r="74" customFormat="false" ht="22.8" hidden="false" customHeight="false" outlineLevel="0" collapsed="false"/>
    <row r="75" customFormat="false" ht="21" hidden="false" customHeight="false" outlineLevel="0" collapsed="false"/>
    <row r="77" customFormat="false" ht="21" hidden="false" customHeight="false" outlineLevel="0" collapsed="false"/>
    <row r="80" customFormat="false" ht="15.6" hidden="false" customHeight="false" outlineLevel="0" collapsed="false"/>
  </sheetData>
  <mergeCells count="113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rintOptions headings="false" gridLines="false" gridLinesSet="true" horizontalCentered="false" verticalCentered="false"/>
  <pageMargins left="0.708333333333333" right="0.315277777777778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true"/>
  </sheetPr>
  <dimension ref="A1:Z8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3" activeCellId="0" sqref="R13"/>
    </sheetView>
  </sheetViews>
  <sheetFormatPr defaultRowHeight="14.4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33.56"/>
    <col collapsed="false" customWidth="true" hidden="false" outlineLevel="0" max="3" min="3" style="0" width="4.33"/>
    <col collapsed="false" customWidth="true" hidden="false" outlineLevel="0" max="4" min="4" style="0" width="1.44"/>
    <col collapsed="false" customWidth="true" hidden="false" outlineLevel="0" max="6" min="5" style="0" width="4.33"/>
    <col collapsed="false" customWidth="true" hidden="false" outlineLevel="0" max="7" min="7" style="0" width="1.44"/>
    <col collapsed="false" customWidth="true" hidden="false" outlineLevel="0" max="9" min="8" style="0" width="4.33"/>
    <col collapsed="false" customWidth="true" hidden="false" outlineLevel="0" max="10" min="10" style="0" width="1.44"/>
    <col collapsed="false" customWidth="true" hidden="false" outlineLevel="0" max="12" min="11" style="0" width="4.33"/>
    <col collapsed="false" customWidth="true" hidden="false" outlineLevel="0" max="13" min="13" style="0" width="1.44"/>
    <col collapsed="false" customWidth="true" hidden="false" outlineLevel="0" max="14" min="14" style="0" width="4.33"/>
    <col collapsed="false" customWidth="true" hidden="false" outlineLevel="0" max="15" min="15" style="0" width="4.66"/>
    <col collapsed="false" customWidth="true" hidden="false" outlineLevel="0" max="16" min="16" style="0" width="1.44"/>
    <col collapsed="false" customWidth="true" hidden="false" outlineLevel="0" max="17" min="17" style="0" width="4.66"/>
    <col collapsed="false" customWidth="true" hidden="false" outlineLevel="0" max="18" min="18" style="0" width="6.42"/>
    <col collapsed="false" customWidth="true" hidden="false" outlineLevel="0" max="19" min="19" style="0" width="8.67"/>
    <col collapsed="false" customWidth="true" hidden="false" outlineLevel="0" max="28" min="20" style="0" width="2.65"/>
    <col collapsed="false" customWidth="true" hidden="false" outlineLevel="0" max="29" min="29" style="0" width="2.99"/>
    <col collapsed="false" customWidth="true" hidden="false" outlineLevel="0" max="40" min="30" style="0" width="2.65"/>
    <col collapsed="false" customWidth="true" hidden="false" outlineLevel="0" max="41" min="41" style="0" width="2.99"/>
    <col collapsed="false" customWidth="true" hidden="false" outlineLevel="0" max="52" min="42" style="0" width="2.65"/>
    <col collapsed="false" customWidth="true" hidden="false" outlineLevel="0" max="53" min="53" style="0" width="2.99"/>
    <col collapsed="false" customWidth="true" hidden="false" outlineLevel="0" max="54" min="54" style="0" width="2.65"/>
    <col collapsed="false" customWidth="true" hidden="false" outlineLevel="0" max="256" min="55" style="0" width="8.67"/>
    <col collapsed="false" customWidth="true" hidden="false" outlineLevel="0" max="257" min="257" style="0" width="3.98"/>
    <col collapsed="false" customWidth="true" hidden="false" outlineLevel="0" max="258" min="258" style="0" width="35.33"/>
    <col collapsed="false" customWidth="true" hidden="false" outlineLevel="0" max="259" min="259" style="0" width="4.33"/>
    <col collapsed="false" customWidth="true" hidden="false" outlineLevel="0" max="260" min="260" style="0" width="1.44"/>
    <col collapsed="false" customWidth="true" hidden="false" outlineLevel="0" max="262" min="261" style="0" width="4.33"/>
    <col collapsed="false" customWidth="true" hidden="false" outlineLevel="0" max="263" min="263" style="0" width="1.44"/>
    <col collapsed="false" customWidth="true" hidden="false" outlineLevel="0" max="265" min="264" style="0" width="4.33"/>
    <col collapsed="false" customWidth="true" hidden="false" outlineLevel="0" max="266" min="266" style="0" width="1.44"/>
    <col collapsed="false" customWidth="true" hidden="false" outlineLevel="0" max="268" min="267" style="0" width="4.33"/>
    <col collapsed="false" customWidth="true" hidden="false" outlineLevel="0" max="269" min="269" style="0" width="1.44"/>
    <col collapsed="false" customWidth="true" hidden="false" outlineLevel="0" max="270" min="270" style="0" width="4.33"/>
    <col collapsed="false" customWidth="true" hidden="false" outlineLevel="0" max="271" min="271" style="0" width="4.66"/>
    <col collapsed="false" customWidth="true" hidden="false" outlineLevel="0" max="272" min="272" style="0" width="1.44"/>
    <col collapsed="false" customWidth="true" hidden="false" outlineLevel="0" max="273" min="273" style="0" width="4.66"/>
    <col collapsed="false" customWidth="true" hidden="false" outlineLevel="0" max="274" min="274" style="0" width="6.66"/>
    <col collapsed="false" customWidth="true" hidden="false" outlineLevel="0" max="512" min="275" style="0" width="8.67"/>
    <col collapsed="false" customWidth="true" hidden="false" outlineLevel="0" max="513" min="513" style="0" width="3.98"/>
    <col collapsed="false" customWidth="true" hidden="false" outlineLevel="0" max="514" min="514" style="0" width="35.33"/>
    <col collapsed="false" customWidth="true" hidden="false" outlineLevel="0" max="515" min="515" style="0" width="4.33"/>
    <col collapsed="false" customWidth="true" hidden="false" outlineLevel="0" max="516" min="516" style="0" width="1.44"/>
    <col collapsed="false" customWidth="true" hidden="false" outlineLevel="0" max="518" min="517" style="0" width="4.33"/>
    <col collapsed="false" customWidth="true" hidden="false" outlineLevel="0" max="519" min="519" style="0" width="1.44"/>
    <col collapsed="false" customWidth="true" hidden="false" outlineLevel="0" max="521" min="520" style="0" width="4.33"/>
    <col collapsed="false" customWidth="true" hidden="false" outlineLevel="0" max="522" min="522" style="0" width="1.44"/>
    <col collapsed="false" customWidth="true" hidden="false" outlineLevel="0" max="524" min="523" style="0" width="4.33"/>
    <col collapsed="false" customWidth="true" hidden="false" outlineLevel="0" max="525" min="525" style="0" width="1.44"/>
    <col collapsed="false" customWidth="true" hidden="false" outlineLevel="0" max="526" min="526" style="0" width="4.33"/>
    <col collapsed="false" customWidth="true" hidden="false" outlineLevel="0" max="527" min="527" style="0" width="4.66"/>
    <col collapsed="false" customWidth="true" hidden="false" outlineLevel="0" max="528" min="528" style="0" width="1.44"/>
    <col collapsed="false" customWidth="true" hidden="false" outlineLevel="0" max="529" min="529" style="0" width="4.66"/>
    <col collapsed="false" customWidth="true" hidden="false" outlineLevel="0" max="530" min="530" style="0" width="6.66"/>
    <col collapsed="false" customWidth="true" hidden="false" outlineLevel="0" max="768" min="531" style="0" width="8.67"/>
    <col collapsed="false" customWidth="true" hidden="false" outlineLevel="0" max="769" min="769" style="0" width="3.98"/>
    <col collapsed="false" customWidth="true" hidden="false" outlineLevel="0" max="770" min="770" style="0" width="35.33"/>
    <col collapsed="false" customWidth="true" hidden="false" outlineLevel="0" max="771" min="771" style="0" width="4.33"/>
    <col collapsed="false" customWidth="true" hidden="false" outlineLevel="0" max="772" min="772" style="0" width="1.44"/>
    <col collapsed="false" customWidth="true" hidden="false" outlineLevel="0" max="774" min="773" style="0" width="4.33"/>
    <col collapsed="false" customWidth="true" hidden="false" outlineLevel="0" max="775" min="775" style="0" width="1.44"/>
    <col collapsed="false" customWidth="true" hidden="false" outlineLevel="0" max="777" min="776" style="0" width="4.33"/>
    <col collapsed="false" customWidth="true" hidden="false" outlineLevel="0" max="778" min="778" style="0" width="1.44"/>
    <col collapsed="false" customWidth="true" hidden="false" outlineLevel="0" max="780" min="779" style="0" width="4.33"/>
    <col collapsed="false" customWidth="true" hidden="false" outlineLevel="0" max="781" min="781" style="0" width="1.44"/>
    <col collapsed="false" customWidth="true" hidden="false" outlineLevel="0" max="782" min="782" style="0" width="4.33"/>
    <col collapsed="false" customWidth="true" hidden="false" outlineLevel="0" max="783" min="783" style="0" width="4.66"/>
    <col collapsed="false" customWidth="true" hidden="false" outlineLevel="0" max="784" min="784" style="0" width="1.44"/>
    <col collapsed="false" customWidth="true" hidden="false" outlineLevel="0" max="785" min="785" style="0" width="4.66"/>
    <col collapsed="false" customWidth="true" hidden="false" outlineLevel="0" max="786" min="786" style="0" width="6.66"/>
    <col collapsed="false" customWidth="true" hidden="false" outlineLevel="0" max="1025" min="787" style="0" width="8.67"/>
  </cols>
  <sheetData>
    <row r="1" customFormat="false" ht="15" hidden="false" customHeight="false" outlineLevel="0" collapsed="false"/>
    <row r="2" customFormat="false" ht="14.4" hidden="false" customHeight="true" outlineLevel="0" collapsed="false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customFormat="false" ht="15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customFormat="false" ht="32.25" hidden="false" customHeight="true" outlineLevel="0" collapsed="false">
      <c r="A4" s="29" t="s">
        <v>130</v>
      </c>
      <c r="B4" s="29"/>
      <c r="C4" s="30" t="s">
        <v>112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customFormat="false" ht="14.4" hidden="false" customHeight="false" outlineLevel="0" collapsed="false">
      <c r="A5" s="29"/>
      <c r="B5" s="29"/>
      <c r="C5" s="72" t="n">
        <v>1</v>
      </c>
      <c r="D5" s="72"/>
      <c r="E5" s="72"/>
      <c r="F5" s="28" t="n">
        <v>2</v>
      </c>
      <c r="G5" s="28"/>
      <c r="H5" s="28"/>
      <c r="I5" s="28" t="n">
        <v>3</v>
      </c>
      <c r="J5" s="28"/>
      <c r="K5" s="28"/>
      <c r="L5" s="28" t="n">
        <v>4</v>
      </c>
      <c r="M5" s="28"/>
      <c r="N5" s="28"/>
      <c r="O5" s="31" t="s">
        <v>113</v>
      </c>
      <c r="P5" s="31"/>
      <c r="Q5" s="31"/>
      <c r="R5" s="32" t="s">
        <v>114</v>
      </c>
    </row>
    <row r="6" customFormat="false" ht="15" hidden="false" customHeight="false" outlineLevel="0" collapsed="false">
      <c r="A6" s="29"/>
      <c r="B6" s="29"/>
      <c r="C6" s="72"/>
      <c r="D6" s="72"/>
      <c r="E6" s="72"/>
      <c r="F6" s="28"/>
      <c r="G6" s="28"/>
      <c r="H6" s="28"/>
      <c r="I6" s="28"/>
      <c r="J6" s="28"/>
      <c r="K6" s="28"/>
      <c r="L6" s="28"/>
      <c r="M6" s="28"/>
      <c r="N6" s="28"/>
      <c r="O6" s="73" t="s">
        <v>115</v>
      </c>
      <c r="P6" s="73"/>
      <c r="Q6" s="73"/>
      <c r="R6" s="34" t="s">
        <v>116</v>
      </c>
    </row>
    <row r="7" customFormat="false" ht="15" hidden="false" customHeight="true" outlineLevel="0" collapsed="false">
      <c r="A7" s="59" t="n">
        <v>1</v>
      </c>
      <c r="B7" s="60" t="s">
        <v>43</v>
      </c>
      <c r="C7" s="37"/>
      <c r="D7" s="37"/>
      <c r="E7" s="37"/>
      <c r="F7" s="38" t="n">
        <v>1</v>
      </c>
      <c r="G7" s="39" t="s">
        <v>118</v>
      </c>
      <c r="H7" s="61" t="n">
        <v>1</v>
      </c>
      <c r="I7" s="38" t="n">
        <v>0</v>
      </c>
      <c r="J7" s="39" t="s">
        <v>118</v>
      </c>
      <c r="K7" s="61" t="n">
        <v>2</v>
      </c>
      <c r="L7" s="42"/>
      <c r="M7" s="42"/>
      <c r="N7" s="42"/>
      <c r="O7" s="63" t="n">
        <v>2</v>
      </c>
      <c r="P7" s="64" t="s">
        <v>118</v>
      </c>
      <c r="Q7" s="65" t="n">
        <v>4</v>
      </c>
      <c r="R7" s="46" t="n">
        <v>2</v>
      </c>
      <c r="Y7" s="47"/>
    </row>
    <row r="8" customFormat="false" ht="15.75" hidden="false" customHeight="true" outlineLevel="0" collapsed="false">
      <c r="A8" s="59"/>
      <c r="B8" s="60"/>
      <c r="C8" s="37"/>
      <c r="D8" s="37"/>
      <c r="E8" s="37"/>
      <c r="F8" s="38"/>
      <c r="G8" s="39"/>
      <c r="H8" s="61"/>
      <c r="I8" s="38"/>
      <c r="J8" s="39"/>
      <c r="K8" s="61"/>
      <c r="L8" s="48" t="n">
        <v>1</v>
      </c>
      <c r="M8" s="48" t="s">
        <v>118</v>
      </c>
      <c r="N8" s="48" t="n">
        <v>1</v>
      </c>
      <c r="O8" s="63"/>
      <c r="P8" s="64"/>
      <c r="Q8" s="65"/>
      <c r="R8" s="46"/>
    </row>
    <row r="9" customFormat="false" ht="15" hidden="false" customHeight="true" outlineLevel="0" collapsed="false">
      <c r="A9" s="59"/>
      <c r="B9" s="60"/>
      <c r="C9" s="37"/>
      <c r="D9" s="37"/>
      <c r="E9" s="37"/>
      <c r="F9" s="74" t="n">
        <v>16</v>
      </c>
      <c r="G9" s="53" t="s">
        <v>118</v>
      </c>
      <c r="H9" s="75" t="n">
        <v>17</v>
      </c>
      <c r="I9" s="76" t="n">
        <v>12</v>
      </c>
      <c r="J9" s="58" t="s">
        <v>118</v>
      </c>
      <c r="K9" s="77" t="n">
        <v>20</v>
      </c>
      <c r="L9" s="53"/>
      <c r="M9" s="53"/>
      <c r="N9" s="53"/>
      <c r="O9" s="78" t="n">
        <v>44</v>
      </c>
      <c r="P9" s="79" t="s">
        <v>118</v>
      </c>
      <c r="Q9" s="80" t="n">
        <v>54</v>
      </c>
      <c r="R9" s="57" t="s">
        <v>123</v>
      </c>
      <c r="X9" s="47"/>
      <c r="Y9" s="47"/>
      <c r="Z9" s="47"/>
    </row>
    <row r="10" customFormat="false" ht="15.75" hidden="false" customHeight="true" outlineLevel="0" collapsed="false">
      <c r="A10" s="59"/>
      <c r="B10" s="60"/>
      <c r="C10" s="37"/>
      <c r="D10" s="37"/>
      <c r="E10" s="37"/>
      <c r="F10" s="74"/>
      <c r="G10" s="53"/>
      <c r="H10" s="75"/>
      <c r="I10" s="76"/>
      <c r="J10" s="58"/>
      <c r="K10" s="77"/>
      <c r="L10" s="58" t="n">
        <v>16</v>
      </c>
      <c r="M10" s="58" t="s">
        <v>118</v>
      </c>
      <c r="N10" s="58" t="n">
        <v>17</v>
      </c>
      <c r="O10" s="78"/>
      <c r="P10" s="79"/>
      <c r="Q10" s="80"/>
      <c r="R10" s="57"/>
      <c r="X10" s="47"/>
      <c r="Y10" s="47"/>
      <c r="Z10" s="47"/>
    </row>
    <row r="11" customFormat="false" ht="15" hidden="false" customHeight="true" outlineLevel="0" collapsed="false">
      <c r="A11" s="59" t="n">
        <v>2</v>
      </c>
      <c r="B11" s="60" t="s">
        <v>131</v>
      </c>
      <c r="C11" s="38" t="n">
        <v>1</v>
      </c>
      <c r="D11" s="39" t="s">
        <v>118</v>
      </c>
      <c r="E11" s="39" t="n">
        <v>1</v>
      </c>
      <c r="F11" s="62" t="s">
        <v>120</v>
      </c>
      <c r="G11" s="62"/>
      <c r="H11" s="62"/>
      <c r="I11" s="39" t="n">
        <v>0</v>
      </c>
      <c r="J11" s="39" t="s">
        <v>118</v>
      </c>
      <c r="K11" s="61" t="n">
        <v>2</v>
      </c>
      <c r="L11" s="42"/>
      <c r="M11" s="42"/>
      <c r="N11" s="42"/>
      <c r="O11" s="63" t="n">
        <v>3</v>
      </c>
      <c r="P11" s="64" t="s">
        <v>118</v>
      </c>
      <c r="Q11" s="65" t="n">
        <v>3</v>
      </c>
      <c r="R11" s="46" t="n">
        <v>3</v>
      </c>
    </row>
    <row r="12" customFormat="false" ht="15.75" hidden="false" customHeight="true" outlineLevel="0" collapsed="false">
      <c r="A12" s="59"/>
      <c r="B12" s="60"/>
      <c r="C12" s="38"/>
      <c r="D12" s="39"/>
      <c r="E12" s="39"/>
      <c r="F12" s="62"/>
      <c r="G12" s="62"/>
      <c r="H12" s="62"/>
      <c r="I12" s="39"/>
      <c r="J12" s="39"/>
      <c r="K12" s="61"/>
      <c r="L12" s="48" t="n">
        <v>2</v>
      </c>
      <c r="M12" s="48" t="s">
        <v>118</v>
      </c>
      <c r="N12" s="48" t="n">
        <v>0</v>
      </c>
      <c r="O12" s="63"/>
      <c r="P12" s="64"/>
      <c r="Q12" s="65"/>
      <c r="R12" s="46"/>
    </row>
    <row r="13" customFormat="false" ht="15" hidden="false" customHeight="true" outlineLevel="0" collapsed="false">
      <c r="A13" s="59"/>
      <c r="B13" s="60"/>
      <c r="C13" s="76" t="n">
        <v>17</v>
      </c>
      <c r="D13" s="58" t="s">
        <v>118</v>
      </c>
      <c r="E13" s="58" t="n">
        <v>16</v>
      </c>
      <c r="F13" s="62"/>
      <c r="G13" s="62"/>
      <c r="H13" s="62"/>
      <c r="I13" s="53" t="n">
        <v>11</v>
      </c>
      <c r="J13" s="53" t="s">
        <v>118</v>
      </c>
      <c r="K13" s="75" t="n">
        <v>20</v>
      </c>
      <c r="L13" s="53"/>
      <c r="M13" s="53"/>
      <c r="N13" s="53"/>
      <c r="O13" s="78" t="n">
        <v>48</v>
      </c>
      <c r="P13" s="79" t="s">
        <v>118</v>
      </c>
      <c r="Q13" s="80" t="n">
        <v>43</v>
      </c>
      <c r="R13" s="57" t="s">
        <v>121</v>
      </c>
    </row>
    <row r="14" customFormat="false" ht="15.75" hidden="false" customHeight="true" outlineLevel="0" collapsed="false">
      <c r="A14" s="59"/>
      <c r="B14" s="60"/>
      <c r="C14" s="76"/>
      <c r="D14" s="58"/>
      <c r="E14" s="58"/>
      <c r="F14" s="62"/>
      <c r="G14" s="62"/>
      <c r="H14" s="62"/>
      <c r="I14" s="53"/>
      <c r="J14" s="53"/>
      <c r="K14" s="75"/>
      <c r="L14" s="53" t="n">
        <v>20</v>
      </c>
      <c r="M14" s="53" t="s">
        <v>118</v>
      </c>
      <c r="N14" s="53" t="n">
        <v>7</v>
      </c>
      <c r="O14" s="78"/>
      <c r="P14" s="79"/>
      <c r="Q14" s="80"/>
      <c r="R14" s="57"/>
    </row>
    <row r="15" customFormat="false" ht="15" hidden="false" customHeight="true" outlineLevel="0" collapsed="false">
      <c r="A15" s="59" t="n">
        <v>3</v>
      </c>
      <c r="B15" s="60" t="s">
        <v>132</v>
      </c>
      <c r="C15" s="38" t="n">
        <v>2</v>
      </c>
      <c r="D15" s="39" t="s">
        <v>118</v>
      </c>
      <c r="E15" s="61" t="n">
        <v>0</v>
      </c>
      <c r="F15" s="81" t="n">
        <v>2</v>
      </c>
      <c r="G15" s="48" t="s">
        <v>118</v>
      </c>
      <c r="H15" s="48" t="n">
        <v>0</v>
      </c>
      <c r="I15" s="70"/>
      <c r="J15" s="70"/>
      <c r="K15" s="70"/>
      <c r="L15" s="38" t="n">
        <v>2</v>
      </c>
      <c r="M15" s="39" t="s">
        <v>118</v>
      </c>
      <c r="N15" s="61" t="n">
        <v>0</v>
      </c>
      <c r="O15" s="63" t="n">
        <v>6</v>
      </c>
      <c r="P15" s="64" t="s">
        <v>118</v>
      </c>
      <c r="Q15" s="65" t="n">
        <v>0</v>
      </c>
      <c r="R15" s="46" t="n">
        <v>6</v>
      </c>
    </row>
    <row r="16" customFormat="false" ht="15.75" hidden="false" customHeight="true" outlineLevel="0" collapsed="false">
      <c r="A16" s="59"/>
      <c r="B16" s="60"/>
      <c r="C16" s="38"/>
      <c r="D16" s="39"/>
      <c r="E16" s="61"/>
      <c r="F16" s="81"/>
      <c r="G16" s="48"/>
      <c r="H16" s="48"/>
      <c r="I16" s="70"/>
      <c r="J16" s="70"/>
      <c r="K16" s="70"/>
      <c r="L16" s="38"/>
      <c r="M16" s="39"/>
      <c r="N16" s="61"/>
      <c r="O16" s="63"/>
      <c r="P16" s="64"/>
      <c r="Q16" s="65"/>
      <c r="R16" s="46"/>
    </row>
    <row r="17" customFormat="false" ht="15" hidden="false" customHeight="true" outlineLevel="0" collapsed="false">
      <c r="A17" s="59"/>
      <c r="B17" s="60"/>
      <c r="C17" s="76" t="n">
        <v>20</v>
      </c>
      <c r="D17" s="58" t="s">
        <v>118</v>
      </c>
      <c r="E17" s="77" t="n">
        <v>12</v>
      </c>
      <c r="F17" s="76" t="n">
        <v>20</v>
      </c>
      <c r="G17" s="58" t="s">
        <v>118</v>
      </c>
      <c r="H17" s="58" t="n">
        <v>11</v>
      </c>
      <c r="I17" s="70"/>
      <c r="J17" s="70"/>
      <c r="K17" s="70"/>
      <c r="L17" s="76" t="n">
        <v>20</v>
      </c>
      <c r="M17" s="58" t="s">
        <v>118</v>
      </c>
      <c r="N17" s="77" t="n">
        <v>11</v>
      </c>
      <c r="O17" s="78" t="n">
        <v>60</v>
      </c>
      <c r="P17" s="79" t="s">
        <v>118</v>
      </c>
      <c r="Q17" s="80" t="n">
        <v>34</v>
      </c>
      <c r="R17" s="57" t="s">
        <v>119</v>
      </c>
    </row>
    <row r="18" customFormat="false" ht="15.75" hidden="false" customHeight="true" outlineLevel="0" collapsed="false">
      <c r="A18" s="59"/>
      <c r="B18" s="60"/>
      <c r="C18" s="76"/>
      <c r="D18" s="58"/>
      <c r="E18" s="77"/>
      <c r="F18" s="76"/>
      <c r="G18" s="58"/>
      <c r="H18" s="58"/>
      <c r="I18" s="70"/>
      <c r="J18" s="70"/>
      <c r="K18" s="70"/>
      <c r="L18" s="76"/>
      <c r="M18" s="58"/>
      <c r="N18" s="77"/>
      <c r="O18" s="78"/>
      <c r="P18" s="79"/>
      <c r="Q18" s="80"/>
      <c r="R18" s="57"/>
    </row>
    <row r="19" customFormat="false" ht="15" hidden="false" customHeight="true" outlineLevel="0" collapsed="false">
      <c r="A19" s="59" t="n">
        <v>4</v>
      </c>
      <c r="B19" s="60" t="s">
        <v>78</v>
      </c>
      <c r="C19" s="38" t="n">
        <v>1</v>
      </c>
      <c r="D19" s="39" t="s">
        <v>118</v>
      </c>
      <c r="E19" s="61" t="n">
        <v>1</v>
      </c>
      <c r="F19" s="38" t="n">
        <v>0</v>
      </c>
      <c r="G19" s="39" t="s">
        <v>118</v>
      </c>
      <c r="H19" s="61" t="n">
        <v>2</v>
      </c>
      <c r="I19" s="81" t="n">
        <v>0</v>
      </c>
      <c r="J19" s="48" t="s">
        <v>118</v>
      </c>
      <c r="K19" s="48" t="n">
        <v>2</v>
      </c>
      <c r="L19" s="71" t="n">
        <v>2019</v>
      </c>
      <c r="M19" s="71"/>
      <c r="N19" s="71"/>
      <c r="O19" s="64" t="n">
        <v>1</v>
      </c>
      <c r="P19" s="64" t="s">
        <v>118</v>
      </c>
      <c r="Q19" s="65" t="n">
        <v>5</v>
      </c>
      <c r="R19" s="46" t="n">
        <v>1</v>
      </c>
    </row>
    <row r="20" customFormat="false" ht="15.75" hidden="false" customHeight="true" outlineLevel="0" collapsed="false">
      <c r="A20" s="59"/>
      <c r="B20" s="60"/>
      <c r="C20" s="38"/>
      <c r="D20" s="39"/>
      <c r="E20" s="61"/>
      <c r="F20" s="38"/>
      <c r="G20" s="39"/>
      <c r="H20" s="61"/>
      <c r="I20" s="81"/>
      <c r="J20" s="48"/>
      <c r="K20" s="48"/>
      <c r="L20" s="71"/>
      <c r="M20" s="71"/>
      <c r="N20" s="71"/>
      <c r="O20" s="64"/>
      <c r="P20" s="64"/>
      <c r="Q20" s="65"/>
      <c r="R20" s="46"/>
    </row>
    <row r="21" customFormat="false" ht="15" hidden="false" customHeight="true" outlineLevel="0" collapsed="false">
      <c r="A21" s="59"/>
      <c r="B21" s="60"/>
      <c r="C21" s="76" t="n">
        <v>17</v>
      </c>
      <c r="D21" s="58" t="s">
        <v>118</v>
      </c>
      <c r="E21" s="77" t="n">
        <v>16</v>
      </c>
      <c r="F21" s="76" t="n">
        <v>7</v>
      </c>
      <c r="G21" s="58" t="s">
        <v>118</v>
      </c>
      <c r="H21" s="77" t="n">
        <v>20</v>
      </c>
      <c r="I21" s="76" t="n">
        <v>11</v>
      </c>
      <c r="J21" s="58" t="s">
        <v>118</v>
      </c>
      <c r="K21" s="58" t="n">
        <v>20</v>
      </c>
      <c r="L21" s="71"/>
      <c r="M21" s="71"/>
      <c r="N21" s="71"/>
      <c r="O21" s="82" t="n">
        <v>35</v>
      </c>
      <c r="P21" s="79" t="s">
        <v>118</v>
      </c>
      <c r="Q21" s="80" t="n">
        <v>56</v>
      </c>
      <c r="R21" s="57" t="s">
        <v>122</v>
      </c>
    </row>
    <row r="22" customFormat="false" ht="15.75" hidden="false" customHeight="true" outlineLevel="0" collapsed="false">
      <c r="A22" s="59"/>
      <c r="B22" s="60"/>
      <c r="C22" s="76"/>
      <c r="D22" s="58"/>
      <c r="E22" s="77"/>
      <c r="F22" s="76"/>
      <c r="G22" s="58"/>
      <c r="H22" s="77"/>
      <c r="I22" s="76"/>
      <c r="J22" s="58"/>
      <c r="K22" s="58"/>
      <c r="L22" s="71"/>
      <c r="M22" s="71"/>
      <c r="N22" s="71"/>
      <c r="O22" s="82"/>
      <c r="P22" s="79"/>
      <c r="Q22" s="80"/>
      <c r="R22" s="57"/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3.2" hidden="false" customHeight="true" outlineLevel="0" collapsed="false"/>
    <row r="26" customFormat="false" ht="13.2" hidden="false" customHeight="true" outlineLevel="0" collapsed="false"/>
    <row r="27" customFormat="false" ht="15" hidden="false" customHeight="true" outlineLevel="0" collapsed="false"/>
    <row r="28" customFormat="false" ht="21.7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22.8" hidden="false" customHeight="false" outlineLevel="0" collapsed="false"/>
    <row r="37" customFormat="false" ht="21" hidden="false" customHeight="false" outlineLevel="0" collapsed="false"/>
    <row r="39" customFormat="false" ht="21" hidden="false" customHeight="false" outlineLevel="0" collapsed="false"/>
    <row r="42" customFormat="false" ht="15.6" hidden="false" customHeight="false" outlineLevel="0" collapsed="false"/>
    <row r="45" customFormat="false" ht="15" hidden="false" customHeight="true" outlineLevel="0" collapsed="false"/>
    <row r="54" customFormat="false" ht="22.8" hidden="false" customHeight="false" outlineLevel="0" collapsed="false"/>
    <row r="55" customFormat="false" ht="21" hidden="false" customHeight="false" outlineLevel="0" collapsed="false"/>
    <row r="57" customFormat="false" ht="21" hidden="false" customHeight="false" outlineLevel="0" collapsed="false"/>
    <row r="60" customFormat="false" ht="15.6" hidden="false" customHeight="false" outlineLevel="0" collapsed="false"/>
    <row r="63" customFormat="false" ht="15" hidden="false" customHeight="true" outlineLevel="0" collapsed="false"/>
    <row r="72" customFormat="false" ht="22.8" hidden="false" customHeight="false" outlineLevel="0" collapsed="false"/>
    <row r="74" customFormat="false" ht="22.8" hidden="false" customHeight="false" outlineLevel="0" collapsed="false"/>
    <row r="75" customFormat="false" ht="21" hidden="false" customHeight="false" outlineLevel="0" collapsed="false"/>
    <row r="77" customFormat="false" ht="21" hidden="false" customHeight="false" outlineLevel="0" collapsed="false"/>
    <row r="80" customFormat="false" ht="15.6" hidden="false" customHeight="false" outlineLevel="0" collapsed="false"/>
  </sheetData>
  <mergeCells count="113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rintOptions headings="false" gridLines="false" gridLinesSet="true" horizontalCentered="false" verticalCentered="false"/>
  <pageMargins left="0.708333333333333" right="0.315277777777778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7030A0"/>
    <pageSetUpPr fitToPage="true"/>
  </sheetPr>
  <dimension ref="B1:H54"/>
  <sheetViews>
    <sheetView showFormulas="false" showGridLines="false" showRowColHeaders="true" showZeros="true" rightToLeft="false" tabSelected="false" showOutlineSymbols="true" defaultGridColor="true" view="normal" topLeftCell="A22" colorId="64" zoomScale="102" zoomScaleNormal="102" zoomScalePageLayoutView="100" workbookViewId="0">
      <selection pane="topLeft" activeCell="G35" activeCellId="0" sqref="G35"/>
    </sheetView>
  </sheetViews>
  <sheetFormatPr defaultRowHeight="15" zeroHeight="false" outlineLevelRow="0" outlineLevelCol="0"/>
  <cols>
    <col collapsed="false" customWidth="true" hidden="false" outlineLevel="0" max="1" min="1" style="84" width="9.13"/>
    <col collapsed="false" customWidth="true" hidden="false" outlineLevel="0" max="4" min="2" style="85" width="9.13"/>
    <col collapsed="false" customWidth="true" hidden="false" outlineLevel="0" max="5" min="5" style="85" width="34.67"/>
    <col collapsed="false" customWidth="true" hidden="false" outlineLevel="0" max="6" min="6" style="86" width="1.44"/>
    <col collapsed="false" customWidth="true" hidden="false" outlineLevel="0" max="7" min="7" style="85" width="34.67"/>
    <col collapsed="false" customWidth="true" hidden="false" outlineLevel="0" max="8" min="8" style="85" width="11.57"/>
    <col collapsed="false" customWidth="true" hidden="false" outlineLevel="0" max="260" min="9" style="84" width="9.13"/>
    <col collapsed="false" customWidth="true" hidden="false" outlineLevel="0" max="261" min="261" style="84" width="22.33"/>
    <col collapsed="false" customWidth="true" hidden="false" outlineLevel="0" max="262" min="262" style="84" width="9.13"/>
    <col collapsed="false" customWidth="true" hidden="false" outlineLevel="0" max="263" min="263" style="84" width="24.34"/>
    <col collapsed="false" customWidth="true" hidden="false" outlineLevel="0" max="516" min="264" style="84" width="9.13"/>
    <col collapsed="false" customWidth="true" hidden="false" outlineLevel="0" max="517" min="517" style="84" width="22.33"/>
    <col collapsed="false" customWidth="true" hidden="false" outlineLevel="0" max="518" min="518" style="84" width="9.13"/>
    <col collapsed="false" customWidth="true" hidden="false" outlineLevel="0" max="519" min="519" style="84" width="24.34"/>
    <col collapsed="false" customWidth="true" hidden="false" outlineLevel="0" max="772" min="520" style="84" width="9.13"/>
    <col collapsed="false" customWidth="true" hidden="false" outlineLevel="0" max="773" min="773" style="84" width="22.33"/>
    <col collapsed="false" customWidth="true" hidden="false" outlineLevel="0" max="774" min="774" style="84" width="9.13"/>
    <col collapsed="false" customWidth="true" hidden="false" outlineLevel="0" max="775" min="775" style="84" width="24.34"/>
    <col collapsed="false" customWidth="true" hidden="false" outlineLevel="0" max="1025" min="776" style="84" width="9.13"/>
  </cols>
  <sheetData>
    <row r="1" customFormat="false" ht="10.2" hidden="false" customHeight="true" outlineLevel="0" collapsed="false"/>
    <row r="2" customFormat="false" ht="25.2" hidden="false" customHeight="true" outlineLevel="0" collapsed="false">
      <c r="B2" s="87" t="s">
        <v>133</v>
      </c>
      <c r="C2" s="87" t="s">
        <v>134</v>
      </c>
      <c r="D2" s="87" t="s">
        <v>135</v>
      </c>
      <c r="E2" s="88" t="s">
        <v>136</v>
      </c>
      <c r="F2" s="89"/>
      <c r="G2" s="88" t="s">
        <v>137</v>
      </c>
      <c r="H2" s="89"/>
    </row>
    <row r="3" customFormat="false" ht="19.95" hidden="false" customHeight="true" outlineLevel="0" collapsed="false">
      <c r="B3" s="87" t="s">
        <v>133</v>
      </c>
      <c r="C3" s="87" t="s">
        <v>134</v>
      </c>
      <c r="D3" s="87" t="s">
        <v>135</v>
      </c>
      <c r="E3" s="90"/>
      <c r="F3" s="89"/>
      <c r="G3" s="91"/>
      <c r="H3" s="89"/>
    </row>
    <row r="4" customFormat="false" ht="15.6" hidden="false" customHeight="true" outlineLevel="0" collapsed="false">
      <c r="B4" s="92" t="n">
        <v>1</v>
      </c>
      <c r="C4" s="92" t="s">
        <v>111</v>
      </c>
      <c r="D4" s="93" t="s">
        <v>138</v>
      </c>
      <c r="E4" s="94" t="str">
        <f aca="false">'sk A'!$B$7</f>
        <v>TJ Slavoj Český Brod</v>
      </c>
      <c r="F4" s="95" t="s">
        <v>118</v>
      </c>
      <c r="G4" s="94" t="str">
        <f aca="false">'sk A'!$B$19</f>
        <v>TJ Spartak Čelákovice C</v>
      </c>
      <c r="H4" s="96" t="s">
        <v>139</v>
      </c>
    </row>
    <row r="5" customFormat="false" ht="15.6" hidden="false" customHeight="true" outlineLevel="0" collapsed="false">
      <c r="B5" s="92" t="n">
        <v>2</v>
      </c>
      <c r="C5" s="92" t="s">
        <v>124</v>
      </c>
      <c r="D5" s="93" t="s">
        <v>138</v>
      </c>
      <c r="E5" s="94" t="str">
        <f aca="false">'sk B'!$B$7</f>
        <v>NK Climax Vsetín</v>
      </c>
      <c r="F5" s="95" t="s">
        <v>118</v>
      </c>
      <c r="G5" s="94" t="str">
        <f aca="false">'sk B'!$B$19</f>
        <v>TJ Spartak Přerov C</v>
      </c>
      <c r="H5" s="96" t="s">
        <v>140</v>
      </c>
    </row>
    <row r="6" customFormat="false" ht="15.6" hidden="false" customHeight="true" outlineLevel="0" collapsed="false">
      <c r="B6" s="92" t="n">
        <v>3</v>
      </c>
      <c r="C6" s="92" t="s">
        <v>125</v>
      </c>
      <c r="D6" s="93" t="s">
        <v>138</v>
      </c>
      <c r="E6" s="94" t="str">
        <f aca="false">'sk C'!$B$7</f>
        <v>TJ Sokol Zbečník A</v>
      </c>
      <c r="F6" s="95" t="s">
        <v>118</v>
      </c>
      <c r="G6" s="94" t="str">
        <f aca="false">'sk C'!$B$19</f>
        <v>TJ Pankrác B</v>
      </c>
      <c r="H6" s="96" t="s">
        <v>141</v>
      </c>
    </row>
    <row r="7" customFormat="false" ht="15.6" hidden="false" customHeight="true" outlineLevel="0" collapsed="false">
      <c r="B7" s="92" t="n">
        <v>4</v>
      </c>
      <c r="C7" s="92" t="s">
        <v>111</v>
      </c>
      <c r="D7" s="93" t="s">
        <v>142</v>
      </c>
      <c r="E7" s="94" t="str">
        <f aca="false">'sk A'!$B$11</f>
        <v>TJ Spartak Přerov A</v>
      </c>
      <c r="F7" s="95" t="s">
        <v>118</v>
      </c>
      <c r="G7" s="94" t="str">
        <f aca="false">'sk A'!$B$15</f>
        <v>TJ Pankrác A</v>
      </c>
      <c r="H7" s="96" t="s">
        <v>143</v>
      </c>
    </row>
    <row r="8" customFormat="false" ht="15.6" hidden="false" customHeight="true" outlineLevel="0" collapsed="false">
      <c r="B8" s="92" t="n">
        <v>5</v>
      </c>
      <c r="C8" s="92" t="s">
        <v>124</v>
      </c>
      <c r="D8" s="93" t="s">
        <v>142</v>
      </c>
      <c r="E8" s="94" t="str">
        <f aca="false">'sk B'!$B$11</f>
        <v>TJ Sokol Zbečník B</v>
      </c>
      <c r="F8" s="95" t="s">
        <v>118</v>
      </c>
      <c r="G8" s="94" t="str">
        <f aca="false">'sk B'!$B$15</f>
        <v>TJ Spartak Čelákovice B</v>
      </c>
      <c r="H8" s="96" t="s">
        <v>144</v>
      </c>
    </row>
    <row r="9" customFormat="false" ht="15.6" hidden="false" customHeight="true" outlineLevel="0" collapsed="false">
      <c r="B9" s="92" t="n">
        <v>6</v>
      </c>
      <c r="C9" s="92" t="s">
        <v>125</v>
      </c>
      <c r="D9" s="93" t="s">
        <v>142</v>
      </c>
      <c r="E9" s="94" t="str">
        <f aca="false">'sk C'!$B$11</f>
        <v>TJ Spartak Čelákovice A</v>
      </c>
      <c r="F9" s="95" t="s">
        <v>118</v>
      </c>
      <c r="G9" s="94" t="str">
        <f aca="false">'sk C'!$B$15</f>
        <v>TJ Spartak Přerov B</v>
      </c>
      <c r="H9" s="96" t="s">
        <v>145</v>
      </c>
    </row>
    <row r="10" customFormat="false" ht="15.6" hidden="false" customHeight="true" outlineLevel="0" collapsed="false">
      <c r="B10" s="92" t="n">
        <v>7</v>
      </c>
      <c r="C10" s="92" t="s">
        <v>111</v>
      </c>
      <c r="D10" s="93" t="s">
        <v>146</v>
      </c>
      <c r="E10" s="94" t="str">
        <f aca="false">'sk A'!$B$11</f>
        <v>TJ Spartak Přerov A</v>
      </c>
      <c r="F10" s="95" t="s">
        <v>118</v>
      </c>
      <c r="G10" s="94" t="str">
        <f aca="false">'sk A'!$B$19</f>
        <v>TJ Spartak Čelákovice C</v>
      </c>
      <c r="H10" s="96" t="s">
        <v>147</v>
      </c>
    </row>
    <row r="11" customFormat="false" ht="15.6" hidden="false" customHeight="true" outlineLevel="0" collapsed="false">
      <c r="B11" s="92" t="n">
        <v>8</v>
      </c>
      <c r="C11" s="92" t="s">
        <v>124</v>
      </c>
      <c r="D11" s="93" t="s">
        <v>146</v>
      </c>
      <c r="E11" s="94" t="str">
        <f aca="false">'sk B'!$B$11</f>
        <v>TJ Sokol Zbečník B</v>
      </c>
      <c r="F11" s="95" t="s">
        <v>118</v>
      </c>
      <c r="G11" s="94" t="str">
        <f aca="false">'sk B'!$B$19</f>
        <v>TJ Spartak Přerov C</v>
      </c>
      <c r="H11" s="96" t="s">
        <v>148</v>
      </c>
    </row>
    <row r="12" customFormat="false" ht="15.6" hidden="false" customHeight="true" outlineLevel="0" collapsed="false">
      <c r="B12" s="92" t="n">
        <v>9</v>
      </c>
      <c r="C12" s="92" t="s">
        <v>125</v>
      </c>
      <c r="D12" s="93" t="s">
        <v>146</v>
      </c>
      <c r="E12" s="94" t="str">
        <f aca="false">'sk C'!$B$11</f>
        <v>TJ Spartak Čelákovice A</v>
      </c>
      <c r="F12" s="95" t="s">
        <v>118</v>
      </c>
      <c r="G12" s="94" t="str">
        <f aca="false">'sk C'!$B$19</f>
        <v>TJ Pankrác B</v>
      </c>
      <c r="H12" s="96" t="s">
        <v>149</v>
      </c>
    </row>
    <row r="13" customFormat="false" ht="15.6" hidden="false" customHeight="true" outlineLevel="0" collapsed="false">
      <c r="B13" s="92" t="n">
        <v>10</v>
      </c>
      <c r="C13" s="92" t="s">
        <v>111</v>
      </c>
      <c r="D13" s="93" t="s">
        <v>150</v>
      </c>
      <c r="E13" s="94" t="str">
        <f aca="false">'sk A'!$B$7</f>
        <v>TJ Slavoj Český Brod</v>
      </c>
      <c r="F13" s="95" t="s">
        <v>118</v>
      </c>
      <c r="G13" s="94" t="str">
        <f aca="false">'sk A'!$B$15</f>
        <v>TJ Pankrác A</v>
      </c>
      <c r="H13" s="96" t="s">
        <v>151</v>
      </c>
    </row>
    <row r="14" customFormat="false" ht="14.4" hidden="false" customHeight="true" outlineLevel="0" collapsed="false">
      <c r="B14" s="92" t="n">
        <v>11</v>
      </c>
      <c r="C14" s="92" t="s">
        <v>124</v>
      </c>
      <c r="D14" s="93" t="s">
        <v>150</v>
      </c>
      <c r="E14" s="94" t="str">
        <f aca="false">'sk B'!$B$7</f>
        <v>NK Climax Vsetín</v>
      </c>
      <c r="F14" s="95" t="s">
        <v>118</v>
      </c>
      <c r="G14" s="94" t="str">
        <f aca="false">'sk B'!$B$15</f>
        <v>TJ Spartak Čelákovice B</v>
      </c>
      <c r="H14" s="96" t="s">
        <v>143</v>
      </c>
    </row>
    <row r="15" customFormat="false" ht="15.6" hidden="false" customHeight="true" outlineLevel="0" collapsed="false">
      <c r="B15" s="92" t="n">
        <v>12</v>
      </c>
      <c r="C15" s="92" t="s">
        <v>125</v>
      </c>
      <c r="D15" s="93" t="s">
        <v>150</v>
      </c>
      <c r="E15" s="94" t="str">
        <f aca="false">'sk C'!$B$7</f>
        <v>TJ Sokol Zbečník A</v>
      </c>
      <c r="F15" s="95" t="s">
        <v>118</v>
      </c>
      <c r="G15" s="94" t="str">
        <f aca="false">'sk C'!$B$15</f>
        <v>TJ Spartak Přerov B</v>
      </c>
      <c r="H15" s="96" t="s">
        <v>152</v>
      </c>
    </row>
    <row r="16" customFormat="false" ht="15.6" hidden="false" customHeight="true" outlineLevel="0" collapsed="false">
      <c r="B16" s="92" t="n">
        <v>13</v>
      </c>
      <c r="C16" s="92" t="s">
        <v>111</v>
      </c>
      <c r="D16" s="93" t="s">
        <v>153</v>
      </c>
      <c r="E16" s="94" t="str">
        <f aca="false">'sk A'!$B$15</f>
        <v>TJ Pankrác A</v>
      </c>
      <c r="F16" s="95" t="s">
        <v>118</v>
      </c>
      <c r="G16" s="94" t="str">
        <f aca="false">'sk A'!$B$19</f>
        <v>TJ Spartak Čelákovice C</v>
      </c>
      <c r="H16" s="96" t="s">
        <v>154</v>
      </c>
    </row>
    <row r="17" customFormat="false" ht="15.6" hidden="false" customHeight="true" outlineLevel="0" collapsed="false">
      <c r="B17" s="92" t="n">
        <v>14</v>
      </c>
      <c r="C17" s="92" t="s">
        <v>124</v>
      </c>
      <c r="D17" s="93" t="s">
        <v>153</v>
      </c>
      <c r="E17" s="94" t="str">
        <f aca="false">'sk B'!$B$15</f>
        <v>TJ Spartak Čelákovice B</v>
      </c>
      <c r="F17" s="95" t="s">
        <v>118</v>
      </c>
      <c r="G17" s="94" t="str">
        <f aca="false">'sk B'!$B$19</f>
        <v>TJ Spartak Přerov C</v>
      </c>
      <c r="H17" s="96" t="s">
        <v>149</v>
      </c>
    </row>
    <row r="18" customFormat="false" ht="15.6" hidden="false" customHeight="true" outlineLevel="0" collapsed="false">
      <c r="B18" s="92" t="n">
        <v>15</v>
      </c>
      <c r="C18" s="92" t="s">
        <v>125</v>
      </c>
      <c r="D18" s="93" t="s">
        <v>153</v>
      </c>
      <c r="E18" s="94" t="str">
        <f aca="false">'sk C'!$B$15</f>
        <v>TJ Spartak Přerov B</v>
      </c>
      <c r="F18" s="95" t="s">
        <v>118</v>
      </c>
      <c r="G18" s="94" t="str">
        <f aca="false">'sk C'!$B$19</f>
        <v>TJ Pankrác B</v>
      </c>
      <c r="H18" s="96" t="s">
        <v>155</v>
      </c>
    </row>
    <row r="19" customFormat="false" ht="14.4" hidden="false" customHeight="true" outlineLevel="0" collapsed="false">
      <c r="B19" s="92" t="n">
        <v>16</v>
      </c>
      <c r="C19" s="92" t="s">
        <v>111</v>
      </c>
      <c r="D19" s="93" t="s">
        <v>156</v>
      </c>
      <c r="E19" s="94" t="str">
        <f aca="false">'sk A'!$B$7</f>
        <v>TJ Slavoj Český Brod</v>
      </c>
      <c r="F19" s="95" t="s">
        <v>118</v>
      </c>
      <c r="G19" s="94" t="str">
        <f aca="false">'sk A'!$B$11</f>
        <v>TJ Spartak Přerov A</v>
      </c>
      <c r="H19" s="96" t="s">
        <v>157</v>
      </c>
    </row>
    <row r="20" customFormat="false" ht="15.6" hidden="false" customHeight="true" outlineLevel="0" collapsed="false">
      <c r="B20" s="92" t="n">
        <v>17</v>
      </c>
      <c r="C20" s="97" t="s">
        <v>124</v>
      </c>
      <c r="D20" s="98" t="s">
        <v>156</v>
      </c>
      <c r="E20" s="94" t="s">
        <v>53</v>
      </c>
      <c r="F20" s="95" t="s">
        <v>118</v>
      </c>
      <c r="G20" s="94" t="s">
        <v>39</v>
      </c>
      <c r="H20" s="96" t="s">
        <v>158</v>
      </c>
    </row>
    <row r="21" customFormat="false" ht="15.6" hidden="false" customHeight="true" outlineLevel="0" collapsed="false">
      <c r="B21" s="92" t="n">
        <v>18</v>
      </c>
      <c r="C21" s="97" t="s">
        <v>125</v>
      </c>
      <c r="D21" s="98" t="s">
        <v>156</v>
      </c>
      <c r="E21" s="94" t="s">
        <v>36</v>
      </c>
      <c r="F21" s="95" t="s">
        <v>118</v>
      </c>
      <c r="G21" s="94" t="s">
        <v>87</v>
      </c>
      <c r="H21" s="96" t="s">
        <v>159</v>
      </c>
    </row>
    <row r="22" customFormat="false" ht="15.6" hidden="false" customHeight="true" outlineLevel="0" collapsed="false">
      <c r="H22" s="99"/>
    </row>
    <row r="23" customFormat="false" ht="15.6" hidden="false" customHeight="true" outlineLevel="0" collapsed="false">
      <c r="B23" s="100" t="s">
        <v>160</v>
      </c>
      <c r="C23" s="100"/>
      <c r="D23" s="100"/>
      <c r="E23" s="100"/>
      <c r="F23" s="100"/>
      <c r="G23" s="100"/>
      <c r="H23" s="101"/>
    </row>
    <row r="24" customFormat="false" ht="14.4" hidden="false" customHeight="true" outlineLevel="0" collapsed="false">
      <c r="B24" s="92" t="n">
        <v>41</v>
      </c>
      <c r="C24" s="92" t="s">
        <v>161</v>
      </c>
      <c r="D24" s="92"/>
      <c r="E24" s="102" t="str">
        <f aca="false">KO!B4</f>
        <v>Čelákovice A</v>
      </c>
      <c r="F24" s="103" t="s">
        <v>118</v>
      </c>
      <c r="G24" s="104" t="str">
        <f aca="false">KO!B8</f>
        <v>Zbečník B</v>
      </c>
      <c r="H24" s="96" t="s">
        <v>162</v>
      </c>
    </row>
    <row r="25" customFormat="false" ht="15.6" hidden="false" customHeight="true" outlineLevel="0" collapsed="false">
      <c r="B25" s="92" t="n">
        <v>42</v>
      </c>
      <c r="C25" s="92" t="s">
        <v>163</v>
      </c>
      <c r="D25" s="92"/>
      <c r="E25" s="102" t="str">
        <f aca="false">KO!B12</f>
        <v>Radomyšl A</v>
      </c>
      <c r="F25" s="103" t="s">
        <v>118</v>
      </c>
      <c r="G25" s="104" t="str">
        <f aca="false">KO!B16</f>
        <v>Zbečník A</v>
      </c>
      <c r="H25" s="96" t="s">
        <v>164</v>
      </c>
    </row>
    <row r="26" customFormat="false" ht="15.6" hidden="false" customHeight="true" outlineLevel="0" collapsed="false">
      <c r="B26" s="92" t="n">
        <v>43</v>
      </c>
      <c r="C26" s="92" t="s">
        <v>165</v>
      </c>
      <c r="D26" s="92"/>
      <c r="E26" s="102" t="str">
        <f aca="false">KO!B20</f>
        <v>Modřice B</v>
      </c>
      <c r="F26" s="103" t="s">
        <v>118</v>
      </c>
      <c r="G26" s="104" t="str">
        <f aca="false">KO!B24</f>
        <v>Modřice A</v>
      </c>
      <c r="H26" s="96" t="s">
        <v>166</v>
      </c>
    </row>
    <row r="27" customFormat="false" ht="15.6" hidden="false" customHeight="true" outlineLevel="0" collapsed="false">
      <c r="B27" s="92" t="n">
        <v>44</v>
      </c>
      <c r="C27" s="92" t="s">
        <v>167</v>
      </c>
      <c r="D27" s="92"/>
      <c r="E27" s="102" t="str">
        <f aca="false">KO!B28</f>
        <v>Český Brod</v>
      </c>
      <c r="F27" s="103" t="s">
        <v>118</v>
      </c>
      <c r="G27" s="104" t="str">
        <f aca="false">KO!B32</f>
        <v>Karlovy Vary A</v>
      </c>
      <c r="H27" s="96" t="s">
        <v>143</v>
      </c>
    </row>
    <row r="28" customFormat="false" ht="15.6" hidden="false" customHeight="true" outlineLevel="0" collapsed="false">
      <c r="B28" s="92" t="n">
        <v>45</v>
      </c>
      <c r="C28" s="92" t="s">
        <v>168</v>
      </c>
      <c r="D28" s="92"/>
      <c r="E28" s="102" t="s">
        <v>169</v>
      </c>
      <c r="F28" s="103" t="s">
        <v>118</v>
      </c>
      <c r="G28" s="104" t="s">
        <v>170</v>
      </c>
      <c r="H28" s="96" t="s">
        <v>171</v>
      </c>
    </row>
    <row r="29" customFormat="false" ht="15.6" hidden="false" customHeight="true" outlineLevel="0" collapsed="false">
      <c r="B29" s="92" t="n">
        <v>46</v>
      </c>
      <c r="C29" s="92" t="s">
        <v>172</v>
      </c>
      <c r="D29" s="92"/>
      <c r="E29" s="102" t="s">
        <v>173</v>
      </c>
      <c r="F29" s="103" t="s">
        <v>118</v>
      </c>
      <c r="G29" s="104" t="s">
        <v>174</v>
      </c>
      <c r="H29" s="96" t="s">
        <v>175</v>
      </c>
    </row>
    <row r="30" customFormat="false" ht="14.4" hidden="false" customHeight="true" outlineLevel="0" collapsed="false">
      <c r="B30" s="92" t="n">
        <v>47</v>
      </c>
      <c r="C30" s="92" t="s">
        <v>176</v>
      </c>
      <c r="D30" s="92"/>
      <c r="E30" s="102" t="str">
        <f aca="false">KO!D31</f>
        <v>Čelákovice A</v>
      </c>
      <c r="F30" s="103" t="s">
        <v>118</v>
      </c>
      <c r="G30" s="104" t="str">
        <f aca="false">KO!D35</f>
        <v>Český Brod</v>
      </c>
      <c r="H30" s="96" t="s">
        <v>177</v>
      </c>
    </row>
    <row r="31" customFormat="false" ht="14.4" hidden="false" customHeight="true" outlineLevel="0" collapsed="false">
      <c r="B31" s="92" t="n">
        <v>48</v>
      </c>
      <c r="C31" s="92" t="s">
        <v>130</v>
      </c>
      <c r="D31" s="92"/>
      <c r="E31" s="102" t="s">
        <v>170</v>
      </c>
      <c r="F31" s="103" t="s">
        <v>118</v>
      </c>
      <c r="G31" s="104" t="s">
        <v>173</v>
      </c>
      <c r="H31" s="96" t="s">
        <v>178</v>
      </c>
    </row>
    <row r="32" s="84" customFormat="true" ht="14.4" hidden="false" customHeight="true" outlineLevel="0" collapsed="false"/>
    <row r="33" s="84" customFormat="true" ht="14.4" hidden="false" customHeight="true" outlineLevel="0" collapsed="false"/>
    <row r="34" s="84" customFormat="true" ht="14.4" hidden="false" customHeight="true" outlineLevel="0" collapsed="false">
      <c r="E34" s="105" t="s">
        <v>179</v>
      </c>
    </row>
    <row r="35" s="84" customFormat="true" ht="14.4" hidden="false" customHeight="true" outlineLevel="0" collapsed="false">
      <c r="E35" s="84" t="s">
        <v>180</v>
      </c>
    </row>
    <row r="36" s="84" customFormat="true" ht="14.4" hidden="false" customHeight="true" outlineLevel="0" collapsed="false">
      <c r="E36" s="84" t="s">
        <v>181</v>
      </c>
    </row>
    <row r="37" s="84" customFormat="true" ht="14.4" hidden="false" customHeight="true" outlineLevel="0" collapsed="false">
      <c r="E37" s="84" t="s">
        <v>182</v>
      </c>
    </row>
    <row r="38" s="84" customFormat="true" ht="14.4" hidden="false" customHeight="true" outlineLevel="0" collapsed="false">
      <c r="E38" s="84" t="s">
        <v>183</v>
      </c>
    </row>
    <row r="39" s="84" customFormat="true" ht="14.4" hidden="false" customHeight="true" outlineLevel="0" collapsed="false">
      <c r="E39" s="84" t="s">
        <v>184</v>
      </c>
    </row>
    <row r="40" customFormat="false" ht="14.4" hidden="false" customHeight="true" outlineLevel="0" collapsed="false">
      <c r="E40" s="84" t="s">
        <v>185</v>
      </c>
    </row>
    <row r="41" customFormat="false" ht="14.4" hidden="false" customHeight="true" outlineLevel="0" collapsed="false">
      <c r="E41" s="84" t="s">
        <v>186</v>
      </c>
    </row>
    <row r="42" customFormat="false" ht="14.4" hidden="false" customHeight="true" outlineLevel="0" collapsed="false">
      <c r="E42" s="84" t="s">
        <v>187</v>
      </c>
    </row>
    <row r="43" customFormat="false" ht="14.4" hidden="false" customHeight="true" outlineLevel="0" collapsed="false"/>
    <row r="44" customFormat="false" ht="14.4" hidden="false" customHeight="true" outlineLevel="0" collapsed="false"/>
    <row r="45" customFormat="false" ht="22.95" hidden="false" customHeight="true" outlineLevel="0" collapsed="false"/>
    <row r="46" customFormat="false" ht="14.4" hidden="false" customHeight="true" outlineLevel="0" collapsed="false"/>
    <row r="47" customFormat="false" ht="14.4" hidden="false" customHeight="true" outlineLevel="0" collapsed="false"/>
    <row r="48" customFormat="false" ht="14.4" hidden="false" customHeight="true" outlineLevel="0" collapsed="false"/>
    <row r="49" customFormat="false" ht="14.4" hidden="false" customHeight="true" outlineLevel="0" collapsed="false"/>
    <row r="50" customFormat="false" ht="14.4" hidden="false" customHeight="true" outlineLevel="0" collapsed="false"/>
    <row r="51" customFormat="false" ht="14.4" hidden="false" customHeight="true" outlineLevel="0" collapsed="false"/>
    <row r="52" customFormat="false" ht="14.4" hidden="false" customHeight="true" outlineLevel="0" collapsed="false"/>
    <row r="53" customFormat="false" ht="14.4" hidden="false" customHeight="true" outlineLevel="0" collapsed="false"/>
    <row r="54" customFormat="false" ht="16.2" hidden="false" customHeight="true" outlineLevel="0" collapsed="false"/>
    <row r="55" customFormat="false" ht="16.2" hidden="false" customHeight="true" outlineLevel="0" collapsed="false"/>
    <row r="56" customFormat="false" ht="16.2" hidden="false" customHeight="true" outlineLevel="0" collapsed="false"/>
    <row r="57" customFormat="false" ht="16.2" hidden="false" customHeight="true" outlineLevel="0" collapsed="false"/>
    <row r="58" customFormat="false" ht="16.2" hidden="false" customHeight="true" outlineLevel="0" collapsed="false"/>
    <row r="59" customFormat="false" ht="16.2" hidden="false" customHeight="true" outlineLevel="0" collapsed="false"/>
    <row r="60" customFormat="false" ht="16.2" hidden="false" customHeight="true" outlineLevel="0" collapsed="false"/>
    <row r="61" customFormat="false" ht="16.2" hidden="false" customHeight="true" outlineLevel="0" collapsed="false"/>
  </sheetData>
  <mergeCells count="9">
    <mergeCell ref="B23:G23"/>
    <mergeCell ref="C24:D24"/>
    <mergeCell ref="C25:D25"/>
    <mergeCell ref="C26:D26"/>
    <mergeCell ref="C27:D27"/>
    <mergeCell ref="C28:D28"/>
    <mergeCell ref="C29:D29"/>
    <mergeCell ref="C30:D30"/>
    <mergeCell ref="C31:D31"/>
  </mergeCells>
  <printOptions headings="false" gridLines="false" gridLinesSet="true" horizontalCentered="false" verticalCentered="false"/>
  <pageMargins left="0.118055555555556" right="0.315277777777778" top="0.590277777777778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LibreOffice/6.0.2.1$Windows_X86_64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2014-08-25T11:10:33Z</dcterms:created>
  <dc:creator>DAVID_L</dc:creator>
  <dc:description/>
  <dc:language>cs-CZ</dc:language>
  <cp:lastModifiedBy/>
  <cp:lastPrinted>2017-08-26T17:20:44Z</cp:lastPrinted>
  <dcterms:modified xsi:type="dcterms:W3CDTF">2019-03-22T12:00:43Z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