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zie\Downloads\"/>
    </mc:Choice>
  </mc:AlternateContent>
  <xr:revisionPtr revIDLastSave="0" documentId="13_ncr:1_{65E9C47F-490A-4B5F-B633-57C694349DA3}" xr6:coauthVersionLast="45" xr6:coauthVersionMax="45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Mladší žáci" sheetId="1" r:id="rId1"/>
    <sheet name="Starší žáci" sheetId="2" r:id="rId2"/>
    <sheet name="Dorost" sheetId="3" r:id="rId3"/>
  </sheets>
  <definedNames>
    <definedName name="_Toc473369863" localSheetId="2">Dorost!$G$2</definedName>
    <definedName name="_Toc473369863" localSheetId="0">'Mladší žáci'!$G$2</definedName>
    <definedName name="_Toc473369863" localSheetId="1">'Starší žáci'!$G$2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5" i="2" l="1"/>
  <c r="D14" i="2"/>
  <c r="D11" i="2"/>
  <c r="D12" i="2"/>
  <c r="D10" i="2"/>
  <c r="D9" i="2"/>
  <c r="D13" i="2"/>
  <c r="D8" i="2"/>
  <c r="D7" i="2"/>
  <c r="D5" i="2"/>
  <c r="D6" i="2"/>
  <c r="D4" i="2"/>
  <c r="D14" i="1"/>
  <c r="D12" i="1"/>
  <c r="D11" i="1"/>
  <c r="D10" i="1"/>
  <c r="D9" i="1"/>
  <c r="D8" i="1"/>
  <c r="D7" i="1"/>
  <c r="D6" i="1"/>
  <c r="D5" i="1"/>
  <c r="D4" i="1"/>
  <c r="D10" i="3" l="1"/>
  <c r="D9" i="3"/>
  <c r="D8" i="3"/>
  <c r="D7" i="3"/>
  <c r="D6" i="3"/>
  <c r="D5" i="3"/>
  <c r="D4" i="3"/>
  <c r="D17" i="2"/>
  <c r="D16" i="2"/>
  <c r="D15" i="1"/>
  <c r="D13" i="1"/>
</calcChain>
</file>

<file path=xl/sharedStrings.xml><?xml version="1.0" encoding="utf-8"?>
<sst xmlns="http://schemas.openxmlformats.org/spreadsheetml/2006/main" count="905" uniqueCount="197">
  <si>
    <t xml:space="preserve">       Hodnocení            </t>
  </si>
  <si>
    <t>Pořadí</t>
  </si>
  <si>
    <t>Tým</t>
  </si>
  <si>
    <t>Body</t>
  </si>
  <si>
    <t>1. místo</t>
  </si>
  <si>
    <t>60 bodů</t>
  </si>
  <si>
    <t>1.</t>
  </si>
  <si>
    <t>MNK Modřice</t>
  </si>
  <si>
    <t>2. místo</t>
  </si>
  <si>
    <t>48 bodů</t>
  </si>
  <si>
    <t>2.</t>
  </si>
  <si>
    <t>UNITOP SKP Žďár nad Sázavou</t>
  </si>
  <si>
    <t>3. místo</t>
  </si>
  <si>
    <t>42 bodů</t>
  </si>
  <si>
    <t>3.</t>
  </si>
  <si>
    <t>TJ Slavoj Český Brod</t>
  </si>
  <si>
    <t>4. místo</t>
  </si>
  <si>
    <t>30 bodů</t>
  </si>
  <si>
    <t>4.</t>
  </si>
  <si>
    <t xml:space="preserve">SK Liapor WITTE Karlovy Vary </t>
  </si>
  <si>
    <t>5-8. místo</t>
  </si>
  <si>
    <t>15 bodů</t>
  </si>
  <si>
    <t>5.</t>
  </si>
  <si>
    <t>T.J. Sokol Holice</t>
  </si>
  <si>
    <t>9-16. místo</t>
  </si>
  <si>
    <t xml:space="preserve">  7 bodů</t>
  </si>
  <si>
    <t>6.</t>
  </si>
  <si>
    <t>TJ Baník Stříbro</t>
  </si>
  <si>
    <t>17-32. místo</t>
  </si>
  <si>
    <t xml:space="preserve">  3 body</t>
  </si>
  <si>
    <t>7.</t>
  </si>
  <si>
    <t>TJ Peklo nad Zdobnicí</t>
  </si>
  <si>
    <t>8.</t>
  </si>
  <si>
    <t xml:space="preserve">TJ Radomyšl </t>
  </si>
  <si>
    <t>*V případě družstev s dvěma a více sestavami:</t>
  </si>
  <si>
    <t>9.</t>
  </si>
  <si>
    <t>TJ Dynamo ČEZ České Budějovice</t>
  </si>
  <si>
    <t>body získaných nejlépší sestavou + body druhé sestavy/2  +  třetí sestavy/3 atd. (necelé body jsou zaokrouhleny nahoru)</t>
  </si>
  <si>
    <t>10.</t>
  </si>
  <si>
    <t>TJ AVIA Čakovice</t>
  </si>
  <si>
    <t>11.</t>
  </si>
  <si>
    <t>Sokol Dolní Počernice </t>
  </si>
  <si>
    <t>12.</t>
  </si>
  <si>
    <t>TJ Pankrác</t>
  </si>
  <si>
    <t>13.</t>
  </si>
  <si>
    <t>14.</t>
  </si>
  <si>
    <t>15.</t>
  </si>
  <si>
    <t>Holice - dvojice - 16.2.2019</t>
  </si>
  <si>
    <t>Dolní Počernice - dvojice - 24.3.2019</t>
  </si>
  <si>
    <t>Žďár nad Sázavou - trojice - 14.4.2019</t>
  </si>
  <si>
    <t>Karlovy Vary - MČR dvojice - 18.5.2019</t>
  </si>
  <si>
    <t>Karlovy Vary - MČR trojice - 19.5.2019</t>
  </si>
  <si>
    <t>Žďár nad Sázavou - MČR singl - 14.9.2019</t>
  </si>
  <si>
    <t>MNK Modřice A</t>
  </si>
  <si>
    <t>MNK Modřice B</t>
  </si>
  <si>
    <t>TJ Slavoj Český Brod A</t>
  </si>
  <si>
    <t>TJ  Baník Stříbro</t>
  </si>
  <si>
    <t>UNITOP SKP Žďár nad Sázavou A</t>
  </si>
  <si>
    <t xml:space="preserve">3. </t>
  </si>
  <si>
    <t>SK Liapor WITTE Karlovy Vary A</t>
  </si>
  <si>
    <t xml:space="preserve"> TJ SOKOL Holice A</t>
  </si>
  <si>
    <t xml:space="preserve">4. </t>
  </si>
  <si>
    <t>MNK Modřice D</t>
  </si>
  <si>
    <t>5. - 8.</t>
  </si>
  <si>
    <t>TJ Peklo nad Zdobnicí A</t>
  </si>
  <si>
    <t>SK Liapor WITTE Karlovy Vary B</t>
  </si>
  <si>
    <t>TJ SOKOL Holice B</t>
  </si>
  <si>
    <t>Tělovýchovná jednota Radomyšl</t>
  </si>
  <si>
    <t>MNK Modřice C</t>
  </si>
  <si>
    <t>T.J. Sokol Holice A</t>
  </si>
  <si>
    <t>TJ Slavoj Český Brod B</t>
  </si>
  <si>
    <t>TJ Dynamo České Budějovice</t>
  </si>
  <si>
    <t xml:space="preserve"> TJ SOKOL Holice </t>
  </si>
  <si>
    <t>TJ Radomyšl A</t>
  </si>
  <si>
    <t>9. - 16.</t>
  </si>
  <si>
    <t>9.-16,</t>
  </si>
  <si>
    <t>UNITOP SKP Žďár nad Sázavou B</t>
  </si>
  <si>
    <t>T.J. Sokol Holice C</t>
  </si>
  <si>
    <t>TJ Peklo nad Zdobnicí B</t>
  </si>
  <si>
    <t>TJ Radomyšl B</t>
  </si>
  <si>
    <t>T.J. Sokol Holice B</t>
  </si>
  <si>
    <t>TJ Radomyšl C</t>
  </si>
  <si>
    <t>TJ SOKOL Holice A</t>
  </si>
  <si>
    <t>TJ Peklo nad Zdobnicí C</t>
  </si>
  <si>
    <t>TJ Slavoj Český Brod D</t>
  </si>
  <si>
    <t>TJ Dynamo ČEZ České Budějovice A</t>
  </si>
  <si>
    <t>17. - 32.</t>
  </si>
  <si>
    <t xml:space="preserve"> TJ SOKOL Holice B</t>
  </si>
  <si>
    <t>17.-32.</t>
  </si>
  <si>
    <t>TJ Dynamo ČEZ České Budějovice B</t>
  </si>
  <si>
    <t>Sokol Dolní Počernice</t>
  </si>
  <si>
    <t>TJ Dynamo ČEZ České Budějovice C</t>
  </si>
  <si>
    <t>TJ Slavoj Český Brod C</t>
  </si>
  <si>
    <t>UNITOP SKP Žďár nad Sázavou C</t>
  </si>
  <si>
    <t>UNITOP SKP Žďár nad Sázavou D</t>
  </si>
  <si>
    <t>17.-32:</t>
  </si>
  <si>
    <t>TJ SOKOL Holice C</t>
  </si>
  <si>
    <t>SK Liapor WITTE Karlovy Vary C</t>
  </si>
  <si>
    <t>SK Liapor WITTE Karlovy Vary D</t>
  </si>
  <si>
    <t xml:space="preserve">TJ Peklo nad Zdobnicí </t>
  </si>
  <si>
    <t xml:space="preserve">MNK Modřice </t>
  </si>
  <si>
    <t xml:space="preserve">TJ Baník Stříbro </t>
  </si>
  <si>
    <t>NK CLIMAX Vsetín</t>
  </si>
  <si>
    <t>TJ Radomyšl</t>
  </si>
  <si>
    <t xml:space="preserve">TJ Dynamo ČEZ České Budějovice </t>
  </si>
  <si>
    <t xml:space="preserve">UNITOP SKP Žďár nad Sázavou </t>
  </si>
  <si>
    <t>Tengo Solonta (Rumunsko)</t>
  </si>
  <si>
    <t xml:space="preserve">T.J. Sokol Holice </t>
  </si>
  <si>
    <t xml:space="preserve">**V případě účasti hráče v sestavě reprezentačních nadějí, se získaný počet bodů přiděluje v poměru mezi příslušná družstva hráčů sestavy: </t>
  </si>
  <si>
    <t>TJ ČZ STRAKONICE</t>
  </si>
  <si>
    <t>U dvojic 1/2 získaných bodů, u trojic 1/3 získaných bodů (včetně náhradníků).</t>
  </si>
  <si>
    <t xml:space="preserve">TJ Pankrác </t>
  </si>
  <si>
    <t>Plzeň - dvojice - 9.3.2019</t>
  </si>
  <si>
    <t>Žďár nad Sázavou - trojice - 6.4.2019</t>
  </si>
  <si>
    <t>Praha Nebušice - trojice - 25.5.2019</t>
  </si>
  <si>
    <t>Peklo nad Zdobnicí - MČR dvojice - 15.6.2019</t>
  </si>
  <si>
    <t>Peklo nad Zdobnicí - MČR trojice - 16.6.2019</t>
  </si>
  <si>
    <t xml:space="preserve">     Čelákovice - MČR singly - 29.6. 2019</t>
  </si>
  <si>
    <t xml:space="preserve">     České Budějovice - dvojice - 23.11.2019 </t>
  </si>
  <si>
    <t>TJ Baník Stříbro A</t>
  </si>
  <si>
    <t>TJ SLAVOJ Český Brod MIX</t>
  </si>
  <si>
    <t>TJ Baník Stříbro A MIX</t>
  </si>
  <si>
    <t xml:space="preserve">2. </t>
  </si>
  <si>
    <t xml:space="preserve">TJ SLAVOJ Český Brod </t>
  </si>
  <si>
    <t>NK Climax Vsetín</t>
  </si>
  <si>
    <t>AC Zruč-Senec</t>
  </si>
  <si>
    <t>TJ SLAVOJ Český Brod C</t>
  </si>
  <si>
    <t>TJ Baník Stříbro B</t>
  </si>
  <si>
    <t>T.J. SOKOL Holice</t>
  </si>
  <si>
    <t>NK Climax Vsetín A</t>
  </si>
  <si>
    <t>TJ SLAVOJ Český Brod</t>
  </si>
  <si>
    <t>TJ Dynamo České Budějovice A</t>
  </si>
  <si>
    <t>10. - 16.</t>
  </si>
  <si>
    <t>TJ Pankrác A</t>
  </si>
  <si>
    <t>TJ Peklo nad Zdobnicí D</t>
  </si>
  <si>
    <t>11. - 16.</t>
  </si>
  <si>
    <t>TJ SLAVOJ Český Brod B</t>
  </si>
  <si>
    <t>TJ SLAVOJ Český Brod A</t>
  </si>
  <si>
    <t>17 - 32</t>
  </si>
  <si>
    <t>TJ Dynamo České Budějovice B</t>
  </si>
  <si>
    <t>NK Climax Vsetín B</t>
  </si>
  <si>
    <t>TJ Pankrác B</t>
  </si>
  <si>
    <t>Průběžné pořadí po V. Turnaji</t>
  </si>
  <si>
    <t>TJ Sokol Zbečník</t>
  </si>
  <si>
    <t xml:space="preserve">TJ Spartak Čelákovice </t>
  </si>
  <si>
    <t>MNK Silnice-Group Modřice</t>
  </si>
  <si>
    <t xml:space="preserve">SK Šacung Benešov </t>
  </si>
  <si>
    <t>TJ Spartak Přerov</t>
  </si>
  <si>
    <t>TJ Slovan Chabařovice</t>
  </si>
  <si>
    <t>AC Zruč-Senec 2004</t>
  </si>
  <si>
    <t>Zbečník - dvojice – 17.3.2019</t>
  </si>
  <si>
    <t xml:space="preserve">          Karlovy Vary - trojice - 31.3. 2019</t>
  </si>
  <si>
    <t xml:space="preserve">             Čelákovice - MČR singly - 29.6. 2019</t>
  </si>
  <si>
    <t>Český Brod - MČR dvojice - 24.8.2019</t>
  </si>
  <si>
    <t>Český Brod - MČR trojice - 25.8. 2019</t>
  </si>
  <si>
    <t xml:space="preserve">     Holice - dvojice - 30.11.2019 </t>
  </si>
  <si>
    <t xml:space="preserve">Tým </t>
  </si>
  <si>
    <t xml:space="preserve">1. </t>
  </si>
  <si>
    <t>TJ Spartak Čelákovice A</t>
  </si>
  <si>
    <t>MNK Silnice-Group Modřice A</t>
  </si>
  <si>
    <t xml:space="preserve">MNK Silnice-Group Modřice </t>
  </si>
  <si>
    <t>Tengo Salonta A</t>
  </si>
  <si>
    <t>TJ Sokol Zbečník A</t>
  </si>
  <si>
    <t xml:space="preserve">5.-8. </t>
  </si>
  <si>
    <t>TJ Sokol Zbečník B</t>
  </si>
  <si>
    <t>MNK Silnice-Group Modřice B</t>
  </si>
  <si>
    <t>TJ Spartak MSEM Přerov A</t>
  </si>
  <si>
    <t>SK Šacung Benešov A</t>
  </si>
  <si>
    <t>TJ Spartak Čelákovice B</t>
  </si>
  <si>
    <t>9.-16.</t>
  </si>
  <si>
    <t>SK Šacung Benešov B</t>
  </si>
  <si>
    <t xml:space="preserve">9.-16. </t>
  </si>
  <si>
    <t>T.J. Spartak Čelákovice C</t>
  </si>
  <si>
    <t>TJ Spartak Přerov A</t>
  </si>
  <si>
    <t>Tengo Salonta B</t>
  </si>
  <si>
    <t xml:space="preserve">SK Liapor WITTE Karlovy Vary  </t>
  </si>
  <si>
    <t>Slovan Chabařovice</t>
  </si>
  <si>
    <t>TJ Spartak MSEM Přerov B</t>
  </si>
  <si>
    <t>17.-24.</t>
  </si>
  <si>
    <t>AC Zruč-Senec A</t>
  </si>
  <si>
    <t>Areál Club Zruč-Senec</t>
  </si>
  <si>
    <t>TJ Sokol Holice C</t>
  </si>
  <si>
    <t>TJ Spartak Přerov B</t>
  </si>
  <si>
    <t>AC Zruč-Senec B</t>
  </si>
  <si>
    <t>TJ Spartak Čelákovice C</t>
  </si>
  <si>
    <t>TJ Spartak Přerov C</t>
  </si>
  <si>
    <t>SK Liapor WITTE Karlovy Vary  B</t>
  </si>
  <si>
    <t>SK Liapor WITTE Karlovy Vary  A</t>
  </si>
  <si>
    <t>Bystřice nad Pernštejnem - trojice - 28.10.2019</t>
  </si>
  <si>
    <t>MNK Modřice B MIX</t>
  </si>
  <si>
    <t xml:space="preserve">TJ Slavoj Český Brod </t>
  </si>
  <si>
    <t>Sokol Opočno MIX</t>
  </si>
  <si>
    <t xml:space="preserve">TJ SOKOL Holice </t>
  </si>
  <si>
    <t>Konečné pořadí PČNS mladších žáků 2019</t>
  </si>
  <si>
    <t xml:space="preserve">TJ Dynamo České Budějovice </t>
  </si>
  <si>
    <t>Průběžné pořadí PČNS starších žáků po VII. Turnaji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</si>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</sst>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"/>
  </numFmts>
  <fonts count="5" x14ac:knownFonts="1">
    <font>
      <sz val="11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0" borderId="5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4" xfId="0" applyFont="1" applyBorder="1"/>
    <xf numFmtId="0" fontId="0" fillId="0" borderId="15" xfId="0" applyFon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Font="1" applyBorder="1"/>
    <xf numFmtId="0" fontId="0" fillId="0" borderId="8" xfId="0" applyFont="1" applyBorder="1"/>
    <xf numFmtId="0" fontId="0" fillId="0" borderId="3" xfId="0" applyFont="1" applyBorder="1"/>
    <xf numFmtId="0" fontId="1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9" xfId="0" applyFont="1" applyBorder="1"/>
    <xf numFmtId="0" fontId="0" fillId="0" borderId="16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8" xfId="0" applyBorder="1"/>
    <xf numFmtId="0" fontId="0" fillId="0" borderId="0" xfId="0" applyBorder="1"/>
    <xf numFmtId="0" fontId="0" fillId="0" borderId="3" xfId="0" applyBorder="1"/>
    <xf numFmtId="0" fontId="0" fillId="0" borderId="0" xfId="0" applyFont="1" applyFill="1" applyBorder="1"/>
    <xf numFmtId="0" fontId="3" fillId="0" borderId="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0" fillId="0" borderId="8" xfId="0" applyNumberFormat="1" applyFont="1" applyBorder="1"/>
    <xf numFmtId="0" fontId="0" fillId="0" borderId="9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2:V47"/>
  <sheetViews>
    <sheetView zoomScaleNormal="100" workbookViewId="0">
      <selection activeCell="U12" sqref="U12"/>
    </sheetView>
  </sheetViews>
  <sheetFormatPr defaultRowHeight="15" x14ac:dyDescent="0.25"/>
  <cols>
    <col min="1" max="1" width="8.5703125" customWidth="1"/>
    <col min="2" max="2" width="8.7109375" customWidth="1"/>
    <col min="3" max="3" width="30.7109375" customWidth="1"/>
    <col min="4" max="5" width="8.7109375" customWidth="1"/>
    <col min="6" max="6" width="30.7109375" customWidth="1"/>
    <col min="7" max="7" width="8.7109375" customWidth="1"/>
    <col min="8" max="8" width="12.7109375" customWidth="1"/>
    <col min="9" max="9" width="30.7109375" customWidth="1"/>
    <col min="10" max="11" width="8.7109375" customWidth="1"/>
    <col min="12" max="12" width="30.7109375" customWidth="1"/>
    <col min="13" max="14" width="8.7109375" customWidth="1"/>
    <col min="15" max="15" width="30.7109375" customWidth="1"/>
    <col min="16" max="17" width="8.7109375" customWidth="1"/>
    <col min="18" max="18" width="30.7109375" customWidth="1"/>
    <col min="19" max="20" width="8.7109375" customWidth="1"/>
    <col min="21" max="21" width="30.7109375" customWidth="1"/>
    <col min="22" max="22" width="8.7109375" customWidth="1"/>
    <col min="23" max="1025" width="8.5703125" customWidth="1"/>
  </cols>
  <sheetData>
    <row r="2" spans="2:9" x14ac:dyDescent="0.25">
      <c r="B2" s="49" t="s">
        <v>193</v>
      </c>
      <c r="C2" s="49"/>
      <c r="D2" s="49"/>
      <c r="F2" s="50" t="s">
        <v>0</v>
      </c>
      <c r="G2" s="50"/>
    </row>
    <row r="3" spans="2:9" x14ac:dyDescent="0.25">
      <c r="B3" s="35" t="s">
        <v>1</v>
      </c>
      <c r="C3" s="36" t="s">
        <v>2</v>
      </c>
      <c r="D3" s="37" t="s">
        <v>3</v>
      </c>
      <c r="F3" s="42" t="s">
        <v>4</v>
      </c>
      <c r="G3" s="43" t="s">
        <v>5</v>
      </c>
    </row>
    <row r="4" spans="2:9" x14ac:dyDescent="0.25">
      <c r="B4" s="38" t="s">
        <v>6</v>
      </c>
      <c r="C4" s="39" t="s">
        <v>7</v>
      </c>
      <c r="D4" s="40">
        <f>D22+D28+G22+G29+G41+J22+J28+M22+M23+M31+M36+P22+P26+P30+S22+S25+S26+S27+V22</f>
        <v>509</v>
      </c>
      <c r="F4" s="44" t="s">
        <v>8</v>
      </c>
      <c r="G4" s="45" t="s">
        <v>9</v>
      </c>
    </row>
    <row r="5" spans="2:9" x14ac:dyDescent="0.25">
      <c r="B5" s="38" t="s">
        <v>10</v>
      </c>
      <c r="C5" s="39" t="s">
        <v>11</v>
      </c>
      <c r="D5" s="40">
        <f>D23+G24+J24+M24+M33+P24+P33+S24+S30+S41+S42+V23+V28</f>
        <v>328</v>
      </c>
      <c r="F5" s="44" t="s">
        <v>12</v>
      </c>
      <c r="G5" s="45" t="s">
        <v>13</v>
      </c>
    </row>
    <row r="6" spans="2:9" x14ac:dyDescent="0.25">
      <c r="B6" s="38" t="s">
        <v>14</v>
      </c>
      <c r="C6" s="39" t="s">
        <v>15</v>
      </c>
      <c r="D6" s="40">
        <f>D24+G23+G27+J23+M27+M30+P23+S28+S34+S35+S40+V25</f>
        <v>266</v>
      </c>
      <c r="F6" s="44" t="s">
        <v>16</v>
      </c>
      <c r="G6" s="45" t="s">
        <v>17</v>
      </c>
    </row>
    <row r="7" spans="2:9" x14ac:dyDescent="0.25">
      <c r="B7" s="38" t="s">
        <v>18</v>
      </c>
      <c r="C7" s="39" t="s">
        <v>19</v>
      </c>
      <c r="D7" s="40">
        <f>D25+G25+G26+M25+M28+P25+P28+S36+S45+S46+S47</f>
        <v>155</v>
      </c>
      <c r="F7" s="44" t="s">
        <v>20</v>
      </c>
      <c r="G7" s="45" t="s">
        <v>21</v>
      </c>
    </row>
    <row r="8" spans="2:9" x14ac:dyDescent="0.25">
      <c r="B8" s="38" t="s">
        <v>22</v>
      </c>
      <c r="C8" s="39" t="s">
        <v>23</v>
      </c>
      <c r="D8" s="40">
        <f>D27+D31+D32+G32+G34+G37+J25+J26+M29+M38+P29+S33+S43+S44+V29</f>
        <v>131</v>
      </c>
      <c r="F8" s="44" t="s">
        <v>24</v>
      </c>
      <c r="G8" s="45" t="s">
        <v>25</v>
      </c>
    </row>
    <row r="9" spans="2:9" x14ac:dyDescent="0.25">
      <c r="B9" s="38" t="s">
        <v>26</v>
      </c>
      <c r="C9" s="39" t="s">
        <v>31</v>
      </c>
      <c r="D9" s="40">
        <f>D26+D33+D34+G31+G40+G38+J29+J31+M32+M35+M40+P32+P34+V27</f>
        <v>89</v>
      </c>
      <c r="F9" s="46" t="s">
        <v>28</v>
      </c>
      <c r="G9" s="47" t="s">
        <v>29</v>
      </c>
    </row>
    <row r="10" spans="2:9" x14ac:dyDescent="0.25">
      <c r="B10" s="38" t="s">
        <v>30</v>
      </c>
      <c r="C10" s="39" t="s">
        <v>27</v>
      </c>
      <c r="D10" s="40">
        <f>G28+M37+P31+S23</f>
        <v>77</v>
      </c>
    </row>
    <row r="11" spans="2:9" x14ac:dyDescent="0.25">
      <c r="B11" s="38" t="s">
        <v>32</v>
      </c>
      <c r="C11" s="39" t="s">
        <v>33</v>
      </c>
      <c r="D11" s="40">
        <f>G30+G39+S29+S31+S32+M26+P27</f>
        <v>61</v>
      </c>
      <c r="F11" t="s">
        <v>34</v>
      </c>
      <c r="G11" s="8"/>
      <c r="H11" s="8"/>
      <c r="I11" s="8"/>
    </row>
    <row r="12" spans="2:9" x14ac:dyDescent="0.25">
      <c r="B12" s="38" t="s">
        <v>35</v>
      </c>
      <c r="C12" s="39" t="s">
        <v>36</v>
      </c>
      <c r="D12" s="40">
        <f>D30+G35+J27+M34+S37+S38+S39</f>
        <v>46</v>
      </c>
      <c r="F12" t="s">
        <v>37</v>
      </c>
      <c r="G12" s="8"/>
      <c r="H12" s="8"/>
      <c r="I12" s="8"/>
    </row>
    <row r="13" spans="2:9" x14ac:dyDescent="0.25">
      <c r="B13" s="38" t="s">
        <v>38</v>
      </c>
      <c r="C13" s="39" t="s">
        <v>39</v>
      </c>
      <c r="D13" s="40">
        <f>D29+G36</f>
        <v>22</v>
      </c>
    </row>
    <row r="14" spans="2:9" x14ac:dyDescent="0.25">
      <c r="B14" s="38" t="s">
        <v>40</v>
      </c>
      <c r="C14" s="39" t="s">
        <v>41</v>
      </c>
      <c r="D14" s="40">
        <f>G42+J30+M39+V30</f>
        <v>20</v>
      </c>
    </row>
    <row r="15" spans="2:9" x14ac:dyDescent="0.25">
      <c r="B15" s="38" t="s">
        <v>42</v>
      </c>
      <c r="C15" s="39" t="s">
        <v>43</v>
      </c>
      <c r="D15" s="40">
        <f>G33</f>
        <v>7</v>
      </c>
    </row>
    <row r="16" spans="2:9" x14ac:dyDescent="0.25">
      <c r="B16" s="38" t="s">
        <v>44</v>
      </c>
      <c r="C16" s="39"/>
      <c r="D16" s="40"/>
    </row>
    <row r="17" spans="2:22" x14ac:dyDescent="0.25">
      <c r="B17" s="38" t="s">
        <v>45</v>
      </c>
      <c r="C17" s="39"/>
      <c r="D17" s="40"/>
    </row>
    <row r="18" spans="2:22" x14ac:dyDescent="0.25">
      <c r="B18" s="35" t="s">
        <v>46</v>
      </c>
      <c r="C18" s="36"/>
      <c r="D18" s="41"/>
    </row>
    <row r="19" spans="2:22" ht="15.75" thickBot="1" x14ac:dyDescent="0.3"/>
    <row r="20" spans="2:22" x14ac:dyDescent="0.25">
      <c r="B20" s="48" t="s">
        <v>47</v>
      </c>
      <c r="C20" s="48"/>
      <c r="D20" s="48"/>
      <c r="E20" s="48" t="s">
        <v>48</v>
      </c>
      <c r="F20" s="48"/>
      <c r="G20" s="48"/>
      <c r="H20" s="48" t="s">
        <v>49</v>
      </c>
      <c r="I20" s="48"/>
      <c r="J20" s="48"/>
      <c r="K20" s="48" t="s">
        <v>50</v>
      </c>
      <c r="L20" s="48"/>
      <c r="M20" s="48"/>
      <c r="N20" s="48" t="s">
        <v>51</v>
      </c>
      <c r="O20" s="48"/>
      <c r="P20" s="48"/>
      <c r="Q20" s="48" t="s">
        <v>52</v>
      </c>
      <c r="R20" s="48"/>
      <c r="S20" s="48"/>
      <c r="T20" s="48" t="s">
        <v>188</v>
      </c>
      <c r="U20" s="48"/>
      <c r="V20" s="48"/>
    </row>
    <row r="21" spans="2:22" ht="15.75" thickBot="1" x14ac:dyDescent="0.3">
      <c r="B21" s="10" t="s">
        <v>1</v>
      </c>
      <c r="C21" s="11" t="s">
        <v>2</v>
      </c>
      <c r="D21" s="9" t="s">
        <v>3</v>
      </c>
      <c r="E21" s="12" t="s">
        <v>1</v>
      </c>
      <c r="F21" s="13" t="s">
        <v>2</v>
      </c>
      <c r="G21" s="6" t="s">
        <v>3</v>
      </c>
      <c r="H21" s="10" t="s">
        <v>1</v>
      </c>
      <c r="I21" s="11" t="s">
        <v>2</v>
      </c>
      <c r="J21" s="9" t="s">
        <v>3</v>
      </c>
      <c r="K21" s="10" t="s">
        <v>1</v>
      </c>
      <c r="L21" s="11" t="s">
        <v>2</v>
      </c>
      <c r="M21" s="9" t="s">
        <v>3</v>
      </c>
      <c r="N21" s="12" t="s">
        <v>1</v>
      </c>
      <c r="O21" s="13" t="s">
        <v>2</v>
      </c>
      <c r="P21" s="6" t="s">
        <v>3</v>
      </c>
      <c r="Q21" s="10" t="s">
        <v>1</v>
      </c>
      <c r="R21" s="11" t="s">
        <v>2</v>
      </c>
      <c r="S21" s="9" t="s">
        <v>3</v>
      </c>
      <c r="T21" s="10" t="s">
        <v>1</v>
      </c>
      <c r="U21" s="11" t="s">
        <v>2</v>
      </c>
      <c r="V21" s="9" t="s">
        <v>3</v>
      </c>
    </row>
    <row r="22" spans="2:22" x14ac:dyDescent="0.25">
      <c r="B22" s="14" t="s">
        <v>6</v>
      </c>
      <c r="C22" s="15" t="s">
        <v>53</v>
      </c>
      <c r="D22" s="16">
        <v>60</v>
      </c>
      <c r="E22" s="14" t="s">
        <v>6</v>
      </c>
      <c r="F22" s="15" t="s">
        <v>54</v>
      </c>
      <c r="G22" s="17">
        <v>60</v>
      </c>
      <c r="H22" s="15" t="s">
        <v>6</v>
      </c>
      <c r="I22" s="15" t="s">
        <v>53</v>
      </c>
      <c r="J22" s="16">
        <v>60</v>
      </c>
      <c r="K22" s="14" t="s">
        <v>6</v>
      </c>
      <c r="L22" s="15" t="s">
        <v>54</v>
      </c>
      <c r="M22" s="16">
        <v>60</v>
      </c>
      <c r="N22" s="14" t="s">
        <v>6</v>
      </c>
      <c r="O22" s="15" t="s">
        <v>53</v>
      </c>
      <c r="P22" s="16">
        <v>60</v>
      </c>
      <c r="Q22" s="56" t="s">
        <v>6</v>
      </c>
      <c r="R22" s="57" t="s">
        <v>54</v>
      </c>
      <c r="S22" s="17">
        <v>60</v>
      </c>
      <c r="T22" s="14" t="s">
        <v>6</v>
      </c>
      <c r="U22" s="15" t="s">
        <v>53</v>
      </c>
      <c r="V22" s="17">
        <v>60</v>
      </c>
    </row>
    <row r="23" spans="2:22" x14ac:dyDescent="0.25">
      <c r="B23" s="4" t="s">
        <v>10</v>
      </c>
      <c r="C23" s="5" t="s">
        <v>11</v>
      </c>
      <c r="D23" s="13">
        <v>48</v>
      </c>
      <c r="E23" s="4" t="s">
        <v>10</v>
      </c>
      <c r="F23" s="7" t="s">
        <v>55</v>
      </c>
      <c r="G23" s="6">
        <v>48</v>
      </c>
      <c r="H23" s="5" t="s">
        <v>10</v>
      </c>
      <c r="I23" s="5" t="s">
        <v>15</v>
      </c>
      <c r="J23" s="13">
        <v>48</v>
      </c>
      <c r="K23" s="4" t="s">
        <v>10</v>
      </c>
      <c r="L23" s="5" t="s">
        <v>53</v>
      </c>
      <c r="M23" s="13">
        <v>24</v>
      </c>
      <c r="N23" s="4" t="s">
        <v>10</v>
      </c>
      <c r="O23" s="5" t="s">
        <v>15</v>
      </c>
      <c r="P23" s="54">
        <v>48</v>
      </c>
      <c r="Q23" s="58" t="s">
        <v>10</v>
      </c>
      <c r="R23" s="59" t="s">
        <v>56</v>
      </c>
      <c r="S23" s="6">
        <v>48</v>
      </c>
      <c r="T23" s="19" t="s">
        <v>10</v>
      </c>
      <c r="U23" s="7" t="s">
        <v>57</v>
      </c>
      <c r="V23" s="6">
        <v>48</v>
      </c>
    </row>
    <row r="24" spans="2:22" x14ac:dyDescent="0.25">
      <c r="B24" s="4" t="s">
        <v>14</v>
      </c>
      <c r="C24" s="5" t="s">
        <v>15</v>
      </c>
      <c r="D24" s="13">
        <v>42</v>
      </c>
      <c r="E24" s="4" t="s">
        <v>14</v>
      </c>
      <c r="F24" s="7" t="s">
        <v>11</v>
      </c>
      <c r="G24" s="6">
        <v>42</v>
      </c>
      <c r="H24" s="5" t="s">
        <v>14</v>
      </c>
      <c r="I24" s="7" t="s">
        <v>11</v>
      </c>
      <c r="J24" s="13">
        <v>42</v>
      </c>
      <c r="K24" s="4" t="s">
        <v>14</v>
      </c>
      <c r="L24" s="7" t="s">
        <v>57</v>
      </c>
      <c r="M24" s="13">
        <v>42</v>
      </c>
      <c r="N24" s="4" t="s">
        <v>14</v>
      </c>
      <c r="O24" s="7" t="s">
        <v>57</v>
      </c>
      <c r="P24" s="54">
        <v>42</v>
      </c>
      <c r="Q24" s="58" t="s">
        <v>58</v>
      </c>
      <c r="R24" s="7" t="s">
        <v>57</v>
      </c>
      <c r="S24" s="6">
        <v>42</v>
      </c>
      <c r="T24" s="19" t="s">
        <v>14</v>
      </c>
      <c r="U24" s="59" t="s">
        <v>189</v>
      </c>
      <c r="V24" s="62">
        <v>0</v>
      </c>
    </row>
    <row r="25" spans="2:22" x14ac:dyDescent="0.25">
      <c r="B25" s="4" t="s">
        <v>18</v>
      </c>
      <c r="C25" s="5" t="s">
        <v>19</v>
      </c>
      <c r="D25" s="13">
        <v>30</v>
      </c>
      <c r="E25" s="4" t="s">
        <v>18</v>
      </c>
      <c r="F25" s="7" t="s">
        <v>59</v>
      </c>
      <c r="G25" s="6">
        <v>30</v>
      </c>
      <c r="H25" s="5" t="s">
        <v>18</v>
      </c>
      <c r="I25" s="7" t="s">
        <v>60</v>
      </c>
      <c r="J25" s="13">
        <v>30</v>
      </c>
      <c r="K25" s="4" t="s">
        <v>18</v>
      </c>
      <c r="L25" s="7" t="s">
        <v>59</v>
      </c>
      <c r="M25" s="13">
        <v>30</v>
      </c>
      <c r="N25" s="4" t="s">
        <v>18</v>
      </c>
      <c r="O25" s="7" t="s">
        <v>59</v>
      </c>
      <c r="P25" s="54">
        <v>30</v>
      </c>
      <c r="Q25" s="58" t="s">
        <v>61</v>
      </c>
      <c r="R25" s="59" t="s">
        <v>62</v>
      </c>
      <c r="S25" s="6">
        <v>15</v>
      </c>
      <c r="T25" s="19" t="s">
        <v>18</v>
      </c>
      <c r="U25" s="7" t="s">
        <v>190</v>
      </c>
      <c r="V25" s="6">
        <v>30</v>
      </c>
    </row>
    <row r="26" spans="2:22" x14ac:dyDescent="0.25">
      <c r="B26" s="4" t="s">
        <v>63</v>
      </c>
      <c r="C26" s="5" t="s">
        <v>64</v>
      </c>
      <c r="D26" s="13">
        <v>15</v>
      </c>
      <c r="E26" s="4" t="s">
        <v>63</v>
      </c>
      <c r="F26" s="7" t="s">
        <v>65</v>
      </c>
      <c r="G26" s="6">
        <v>8</v>
      </c>
      <c r="H26" s="5" t="s">
        <v>63</v>
      </c>
      <c r="I26" s="7" t="s">
        <v>66</v>
      </c>
      <c r="J26" s="13">
        <v>8</v>
      </c>
      <c r="K26" s="4" t="s">
        <v>63</v>
      </c>
      <c r="L26" s="7" t="s">
        <v>67</v>
      </c>
      <c r="M26" s="13">
        <v>15</v>
      </c>
      <c r="N26" s="4" t="s">
        <v>63</v>
      </c>
      <c r="O26" s="5" t="s">
        <v>54</v>
      </c>
      <c r="P26" s="54">
        <v>8</v>
      </c>
      <c r="Q26" s="19" t="s">
        <v>63</v>
      </c>
      <c r="R26" s="59" t="s">
        <v>68</v>
      </c>
      <c r="S26" s="6">
        <v>5</v>
      </c>
      <c r="T26" s="19" t="s">
        <v>63</v>
      </c>
      <c r="U26" s="61" t="s">
        <v>191</v>
      </c>
      <c r="V26" s="62">
        <v>0</v>
      </c>
    </row>
    <row r="27" spans="2:22" x14ac:dyDescent="0.25">
      <c r="B27" s="4" t="s">
        <v>63</v>
      </c>
      <c r="C27" s="5" t="s">
        <v>69</v>
      </c>
      <c r="D27" s="13">
        <v>15</v>
      </c>
      <c r="E27" s="4" t="s">
        <v>63</v>
      </c>
      <c r="F27" s="7" t="s">
        <v>70</v>
      </c>
      <c r="G27" s="6">
        <v>8</v>
      </c>
      <c r="H27" s="5" t="s">
        <v>63</v>
      </c>
      <c r="I27" s="7" t="s">
        <v>71</v>
      </c>
      <c r="J27" s="13">
        <v>15</v>
      </c>
      <c r="K27" s="4" t="s">
        <v>63</v>
      </c>
      <c r="L27" s="7" t="s">
        <v>55</v>
      </c>
      <c r="M27" s="13">
        <v>15</v>
      </c>
      <c r="N27" s="4" t="s">
        <v>63</v>
      </c>
      <c r="O27" s="7" t="s">
        <v>67</v>
      </c>
      <c r="P27" s="54">
        <v>15</v>
      </c>
      <c r="Q27" s="19" t="s">
        <v>63</v>
      </c>
      <c r="R27" s="59" t="s">
        <v>53</v>
      </c>
      <c r="S27" s="6">
        <v>4</v>
      </c>
      <c r="T27" s="19" t="s">
        <v>63</v>
      </c>
      <c r="U27" s="61" t="s">
        <v>31</v>
      </c>
      <c r="V27" s="6">
        <v>15</v>
      </c>
    </row>
    <row r="28" spans="2:22" x14ac:dyDescent="0.25">
      <c r="B28" s="4" t="s">
        <v>63</v>
      </c>
      <c r="C28" s="5" t="s">
        <v>54</v>
      </c>
      <c r="D28" s="13">
        <v>8</v>
      </c>
      <c r="E28" s="4" t="s">
        <v>63</v>
      </c>
      <c r="F28" s="7" t="s">
        <v>27</v>
      </c>
      <c r="G28" s="6">
        <v>15</v>
      </c>
      <c r="H28" s="5" t="s">
        <v>63</v>
      </c>
      <c r="I28" s="5" t="s">
        <v>54</v>
      </c>
      <c r="J28" s="13">
        <v>8</v>
      </c>
      <c r="K28" s="4" t="s">
        <v>63</v>
      </c>
      <c r="L28" s="7" t="s">
        <v>65</v>
      </c>
      <c r="M28" s="13">
        <v>8</v>
      </c>
      <c r="N28" s="4" t="s">
        <v>63</v>
      </c>
      <c r="O28" s="7" t="s">
        <v>65</v>
      </c>
      <c r="P28" s="54">
        <v>8</v>
      </c>
      <c r="Q28" s="19" t="s">
        <v>63</v>
      </c>
      <c r="R28" s="59" t="s">
        <v>70</v>
      </c>
      <c r="S28" s="6">
        <v>15</v>
      </c>
      <c r="T28" s="19" t="s">
        <v>63</v>
      </c>
      <c r="U28" s="7" t="s">
        <v>76</v>
      </c>
      <c r="V28" s="6">
        <v>8</v>
      </c>
    </row>
    <row r="29" spans="2:22" x14ac:dyDescent="0.25">
      <c r="B29" s="4" t="s">
        <v>63</v>
      </c>
      <c r="C29" s="5" t="s">
        <v>39</v>
      </c>
      <c r="D29" s="13">
        <v>15</v>
      </c>
      <c r="E29" s="4" t="s">
        <v>63</v>
      </c>
      <c r="F29" s="7" t="s">
        <v>53</v>
      </c>
      <c r="G29" s="6">
        <v>8</v>
      </c>
      <c r="H29" s="5" t="s">
        <v>63</v>
      </c>
      <c r="I29" s="7" t="s">
        <v>64</v>
      </c>
      <c r="J29" s="13">
        <v>15</v>
      </c>
      <c r="K29" s="4" t="s">
        <v>63</v>
      </c>
      <c r="L29" s="7" t="s">
        <v>60</v>
      </c>
      <c r="M29" s="13">
        <v>15</v>
      </c>
      <c r="N29" s="4" t="s">
        <v>63</v>
      </c>
      <c r="O29" s="7" t="s">
        <v>72</v>
      </c>
      <c r="P29" s="54">
        <v>15</v>
      </c>
      <c r="Q29" s="19" t="s">
        <v>63</v>
      </c>
      <c r="R29" s="59" t="s">
        <v>73</v>
      </c>
      <c r="S29" s="6">
        <v>15</v>
      </c>
      <c r="T29" s="19" t="s">
        <v>63</v>
      </c>
      <c r="U29" s="59" t="s">
        <v>192</v>
      </c>
      <c r="V29" s="6">
        <v>15</v>
      </c>
    </row>
    <row r="30" spans="2:22" ht="15.75" thickBot="1" x14ac:dyDescent="0.3">
      <c r="B30" s="4" t="s">
        <v>74</v>
      </c>
      <c r="C30" s="5" t="s">
        <v>36</v>
      </c>
      <c r="D30" s="13">
        <v>7</v>
      </c>
      <c r="E30" s="4" t="s">
        <v>74</v>
      </c>
      <c r="F30" s="7" t="s">
        <v>73</v>
      </c>
      <c r="G30" s="6">
        <v>7</v>
      </c>
      <c r="H30" s="5" t="s">
        <v>74</v>
      </c>
      <c r="I30" s="5" t="s">
        <v>41</v>
      </c>
      <c r="J30" s="13">
        <v>7</v>
      </c>
      <c r="K30" s="4" t="s">
        <v>74</v>
      </c>
      <c r="L30" s="7" t="s">
        <v>70</v>
      </c>
      <c r="M30" s="13">
        <v>4</v>
      </c>
      <c r="N30" s="4" t="s">
        <v>74</v>
      </c>
      <c r="O30" s="5" t="s">
        <v>68</v>
      </c>
      <c r="P30" s="54">
        <v>3</v>
      </c>
      <c r="Q30" s="58" t="s">
        <v>75</v>
      </c>
      <c r="R30" s="7" t="s">
        <v>76</v>
      </c>
      <c r="S30" s="6">
        <v>4</v>
      </c>
      <c r="T30" s="20" t="s">
        <v>74</v>
      </c>
      <c r="U30" s="18" t="s">
        <v>41</v>
      </c>
      <c r="V30" s="9">
        <v>7</v>
      </c>
    </row>
    <row r="31" spans="2:22" ht="15.75" thickBot="1" x14ac:dyDescent="0.3">
      <c r="B31" s="4" t="s">
        <v>74</v>
      </c>
      <c r="C31" s="5" t="s">
        <v>77</v>
      </c>
      <c r="D31" s="13">
        <v>4</v>
      </c>
      <c r="E31" s="4" t="s">
        <v>74</v>
      </c>
      <c r="F31" s="7" t="s">
        <v>64</v>
      </c>
      <c r="G31" s="6">
        <v>7</v>
      </c>
      <c r="H31" s="2" t="s">
        <v>74</v>
      </c>
      <c r="I31" s="18" t="s">
        <v>78</v>
      </c>
      <c r="J31" s="11">
        <v>4</v>
      </c>
      <c r="K31" s="4" t="s">
        <v>74</v>
      </c>
      <c r="L31" s="5" t="s">
        <v>68</v>
      </c>
      <c r="M31" s="13">
        <v>3</v>
      </c>
      <c r="N31" s="4" t="s">
        <v>74</v>
      </c>
      <c r="O31" s="5" t="s">
        <v>27</v>
      </c>
      <c r="P31" s="54">
        <v>7</v>
      </c>
      <c r="Q31" s="58" t="s">
        <v>75</v>
      </c>
      <c r="R31" s="59" t="s">
        <v>79</v>
      </c>
      <c r="S31" s="6">
        <v>4</v>
      </c>
    </row>
    <row r="32" spans="2:22" x14ac:dyDescent="0.25">
      <c r="B32" s="4" t="s">
        <v>74</v>
      </c>
      <c r="C32" s="5" t="s">
        <v>80</v>
      </c>
      <c r="D32" s="13">
        <v>3</v>
      </c>
      <c r="E32" s="4" t="s">
        <v>74</v>
      </c>
      <c r="F32" s="5" t="s">
        <v>69</v>
      </c>
      <c r="G32" s="6">
        <v>7</v>
      </c>
      <c r="H32" s="5"/>
      <c r="I32" s="5"/>
      <c r="J32" s="5"/>
      <c r="K32" s="4" t="s">
        <v>74</v>
      </c>
      <c r="L32" s="7" t="s">
        <v>64</v>
      </c>
      <c r="M32" s="13">
        <v>7</v>
      </c>
      <c r="N32" s="4" t="s">
        <v>74</v>
      </c>
      <c r="O32" s="7" t="s">
        <v>78</v>
      </c>
      <c r="P32" s="54">
        <v>7</v>
      </c>
      <c r="Q32" s="58" t="s">
        <v>75</v>
      </c>
      <c r="R32" s="59" t="s">
        <v>81</v>
      </c>
      <c r="S32" s="6">
        <v>3</v>
      </c>
    </row>
    <row r="33" spans="2:19" x14ac:dyDescent="0.25">
      <c r="B33" s="4" t="s">
        <v>74</v>
      </c>
      <c r="C33" s="5" t="s">
        <v>78</v>
      </c>
      <c r="D33" s="13">
        <v>4</v>
      </c>
      <c r="E33" s="4" t="s">
        <v>74</v>
      </c>
      <c r="F33" s="7" t="s">
        <v>43</v>
      </c>
      <c r="G33" s="6">
        <v>7</v>
      </c>
      <c r="H33" s="5"/>
      <c r="I33" s="5"/>
      <c r="J33" s="5"/>
      <c r="K33" s="4" t="s">
        <v>74</v>
      </c>
      <c r="L33" s="7" t="s">
        <v>76</v>
      </c>
      <c r="M33" s="13">
        <v>4</v>
      </c>
      <c r="N33" s="4" t="s">
        <v>74</v>
      </c>
      <c r="O33" s="7" t="s">
        <v>76</v>
      </c>
      <c r="P33" s="54">
        <v>4</v>
      </c>
      <c r="Q33" s="58" t="s">
        <v>75</v>
      </c>
      <c r="R33" s="59" t="s">
        <v>82</v>
      </c>
      <c r="S33" s="6">
        <v>7</v>
      </c>
    </row>
    <row r="34" spans="2:19" ht="15.75" thickBot="1" x14ac:dyDescent="0.3">
      <c r="B34" s="1" t="s">
        <v>74</v>
      </c>
      <c r="C34" s="2" t="s">
        <v>83</v>
      </c>
      <c r="D34" s="11">
        <v>3</v>
      </c>
      <c r="E34" s="4" t="s">
        <v>74</v>
      </c>
      <c r="F34" s="5" t="s">
        <v>80</v>
      </c>
      <c r="G34" s="6">
        <v>4</v>
      </c>
      <c r="H34" s="5"/>
      <c r="I34" s="5"/>
      <c r="J34" s="5"/>
      <c r="K34" s="4" t="s">
        <v>74</v>
      </c>
      <c r="L34" s="7" t="s">
        <v>71</v>
      </c>
      <c r="M34" s="13">
        <v>7</v>
      </c>
      <c r="N34" s="1" t="s">
        <v>74</v>
      </c>
      <c r="O34" s="18" t="s">
        <v>64</v>
      </c>
      <c r="P34" s="55">
        <v>4</v>
      </c>
      <c r="Q34" s="58" t="s">
        <v>75</v>
      </c>
      <c r="R34" s="59" t="s">
        <v>55</v>
      </c>
      <c r="S34" s="6">
        <v>4</v>
      </c>
    </row>
    <row r="35" spans="2:19" x14ac:dyDescent="0.25">
      <c r="E35" s="4" t="s">
        <v>74</v>
      </c>
      <c r="F35" s="5" t="s">
        <v>36</v>
      </c>
      <c r="G35" s="6">
        <v>7</v>
      </c>
      <c r="H35" s="5"/>
      <c r="I35" s="5"/>
      <c r="J35" s="5"/>
      <c r="K35" s="4" t="s">
        <v>74</v>
      </c>
      <c r="L35" s="7" t="s">
        <v>78</v>
      </c>
      <c r="M35" s="6">
        <v>4</v>
      </c>
      <c r="Q35" s="58" t="s">
        <v>75</v>
      </c>
      <c r="R35" s="59" t="s">
        <v>84</v>
      </c>
      <c r="S35" s="6">
        <v>3</v>
      </c>
    </row>
    <row r="36" spans="2:19" x14ac:dyDescent="0.25">
      <c r="E36" s="4" t="s">
        <v>74</v>
      </c>
      <c r="F36" s="5" t="s">
        <v>39</v>
      </c>
      <c r="G36" s="6">
        <v>7</v>
      </c>
      <c r="K36" s="4" t="s">
        <v>74</v>
      </c>
      <c r="L36" s="5" t="s">
        <v>62</v>
      </c>
      <c r="M36" s="6">
        <v>2</v>
      </c>
      <c r="Q36" s="58" t="s">
        <v>75</v>
      </c>
      <c r="R36" s="7" t="s">
        <v>59</v>
      </c>
      <c r="S36" s="6">
        <v>7</v>
      </c>
    </row>
    <row r="37" spans="2:19" x14ac:dyDescent="0.25">
      <c r="E37" s="4" t="s">
        <v>74</v>
      </c>
      <c r="F37" s="5" t="s">
        <v>77</v>
      </c>
      <c r="G37" s="6">
        <v>3</v>
      </c>
      <c r="K37" s="4" t="s">
        <v>74</v>
      </c>
      <c r="L37" s="5" t="s">
        <v>27</v>
      </c>
      <c r="M37" s="6">
        <v>7</v>
      </c>
      <c r="Q37" s="58" t="s">
        <v>75</v>
      </c>
      <c r="R37" s="7" t="s">
        <v>85</v>
      </c>
      <c r="S37" s="6">
        <v>7</v>
      </c>
    </row>
    <row r="38" spans="2:19" x14ac:dyDescent="0.25">
      <c r="E38" s="19" t="s">
        <v>86</v>
      </c>
      <c r="F38" s="5" t="s">
        <v>83</v>
      </c>
      <c r="G38" s="6">
        <v>2</v>
      </c>
      <c r="K38" s="19" t="s">
        <v>86</v>
      </c>
      <c r="L38" s="7" t="s">
        <v>87</v>
      </c>
      <c r="M38" s="6">
        <v>2</v>
      </c>
      <c r="Q38" s="58" t="s">
        <v>88</v>
      </c>
      <c r="R38" s="7" t="s">
        <v>89</v>
      </c>
      <c r="S38" s="6">
        <v>2</v>
      </c>
    </row>
    <row r="39" spans="2:19" x14ac:dyDescent="0.25">
      <c r="E39" s="19" t="s">
        <v>86</v>
      </c>
      <c r="F39" s="5" t="s">
        <v>79</v>
      </c>
      <c r="G39" s="6">
        <v>2</v>
      </c>
      <c r="K39" s="19" t="s">
        <v>86</v>
      </c>
      <c r="L39" s="5" t="s">
        <v>90</v>
      </c>
      <c r="M39" s="6">
        <v>3</v>
      </c>
      <c r="Q39" s="58" t="s">
        <v>88</v>
      </c>
      <c r="R39" s="7" t="s">
        <v>91</v>
      </c>
      <c r="S39" s="6">
        <v>1</v>
      </c>
    </row>
    <row r="40" spans="2:19" ht="15.75" thickBot="1" x14ac:dyDescent="0.3">
      <c r="E40" s="19" t="s">
        <v>86</v>
      </c>
      <c r="F40" s="5" t="s">
        <v>78</v>
      </c>
      <c r="G40" s="6">
        <v>1</v>
      </c>
      <c r="K40" s="20" t="s">
        <v>86</v>
      </c>
      <c r="L40" s="18" t="s">
        <v>83</v>
      </c>
      <c r="M40" s="9">
        <v>1</v>
      </c>
      <c r="Q40" s="58" t="s">
        <v>88</v>
      </c>
      <c r="R40" s="59" t="s">
        <v>92</v>
      </c>
      <c r="S40" s="6">
        <v>1</v>
      </c>
    </row>
    <row r="41" spans="2:19" x14ac:dyDescent="0.25">
      <c r="E41" s="19" t="s">
        <v>86</v>
      </c>
      <c r="F41" s="5" t="s">
        <v>68</v>
      </c>
      <c r="G41" s="6">
        <v>1</v>
      </c>
      <c r="Q41" s="58" t="s">
        <v>88</v>
      </c>
      <c r="R41" s="7" t="s">
        <v>93</v>
      </c>
      <c r="S41" s="6">
        <v>1</v>
      </c>
    </row>
    <row r="42" spans="2:19" ht="15.75" thickBot="1" x14ac:dyDescent="0.3">
      <c r="E42" s="20" t="s">
        <v>86</v>
      </c>
      <c r="F42" s="2" t="s">
        <v>41</v>
      </c>
      <c r="G42" s="9">
        <v>3</v>
      </c>
      <c r="Q42" s="58" t="s">
        <v>88</v>
      </c>
      <c r="R42" s="7" t="s">
        <v>94</v>
      </c>
      <c r="S42" s="6">
        <v>1</v>
      </c>
    </row>
    <row r="43" spans="2:19" x14ac:dyDescent="0.25">
      <c r="Q43" s="58" t="s">
        <v>88</v>
      </c>
      <c r="R43" s="7" t="s">
        <v>66</v>
      </c>
      <c r="S43" s="6">
        <v>2</v>
      </c>
    </row>
    <row r="44" spans="2:19" x14ac:dyDescent="0.25">
      <c r="Q44" s="58" t="s">
        <v>95</v>
      </c>
      <c r="R44" s="7" t="s">
        <v>96</v>
      </c>
      <c r="S44" s="6">
        <v>1</v>
      </c>
    </row>
    <row r="45" spans="2:19" x14ac:dyDescent="0.25">
      <c r="Q45" s="58" t="s">
        <v>88</v>
      </c>
      <c r="R45" s="7" t="s">
        <v>65</v>
      </c>
      <c r="S45" s="6">
        <v>2</v>
      </c>
    </row>
    <row r="46" spans="2:19" x14ac:dyDescent="0.25">
      <c r="Q46" s="58" t="s">
        <v>88</v>
      </c>
      <c r="R46" s="7" t="s">
        <v>97</v>
      </c>
      <c r="S46" s="6">
        <v>1</v>
      </c>
    </row>
    <row r="47" spans="2:19" ht="15.75" thickBot="1" x14ac:dyDescent="0.3">
      <c r="Q47" s="60" t="s">
        <v>88</v>
      </c>
      <c r="R47" s="18" t="s">
        <v>98</v>
      </c>
      <c r="S47" s="9">
        <v>1</v>
      </c>
    </row>
  </sheetData>
  <mergeCells count="9">
    <mergeCell ref="T20:V20"/>
    <mergeCell ref="K20:M20"/>
    <mergeCell ref="N20:P20"/>
    <mergeCell ref="Q20:S20"/>
    <mergeCell ref="B2:D2"/>
    <mergeCell ref="F2:G2"/>
    <mergeCell ref="B20:D20"/>
    <mergeCell ref="E20:G20"/>
    <mergeCell ref="H20:J20"/>
  </mergeCells>
  <pageMargins left="0.7" right="0.7" top="0.78749999999999998" bottom="0.78749999999999998" header="0.51180555555555496" footer="0.51180555555555496"/>
  <pageSetup paperSize="9" scale="44" firstPageNumber="0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B1:Y66"/>
  <sheetViews>
    <sheetView tabSelected="1" topLeftCell="G7" zoomScale="85" zoomScaleNormal="85" workbookViewId="0">
      <selection activeCell="X40" sqref="X40"/>
    </sheetView>
  </sheetViews>
  <sheetFormatPr defaultRowHeight="15" x14ac:dyDescent="0.25"/>
  <cols>
    <col min="1" max="1" width="8.5703125" customWidth="1"/>
    <col min="2" max="2" width="8.7109375" customWidth="1"/>
    <col min="3" max="3" width="30.7109375" customWidth="1"/>
    <col min="4" max="5" width="8.7109375" customWidth="1"/>
    <col min="6" max="6" width="30.7109375" customWidth="1"/>
    <col min="7" max="7" width="8.7109375" customWidth="1"/>
    <col min="8" max="8" width="11.85546875" customWidth="1"/>
    <col min="9" max="9" width="30.7109375" customWidth="1"/>
    <col min="10" max="11" width="8.7109375" customWidth="1"/>
    <col min="12" max="12" width="30.7109375" customWidth="1"/>
    <col min="13" max="14" width="8.7109375" customWidth="1"/>
    <col min="15" max="15" width="30.7109375" customWidth="1"/>
    <col min="16" max="17" width="8.7109375" customWidth="1"/>
    <col min="18" max="18" width="30.7109375" customWidth="1"/>
    <col min="19" max="20" width="8.7109375" customWidth="1"/>
    <col min="21" max="21" width="30.7109375" customWidth="1"/>
    <col min="22" max="23" width="8.7109375" customWidth="1"/>
    <col min="24" max="24" width="30.7109375" customWidth="1"/>
    <col min="25" max="25" width="8.7109375" customWidth="1"/>
    <col min="26" max="1025" width="8.5703125" customWidth="1"/>
  </cols>
  <sheetData>
    <row r="1" spans="2:25" x14ac:dyDescent="0.25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2:25" x14ac:dyDescent="0.25">
      <c r="B2" s="48" t="s">
        <v>195</v>
      </c>
      <c r="C2" s="48"/>
      <c r="D2" s="4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2:25" x14ac:dyDescent="0.25">
      <c r="B3" s="19" t="s">
        <v>1</v>
      </c>
      <c r="C3" s="7" t="s">
        <v>2</v>
      </c>
      <c r="D3" s="27" t="s">
        <v>3</v>
      </c>
      <c r="E3" s="8"/>
      <c r="F3" s="53" t="s">
        <v>0</v>
      </c>
      <c r="G3" s="53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2:25" x14ac:dyDescent="0.25">
      <c r="B4" s="14" t="s">
        <v>6</v>
      </c>
      <c r="C4" s="15" t="s">
        <v>99</v>
      </c>
      <c r="D4" s="34">
        <f>D24+D37+G23+G29+G37+J24+J31+M23+M29+M35+M36+P23+P30+P32+S23+S25+S40+S45+V28+V29</f>
        <v>355</v>
      </c>
      <c r="E4" s="8"/>
      <c r="F4" s="19" t="s">
        <v>4</v>
      </c>
      <c r="G4" s="27" t="s">
        <v>5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2:25" x14ac:dyDescent="0.25">
      <c r="B5" s="19" t="s">
        <v>10</v>
      </c>
      <c r="C5" s="7" t="s">
        <v>100</v>
      </c>
      <c r="D5" s="33">
        <f>D23+D28+D31+D36+G25+G27+J23+J29+M24+M26+M28+M34+P26+P28+S24+S32+S33+S34+V25+V27</f>
        <v>324</v>
      </c>
      <c r="E5" s="8"/>
      <c r="F5" s="19" t="s">
        <v>8</v>
      </c>
      <c r="G5" s="27" t="s">
        <v>9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2:25" x14ac:dyDescent="0.25">
      <c r="B6" s="19" t="s">
        <v>14</v>
      </c>
      <c r="C6" s="7" t="s">
        <v>101</v>
      </c>
      <c r="D6" s="33">
        <f>D22+D34+M22+M33+P22+S22+S28+V22</f>
        <v>316</v>
      </c>
      <c r="E6" s="8"/>
      <c r="F6" s="19" t="s">
        <v>12</v>
      </c>
      <c r="G6" s="27" t="s">
        <v>13</v>
      </c>
      <c r="H6" s="8"/>
      <c r="I6" s="7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2:25" x14ac:dyDescent="0.25">
      <c r="B7" s="19" t="s">
        <v>18</v>
      </c>
      <c r="C7" s="7" t="s">
        <v>102</v>
      </c>
      <c r="D7" s="33">
        <f>D29+G24+M25+P25+S30+S39+V23</f>
        <v>174</v>
      </c>
      <c r="E7" s="8"/>
      <c r="F7" s="19" t="s">
        <v>16</v>
      </c>
      <c r="G7" s="27" t="s">
        <v>17</v>
      </c>
      <c r="H7" s="8"/>
      <c r="I7" s="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2:25" x14ac:dyDescent="0.25">
      <c r="B8" s="19" t="s">
        <v>22</v>
      </c>
      <c r="C8" s="7" t="s">
        <v>15</v>
      </c>
      <c r="D8" s="33">
        <f>D25+D39+G31+J33+M27+P24+S27+S35+S37+V24</f>
        <v>167</v>
      </c>
      <c r="E8" s="8"/>
      <c r="F8" s="19" t="s">
        <v>20</v>
      </c>
      <c r="G8" s="27" t="s">
        <v>21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x14ac:dyDescent="0.25">
      <c r="B9" s="19" t="s">
        <v>26</v>
      </c>
      <c r="C9" s="7" t="s">
        <v>104</v>
      </c>
      <c r="D9" s="33">
        <f>D32+D38+G32+J28+M32+M38+P31+S38+S43+V26</f>
        <v>67</v>
      </c>
      <c r="E9" s="8"/>
      <c r="F9" s="19" t="s">
        <v>24</v>
      </c>
      <c r="G9" s="27" t="s">
        <v>25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2:25" x14ac:dyDescent="0.25">
      <c r="B10" s="19" t="s">
        <v>30</v>
      </c>
      <c r="C10" s="7" t="s">
        <v>103</v>
      </c>
      <c r="D10" s="33">
        <f>G28+J26+M30+P33+S29</f>
        <v>59</v>
      </c>
      <c r="E10" s="8"/>
      <c r="F10" s="20" t="s">
        <v>28</v>
      </c>
      <c r="G10" s="3" t="s">
        <v>29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2:25" x14ac:dyDescent="0.25">
      <c r="B11" s="19" t="s">
        <v>32</v>
      </c>
      <c r="C11" s="7" t="s">
        <v>19</v>
      </c>
      <c r="D11" s="33">
        <f>D30+D41+G26+M31+M41+P35+S31+S41+S42+V30</f>
        <v>57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2:25" x14ac:dyDescent="0.25">
      <c r="B12" s="19" t="s">
        <v>35</v>
      </c>
      <c r="C12" s="7" t="s">
        <v>39</v>
      </c>
      <c r="D12" s="33">
        <f>D26+G34+J32+M40+P29+S36</f>
        <v>54</v>
      </c>
      <c r="E12" s="8"/>
      <c r="F12" s="8" t="s">
        <v>34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2:25" x14ac:dyDescent="0.25">
      <c r="B13" s="19" t="s">
        <v>38</v>
      </c>
      <c r="C13" s="7" t="s">
        <v>105</v>
      </c>
      <c r="D13" s="33">
        <f>D27+G33+G35+G36+J27+V31</f>
        <v>51</v>
      </c>
      <c r="E13" s="8"/>
      <c r="F13" s="8" t="s">
        <v>37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2:25" x14ac:dyDescent="0.25">
      <c r="B14" s="19" t="s">
        <v>40</v>
      </c>
      <c r="C14" s="7" t="s">
        <v>107</v>
      </c>
      <c r="D14" s="33">
        <f>D33+D42+G38+J30+M39+P34+V32</f>
        <v>36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2:25" x14ac:dyDescent="0.25">
      <c r="B15" s="19" t="s">
        <v>42</v>
      </c>
      <c r="C15" s="7" t="s">
        <v>106</v>
      </c>
      <c r="D15" s="33">
        <f>J25</f>
        <v>30</v>
      </c>
      <c r="E15" s="8"/>
      <c r="F15" s="8" t="s">
        <v>108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2:25" x14ac:dyDescent="0.25">
      <c r="B16" s="19" t="s">
        <v>44</v>
      </c>
      <c r="C16" s="7" t="s">
        <v>109</v>
      </c>
      <c r="D16" s="33">
        <f>M37+P27</f>
        <v>22</v>
      </c>
      <c r="E16" s="8"/>
      <c r="F16" s="8" t="s">
        <v>110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2:25" x14ac:dyDescent="0.25">
      <c r="B17" s="20" t="s">
        <v>45</v>
      </c>
      <c r="C17" s="18" t="s">
        <v>111</v>
      </c>
      <c r="D17" s="30">
        <f>D35+D40+G30+S44</f>
        <v>19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2:25" x14ac:dyDescent="0.25">
      <c r="B18" s="8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2:25" ht="15.75" thickBot="1" x14ac:dyDescent="0.3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2:25" x14ac:dyDescent="0.25">
      <c r="B20" s="48" t="s">
        <v>112</v>
      </c>
      <c r="C20" s="48"/>
      <c r="D20" s="48"/>
      <c r="E20" s="48" t="s">
        <v>113</v>
      </c>
      <c r="F20" s="48"/>
      <c r="G20" s="48"/>
      <c r="H20" s="48" t="s">
        <v>114</v>
      </c>
      <c r="I20" s="48"/>
      <c r="J20" s="48"/>
      <c r="K20" s="48" t="s">
        <v>115</v>
      </c>
      <c r="L20" s="48"/>
      <c r="M20" s="48"/>
      <c r="N20" s="52" t="s">
        <v>116</v>
      </c>
      <c r="O20" s="52"/>
      <c r="P20" s="52"/>
      <c r="Q20" s="48" t="s">
        <v>117</v>
      </c>
      <c r="R20" s="48"/>
      <c r="S20" s="48"/>
      <c r="T20" s="52" t="s">
        <v>188</v>
      </c>
      <c r="U20" s="63"/>
      <c r="V20" s="51"/>
      <c r="W20" s="52" t="s">
        <v>118</v>
      </c>
      <c r="X20" s="63"/>
      <c r="Y20" s="51"/>
    </row>
    <row r="21" spans="2:25" ht="15.75" thickBot="1" x14ac:dyDescent="0.3">
      <c r="B21" s="10" t="s">
        <v>1</v>
      </c>
      <c r="C21" s="11" t="s">
        <v>2</v>
      </c>
      <c r="D21" s="30" t="s">
        <v>3</v>
      </c>
      <c r="E21" s="12" t="s">
        <v>1</v>
      </c>
      <c r="F21" s="13" t="s">
        <v>2</v>
      </c>
      <c r="G21" s="33" t="s">
        <v>3</v>
      </c>
      <c r="H21" s="10" t="s">
        <v>1</v>
      </c>
      <c r="I21" s="11" t="s">
        <v>2</v>
      </c>
      <c r="J21" s="30" t="s">
        <v>3</v>
      </c>
      <c r="K21" s="10" t="s">
        <v>1</v>
      </c>
      <c r="L21" s="11" t="s">
        <v>2</v>
      </c>
      <c r="M21" s="30" t="s">
        <v>3</v>
      </c>
      <c r="N21" s="10" t="s">
        <v>1</v>
      </c>
      <c r="O21" s="11" t="s">
        <v>2</v>
      </c>
      <c r="P21" s="11" t="s">
        <v>3</v>
      </c>
      <c r="Q21" s="10" t="s">
        <v>1</v>
      </c>
      <c r="R21" s="11" t="s">
        <v>2</v>
      </c>
      <c r="S21" s="30" t="s">
        <v>3</v>
      </c>
      <c r="T21" s="10" t="s">
        <v>1</v>
      </c>
      <c r="U21" s="11" t="s">
        <v>2</v>
      </c>
      <c r="V21" s="30" t="s">
        <v>3</v>
      </c>
      <c r="W21" s="10" t="s">
        <v>1</v>
      </c>
      <c r="X21" s="11" t="s">
        <v>2</v>
      </c>
      <c r="Y21" s="30" t="s">
        <v>3</v>
      </c>
    </row>
    <row r="22" spans="2:25" x14ac:dyDescent="0.25">
      <c r="B22" s="14" t="s">
        <v>6</v>
      </c>
      <c r="C22" s="15" t="s">
        <v>119</v>
      </c>
      <c r="D22" s="34">
        <v>60</v>
      </c>
      <c r="E22" s="14" t="s">
        <v>6</v>
      </c>
      <c r="F22" s="15" t="s">
        <v>120</v>
      </c>
      <c r="G22" s="64">
        <v>0</v>
      </c>
      <c r="H22" s="14" t="s">
        <v>6</v>
      </c>
      <c r="I22" s="15" t="s">
        <v>121</v>
      </c>
      <c r="J22" s="65">
        <v>0</v>
      </c>
      <c r="K22" s="14" t="s">
        <v>6</v>
      </c>
      <c r="L22" s="15" t="s">
        <v>119</v>
      </c>
      <c r="M22" s="32">
        <v>60</v>
      </c>
      <c r="N22" s="15" t="s">
        <v>6</v>
      </c>
      <c r="O22" s="15" t="s">
        <v>101</v>
      </c>
      <c r="P22" s="31">
        <v>60</v>
      </c>
      <c r="Q22" s="19" t="s">
        <v>6</v>
      </c>
      <c r="R22" s="7" t="s">
        <v>119</v>
      </c>
      <c r="S22" s="33">
        <v>60</v>
      </c>
      <c r="T22" s="14" t="s">
        <v>6</v>
      </c>
      <c r="U22" s="15" t="s">
        <v>27</v>
      </c>
      <c r="V22" s="34">
        <v>60</v>
      </c>
      <c r="W22" s="8"/>
      <c r="X22" s="8"/>
      <c r="Y22" s="8"/>
    </row>
    <row r="23" spans="2:25" x14ac:dyDescent="0.25">
      <c r="B23" s="19" t="s">
        <v>10</v>
      </c>
      <c r="C23" s="7" t="s">
        <v>54</v>
      </c>
      <c r="D23" s="33">
        <v>48</v>
      </c>
      <c r="E23" s="19" t="s">
        <v>10</v>
      </c>
      <c r="F23" s="7" t="s">
        <v>64</v>
      </c>
      <c r="G23" s="33">
        <v>48</v>
      </c>
      <c r="H23" s="19" t="s">
        <v>10</v>
      </c>
      <c r="I23" s="7" t="s">
        <v>53</v>
      </c>
      <c r="J23" s="13">
        <v>48</v>
      </c>
      <c r="K23" s="19" t="s">
        <v>10</v>
      </c>
      <c r="L23" s="7" t="s">
        <v>64</v>
      </c>
      <c r="M23" s="33">
        <v>48</v>
      </c>
      <c r="N23" s="7" t="s">
        <v>10</v>
      </c>
      <c r="O23" s="7" t="s">
        <v>64</v>
      </c>
      <c r="P23" s="13">
        <v>48</v>
      </c>
      <c r="Q23" s="19" t="s">
        <v>122</v>
      </c>
      <c r="R23" s="7" t="s">
        <v>64</v>
      </c>
      <c r="S23" s="33">
        <v>48</v>
      </c>
      <c r="T23" s="19" t="s">
        <v>122</v>
      </c>
      <c r="U23" s="7" t="s">
        <v>124</v>
      </c>
      <c r="V23" s="33">
        <v>48</v>
      </c>
      <c r="W23" s="8"/>
      <c r="X23" s="8"/>
      <c r="Y23" s="8"/>
    </row>
    <row r="24" spans="2:25" x14ac:dyDescent="0.25">
      <c r="B24" s="19" t="s">
        <v>14</v>
      </c>
      <c r="C24" s="7" t="s">
        <v>64</v>
      </c>
      <c r="D24" s="33">
        <v>42</v>
      </c>
      <c r="E24" s="19" t="s">
        <v>14</v>
      </c>
      <c r="F24" s="7" t="s">
        <v>102</v>
      </c>
      <c r="G24" s="33">
        <v>42</v>
      </c>
      <c r="H24" s="19" t="s">
        <v>14</v>
      </c>
      <c r="I24" s="7" t="s">
        <v>64</v>
      </c>
      <c r="J24" s="13">
        <v>42</v>
      </c>
      <c r="K24" s="19" t="s">
        <v>14</v>
      </c>
      <c r="L24" s="7" t="s">
        <v>53</v>
      </c>
      <c r="M24" s="33">
        <v>42</v>
      </c>
      <c r="N24" s="7" t="s">
        <v>14</v>
      </c>
      <c r="O24" s="7" t="s">
        <v>123</v>
      </c>
      <c r="P24" s="13">
        <v>42</v>
      </c>
      <c r="Q24" s="66" t="s">
        <v>14</v>
      </c>
      <c r="R24" s="7" t="s">
        <v>54</v>
      </c>
      <c r="S24" s="33">
        <v>42</v>
      </c>
      <c r="T24" s="66" t="s">
        <v>14</v>
      </c>
      <c r="U24" s="7" t="s">
        <v>123</v>
      </c>
      <c r="V24" s="33">
        <v>42</v>
      </c>
      <c r="W24" s="8"/>
      <c r="X24" s="8"/>
      <c r="Y24" s="8"/>
    </row>
    <row r="25" spans="2:25" x14ac:dyDescent="0.25">
      <c r="B25" s="19" t="s">
        <v>18</v>
      </c>
      <c r="C25" s="7" t="s">
        <v>55</v>
      </c>
      <c r="D25" s="33">
        <v>30</v>
      </c>
      <c r="E25" s="19" t="s">
        <v>18</v>
      </c>
      <c r="F25" s="7" t="s">
        <v>54</v>
      </c>
      <c r="G25" s="33">
        <v>30</v>
      </c>
      <c r="H25" s="19" t="s">
        <v>18</v>
      </c>
      <c r="I25" s="7" t="s">
        <v>106</v>
      </c>
      <c r="J25" s="13">
        <v>30</v>
      </c>
      <c r="K25" s="19" t="s">
        <v>18</v>
      </c>
      <c r="L25" s="7" t="s">
        <v>124</v>
      </c>
      <c r="M25" s="33">
        <v>30</v>
      </c>
      <c r="N25" s="7" t="s">
        <v>18</v>
      </c>
      <c r="O25" s="7" t="s">
        <v>124</v>
      </c>
      <c r="P25" s="13">
        <v>30</v>
      </c>
      <c r="Q25" s="19" t="s">
        <v>18</v>
      </c>
      <c r="R25" s="7" t="s">
        <v>78</v>
      </c>
      <c r="S25" s="33">
        <v>15</v>
      </c>
      <c r="T25" s="19" t="s">
        <v>18</v>
      </c>
      <c r="U25" s="7" t="s">
        <v>53</v>
      </c>
      <c r="V25" s="67">
        <v>30</v>
      </c>
      <c r="W25" s="8"/>
      <c r="X25" s="8"/>
      <c r="Y25" s="8"/>
    </row>
    <row r="26" spans="2:25" x14ac:dyDescent="0.25">
      <c r="B26" s="19" t="s">
        <v>63</v>
      </c>
      <c r="C26" s="7" t="s">
        <v>39</v>
      </c>
      <c r="D26" s="33">
        <v>15</v>
      </c>
      <c r="E26" s="19" t="s">
        <v>63</v>
      </c>
      <c r="F26" s="7" t="s">
        <v>19</v>
      </c>
      <c r="G26" s="33">
        <v>15</v>
      </c>
      <c r="H26" s="19" t="s">
        <v>63</v>
      </c>
      <c r="I26" s="7" t="s">
        <v>103</v>
      </c>
      <c r="J26" s="13">
        <v>15</v>
      </c>
      <c r="K26" s="19" t="s">
        <v>63</v>
      </c>
      <c r="L26" s="7" t="s">
        <v>68</v>
      </c>
      <c r="M26" s="33">
        <v>8</v>
      </c>
      <c r="N26" s="7" t="s">
        <v>63</v>
      </c>
      <c r="O26" s="7" t="s">
        <v>54</v>
      </c>
      <c r="P26" s="13">
        <v>15</v>
      </c>
      <c r="Q26" s="19" t="s">
        <v>63</v>
      </c>
      <c r="R26" s="7" t="s">
        <v>125</v>
      </c>
      <c r="S26" s="33">
        <v>15</v>
      </c>
      <c r="T26" s="19" t="s">
        <v>63</v>
      </c>
      <c r="U26" s="7" t="s">
        <v>194</v>
      </c>
      <c r="V26" s="67">
        <v>15</v>
      </c>
      <c r="W26" s="8"/>
      <c r="X26" s="8"/>
      <c r="Y26" s="8"/>
    </row>
    <row r="27" spans="2:25" x14ac:dyDescent="0.25">
      <c r="B27" s="19" t="s">
        <v>63</v>
      </c>
      <c r="C27" s="7" t="s">
        <v>11</v>
      </c>
      <c r="D27" s="33">
        <v>15</v>
      </c>
      <c r="E27" s="19" t="s">
        <v>63</v>
      </c>
      <c r="F27" s="7" t="s">
        <v>53</v>
      </c>
      <c r="G27" s="33">
        <v>8</v>
      </c>
      <c r="H27" s="19" t="s">
        <v>63</v>
      </c>
      <c r="I27" s="7" t="s">
        <v>105</v>
      </c>
      <c r="J27" s="13">
        <v>15</v>
      </c>
      <c r="K27" s="19" t="s">
        <v>63</v>
      </c>
      <c r="L27" s="7" t="s">
        <v>123</v>
      </c>
      <c r="M27" s="33">
        <v>15</v>
      </c>
      <c r="N27" s="7" t="s">
        <v>63</v>
      </c>
      <c r="O27" s="7" t="s">
        <v>109</v>
      </c>
      <c r="P27" s="13">
        <v>15</v>
      </c>
      <c r="Q27" s="19" t="s">
        <v>63</v>
      </c>
      <c r="R27" s="7" t="s">
        <v>126</v>
      </c>
      <c r="S27" s="33">
        <v>15</v>
      </c>
      <c r="T27" s="19" t="s">
        <v>63</v>
      </c>
      <c r="U27" s="7" t="s">
        <v>54</v>
      </c>
      <c r="V27" s="67">
        <v>8</v>
      </c>
      <c r="W27" s="8"/>
      <c r="X27" s="8"/>
      <c r="Y27" s="8"/>
    </row>
    <row r="28" spans="2:25" x14ac:dyDescent="0.25">
      <c r="B28" s="19" t="s">
        <v>63</v>
      </c>
      <c r="C28" s="7" t="s">
        <v>53</v>
      </c>
      <c r="D28" s="33">
        <v>8</v>
      </c>
      <c r="E28" s="19" t="s">
        <v>63</v>
      </c>
      <c r="F28" s="7" t="s">
        <v>103</v>
      </c>
      <c r="G28" s="33">
        <v>15</v>
      </c>
      <c r="H28" s="19" t="s">
        <v>63</v>
      </c>
      <c r="I28" s="7" t="s">
        <v>71</v>
      </c>
      <c r="J28" s="13">
        <v>15</v>
      </c>
      <c r="K28" s="19" t="s">
        <v>63</v>
      </c>
      <c r="L28" s="7" t="s">
        <v>54</v>
      </c>
      <c r="M28" s="33">
        <v>5</v>
      </c>
      <c r="N28" s="7" t="s">
        <v>63</v>
      </c>
      <c r="O28" s="7" t="s">
        <v>53</v>
      </c>
      <c r="P28" s="13">
        <v>8</v>
      </c>
      <c r="Q28" s="19" t="s">
        <v>63</v>
      </c>
      <c r="R28" s="7" t="s">
        <v>127</v>
      </c>
      <c r="S28" s="33">
        <v>8</v>
      </c>
      <c r="T28" s="19" t="s">
        <v>63</v>
      </c>
      <c r="U28" s="7" t="s">
        <v>64</v>
      </c>
      <c r="V28" s="67">
        <v>15</v>
      </c>
      <c r="W28" s="8"/>
      <c r="X28" s="8"/>
      <c r="Y28" s="8"/>
    </row>
    <row r="29" spans="2:25" x14ac:dyDescent="0.25">
      <c r="B29" s="19" t="s">
        <v>63</v>
      </c>
      <c r="C29" s="7" t="s">
        <v>124</v>
      </c>
      <c r="D29" s="33">
        <v>15</v>
      </c>
      <c r="E29" s="19" t="s">
        <v>63</v>
      </c>
      <c r="F29" s="7" t="s">
        <v>78</v>
      </c>
      <c r="G29" s="33">
        <v>8</v>
      </c>
      <c r="H29" s="19" t="s">
        <v>63</v>
      </c>
      <c r="I29" s="7" t="s">
        <v>54</v>
      </c>
      <c r="J29" s="13">
        <v>8</v>
      </c>
      <c r="K29" s="19" t="s">
        <v>63</v>
      </c>
      <c r="L29" s="7" t="s">
        <v>78</v>
      </c>
      <c r="M29" s="33">
        <v>8</v>
      </c>
      <c r="N29" s="7" t="s">
        <v>63</v>
      </c>
      <c r="O29" s="7" t="s">
        <v>39</v>
      </c>
      <c r="P29" s="13">
        <v>15</v>
      </c>
      <c r="Q29" s="19" t="s">
        <v>63</v>
      </c>
      <c r="R29" s="7" t="s">
        <v>103</v>
      </c>
      <c r="S29" s="33">
        <v>15</v>
      </c>
      <c r="T29" s="19" t="s">
        <v>63</v>
      </c>
      <c r="U29" s="7" t="s">
        <v>78</v>
      </c>
      <c r="V29" s="67">
        <v>8</v>
      </c>
      <c r="W29" s="8"/>
      <c r="X29" s="8"/>
      <c r="Y29" s="8"/>
    </row>
    <row r="30" spans="2:25" x14ac:dyDescent="0.25">
      <c r="B30" s="19" t="s">
        <v>74</v>
      </c>
      <c r="C30" s="7" t="s">
        <v>59</v>
      </c>
      <c r="D30" s="33">
        <v>7</v>
      </c>
      <c r="E30" s="19" t="s">
        <v>74</v>
      </c>
      <c r="F30" s="7" t="s">
        <v>43</v>
      </c>
      <c r="G30" s="33">
        <v>7</v>
      </c>
      <c r="H30" s="19" t="s">
        <v>74</v>
      </c>
      <c r="I30" s="7" t="s">
        <v>128</v>
      </c>
      <c r="J30" s="13">
        <v>7</v>
      </c>
      <c r="K30" s="19" t="s">
        <v>74</v>
      </c>
      <c r="L30" s="7" t="s">
        <v>103</v>
      </c>
      <c r="M30" s="33">
        <v>7</v>
      </c>
      <c r="N30" s="7" t="s">
        <v>74</v>
      </c>
      <c r="O30" s="7" t="s">
        <v>78</v>
      </c>
      <c r="P30" s="13">
        <v>4</v>
      </c>
      <c r="Q30" s="19" t="s">
        <v>74</v>
      </c>
      <c r="R30" s="7" t="s">
        <v>129</v>
      </c>
      <c r="S30" s="33">
        <v>7</v>
      </c>
      <c r="T30" s="19" t="s">
        <v>74</v>
      </c>
      <c r="U30" s="7" t="s">
        <v>19</v>
      </c>
      <c r="V30" s="67">
        <v>7</v>
      </c>
      <c r="W30" s="8"/>
      <c r="X30" s="8"/>
      <c r="Y30" s="8"/>
    </row>
    <row r="31" spans="2:25" x14ac:dyDescent="0.25">
      <c r="B31" s="19" t="s">
        <v>74</v>
      </c>
      <c r="C31" s="7" t="s">
        <v>68</v>
      </c>
      <c r="D31" s="33">
        <v>3</v>
      </c>
      <c r="E31" s="19" t="s">
        <v>74</v>
      </c>
      <c r="F31" s="7" t="s">
        <v>130</v>
      </c>
      <c r="G31" s="33">
        <v>7</v>
      </c>
      <c r="H31" s="19" t="s">
        <v>74</v>
      </c>
      <c r="I31" s="7" t="s">
        <v>78</v>
      </c>
      <c r="J31" s="13">
        <v>4</v>
      </c>
      <c r="K31" s="19" t="s">
        <v>74</v>
      </c>
      <c r="L31" s="7" t="s">
        <v>59</v>
      </c>
      <c r="M31" s="33">
        <v>7</v>
      </c>
      <c r="N31" s="7" t="s">
        <v>74</v>
      </c>
      <c r="O31" s="7" t="s">
        <v>71</v>
      </c>
      <c r="P31" s="13">
        <v>7</v>
      </c>
      <c r="Q31" s="19" t="s">
        <v>74</v>
      </c>
      <c r="R31" s="7" t="s">
        <v>65</v>
      </c>
      <c r="S31" s="33">
        <v>7</v>
      </c>
      <c r="T31" s="19" t="s">
        <v>74</v>
      </c>
      <c r="U31" s="7" t="s">
        <v>11</v>
      </c>
      <c r="V31" s="67">
        <v>7</v>
      </c>
      <c r="W31" s="8"/>
      <c r="X31" s="8"/>
      <c r="Y31" s="8"/>
    </row>
    <row r="32" spans="2:25" ht="15.75" thickBot="1" x14ac:dyDescent="0.3">
      <c r="B32" s="19" t="s">
        <v>74</v>
      </c>
      <c r="C32" s="7" t="s">
        <v>85</v>
      </c>
      <c r="D32" s="33">
        <v>7</v>
      </c>
      <c r="E32" s="19" t="s">
        <v>74</v>
      </c>
      <c r="F32" s="7" t="s">
        <v>71</v>
      </c>
      <c r="G32" s="33">
        <v>7</v>
      </c>
      <c r="H32" s="19" t="s">
        <v>74</v>
      </c>
      <c r="I32" s="7" t="s">
        <v>39</v>
      </c>
      <c r="J32" s="13">
        <v>7</v>
      </c>
      <c r="K32" s="19" t="s">
        <v>74</v>
      </c>
      <c r="L32" s="7" t="s">
        <v>131</v>
      </c>
      <c r="M32" s="33">
        <v>7</v>
      </c>
      <c r="N32" s="7" t="s">
        <v>74</v>
      </c>
      <c r="O32" s="7" t="s">
        <v>83</v>
      </c>
      <c r="P32" s="13">
        <v>3</v>
      </c>
      <c r="Q32" s="19" t="s">
        <v>74</v>
      </c>
      <c r="R32" s="7" t="s">
        <v>53</v>
      </c>
      <c r="S32" s="33">
        <v>4</v>
      </c>
      <c r="T32" s="20" t="s">
        <v>74</v>
      </c>
      <c r="U32" s="18" t="s">
        <v>128</v>
      </c>
      <c r="V32" s="68">
        <v>7</v>
      </c>
      <c r="W32" s="8"/>
      <c r="X32" s="8"/>
      <c r="Y32" s="8"/>
    </row>
    <row r="33" spans="2:25" ht="15.75" thickBot="1" x14ac:dyDescent="0.3">
      <c r="B33" s="19" t="s">
        <v>74</v>
      </c>
      <c r="C33" s="7" t="s">
        <v>69</v>
      </c>
      <c r="D33" s="33">
        <v>7</v>
      </c>
      <c r="E33" s="19" t="s">
        <v>74</v>
      </c>
      <c r="F33" s="7" t="s">
        <v>57</v>
      </c>
      <c r="G33" s="33">
        <v>7</v>
      </c>
      <c r="H33" s="20" t="s">
        <v>74</v>
      </c>
      <c r="I33" s="18" t="s">
        <v>123</v>
      </c>
      <c r="J33" s="11">
        <v>7</v>
      </c>
      <c r="K33" s="19" t="s">
        <v>74</v>
      </c>
      <c r="L33" s="7" t="s">
        <v>127</v>
      </c>
      <c r="M33" s="33">
        <v>4</v>
      </c>
      <c r="N33" s="7" t="s">
        <v>74</v>
      </c>
      <c r="O33" s="7" t="s">
        <v>103</v>
      </c>
      <c r="P33" s="13">
        <v>7</v>
      </c>
      <c r="Q33" s="19" t="s">
        <v>74</v>
      </c>
      <c r="R33" s="7" t="s">
        <v>62</v>
      </c>
      <c r="S33" s="33">
        <v>3</v>
      </c>
      <c r="T33" s="8"/>
      <c r="U33" s="8"/>
      <c r="V33" s="8"/>
      <c r="W33" s="8"/>
      <c r="X33" s="8"/>
      <c r="Y33" s="8"/>
    </row>
    <row r="34" spans="2:25" x14ac:dyDescent="0.25">
      <c r="B34" s="19" t="s">
        <v>74</v>
      </c>
      <c r="C34" s="7" t="s">
        <v>127</v>
      </c>
      <c r="D34" s="33">
        <v>4</v>
      </c>
      <c r="E34" s="19" t="s">
        <v>74</v>
      </c>
      <c r="F34" s="7" t="s">
        <v>39</v>
      </c>
      <c r="G34" s="33">
        <v>7</v>
      </c>
      <c r="H34" s="7"/>
      <c r="I34" s="7"/>
      <c r="J34" s="7"/>
      <c r="K34" s="19" t="s">
        <v>74</v>
      </c>
      <c r="L34" s="7" t="s">
        <v>62</v>
      </c>
      <c r="M34" s="33">
        <v>2</v>
      </c>
      <c r="N34" s="7" t="s">
        <v>132</v>
      </c>
      <c r="O34" s="7" t="s">
        <v>128</v>
      </c>
      <c r="P34" s="13">
        <v>7</v>
      </c>
      <c r="Q34" s="19" t="s">
        <v>74</v>
      </c>
      <c r="R34" s="7" t="s">
        <v>68</v>
      </c>
      <c r="S34" s="33">
        <v>2</v>
      </c>
      <c r="T34" s="8"/>
      <c r="U34" s="8"/>
      <c r="V34" s="8"/>
      <c r="W34" s="8"/>
      <c r="X34" s="8"/>
      <c r="Y34" s="8"/>
    </row>
    <row r="35" spans="2:25" x14ac:dyDescent="0.25">
      <c r="B35" s="19" t="s">
        <v>74</v>
      </c>
      <c r="C35" s="7" t="s">
        <v>133</v>
      </c>
      <c r="D35" s="33">
        <v>7</v>
      </c>
      <c r="E35" s="19" t="s">
        <v>74</v>
      </c>
      <c r="F35" s="7" t="s">
        <v>93</v>
      </c>
      <c r="G35" s="33">
        <v>4</v>
      </c>
      <c r="H35" s="7"/>
      <c r="I35" s="7"/>
      <c r="J35" s="7"/>
      <c r="K35" s="19" t="s">
        <v>74</v>
      </c>
      <c r="L35" s="7" t="s">
        <v>134</v>
      </c>
      <c r="M35" s="33">
        <v>3</v>
      </c>
      <c r="N35" s="18" t="s">
        <v>135</v>
      </c>
      <c r="O35" s="18" t="s">
        <v>19</v>
      </c>
      <c r="P35" s="11">
        <v>7</v>
      </c>
      <c r="Q35" s="19" t="s">
        <v>74</v>
      </c>
      <c r="R35" s="7" t="s">
        <v>136</v>
      </c>
      <c r="S35" s="33">
        <v>4</v>
      </c>
      <c r="T35" s="8"/>
      <c r="U35" s="8"/>
      <c r="V35" s="8"/>
      <c r="W35" s="8"/>
      <c r="X35" s="8"/>
      <c r="Y35" s="8"/>
    </row>
    <row r="36" spans="2:25" x14ac:dyDescent="0.25">
      <c r="B36" s="19" t="s">
        <v>74</v>
      </c>
      <c r="C36" s="7" t="s">
        <v>62</v>
      </c>
      <c r="D36" s="33">
        <v>2</v>
      </c>
      <c r="E36" s="19" t="s">
        <v>74</v>
      </c>
      <c r="F36" s="7" t="s">
        <v>76</v>
      </c>
      <c r="G36" s="33">
        <v>3</v>
      </c>
      <c r="H36" s="8"/>
      <c r="I36" s="23"/>
      <c r="J36" s="8"/>
      <c r="K36" s="19" t="s">
        <v>74</v>
      </c>
      <c r="L36" s="7" t="s">
        <v>83</v>
      </c>
      <c r="M36" s="33">
        <v>2</v>
      </c>
      <c r="N36" s="8"/>
      <c r="O36" s="8"/>
      <c r="P36" s="8"/>
      <c r="Q36" s="19" t="s">
        <v>74</v>
      </c>
      <c r="R36" s="7" t="s">
        <v>39</v>
      </c>
      <c r="S36" s="33">
        <v>7</v>
      </c>
      <c r="T36" s="8"/>
      <c r="U36" s="8"/>
      <c r="V36" s="8"/>
      <c r="W36" s="8"/>
      <c r="X36" s="8"/>
      <c r="Y36" s="8"/>
    </row>
    <row r="37" spans="2:25" x14ac:dyDescent="0.25">
      <c r="B37" s="19" t="s">
        <v>74</v>
      </c>
      <c r="C37" s="7" t="s">
        <v>78</v>
      </c>
      <c r="D37" s="33">
        <v>4</v>
      </c>
      <c r="E37" s="19" t="s">
        <v>74</v>
      </c>
      <c r="F37" s="7" t="s">
        <v>83</v>
      </c>
      <c r="G37" s="33">
        <v>3</v>
      </c>
      <c r="H37" s="8"/>
      <c r="I37" s="8"/>
      <c r="J37" s="8"/>
      <c r="K37" s="19" t="s">
        <v>74</v>
      </c>
      <c r="L37" s="7" t="s">
        <v>109</v>
      </c>
      <c r="M37" s="33">
        <v>7</v>
      </c>
      <c r="N37" s="8"/>
      <c r="O37" s="8"/>
      <c r="P37" s="8"/>
      <c r="Q37" s="19" t="s">
        <v>74</v>
      </c>
      <c r="R37" s="7" t="s">
        <v>137</v>
      </c>
      <c r="S37" s="33">
        <v>3</v>
      </c>
      <c r="T37" s="8"/>
      <c r="U37" s="8"/>
      <c r="V37" s="8"/>
      <c r="W37" s="8"/>
      <c r="X37" s="8"/>
      <c r="Y37" s="8"/>
    </row>
    <row r="38" spans="2:25" x14ac:dyDescent="0.25">
      <c r="B38" s="19" t="s">
        <v>86</v>
      </c>
      <c r="C38" s="7" t="s">
        <v>89</v>
      </c>
      <c r="D38" s="33">
        <v>2</v>
      </c>
      <c r="E38" s="20" t="s">
        <v>86</v>
      </c>
      <c r="F38" s="18" t="s">
        <v>128</v>
      </c>
      <c r="G38" s="30">
        <v>3</v>
      </c>
      <c r="H38" s="8"/>
      <c r="I38" s="8"/>
      <c r="J38" s="8"/>
      <c r="K38" s="19" t="s">
        <v>138</v>
      </c>
      <c r="L38" s="7" t="s">
        <v>139</v>
      </c>
      <c r="M38" s="33">
        <v>2</v>
      </c>
      <c r="N38" s="8"/>
      <c r="O38" s="8"/>
      <c r="P38" s="8"/>
      <c r="Q38" s="19" t="s">
        <v>86</v>
      </c>
      <c r="R38" s="7" t="s">
        <v>131</v>
      </c>
      <c r="S38" s="33">
        <v>3</v>
      </c>
      <c r="T38" s="8"/>
      <c r="U38" s="8"/>
      <c r="V38" s="8"/>
      <c r="W38" s="8"/>
      <c r="X38" s="8"/>
      <c r="Y38" s="8"/>
    </row>
    <row r="39" spans="2:25" x14ac:dyDescent="0.25">
      <c r="B39" s="19" t="s">
        <v>86</v>
      </c>
      <c r="C39" s="7" t="s">
        <v>70</v>
      </c>
      <c r="D39" s="33">
        <v>2</v>
      </c>
      <c r="E39" s="7"/>
      <c r="F39" s="7"/>
      <c r="G39" s="13"/>
      <c r="H39" s="8"/>
      <c r="I39" s="8"/>
      <c r="J39" s="8"/>
      <c r="K39" s="19" t="s">
        <v>138</v>
      </c>
      <c r="L39" s="7" t="s">
        <v>128</v>
      </c>
      <c r="M39" s="33">
        <v>3</v>
      </c>
      <c r="N39" s="8"/>
      <c r="O39" s="8"/>
      <c r="P39" s="8"/>
      <c r="Q39" s="19" t="s">
        <v>86</v>
      </c>
      <c r="R39" s="7" t="s">
        <v>140</v>
      </c>
      <c r="S39" s="33">
        <v>2</v>
      </c>
      <c r="T39" s="8"/>
      <c r="U39" s="8"/>
      <c r="V39" s="8"/>
      <c r="W39" s="8"/>
      <c r="X39" s="8"/>
      <c r="Y39" s="8"/>
    </row>
    <row r="40" spans="2:25" x14ac:dyDescent="0.25">
      <c r="B40" s="19" t="s">
        <v>86</v>
      </c>
      <c r="C40" s="7" t="s">
        <v>141</v>
      </c>
      <c r="D40" s="33">
        <v>2</v>
      </c>
      <c r="E40" s="7"/>
      <c r="F40" s="7"/>
      <c r="G40" s="13"/>
      <c r="H40" s="8"/>
      <c r="I40" s="8"/>
      <c r="J40" s="8"/>
      <c r="K40" s="19" t="s">
        <v>138</v>
      </c>
      <c r="L40" s="7" t="s">
        <v>39</v>
      </c>
      <c r="M40" s="33">
        <v>3</v>
      </c>
      <c r="N40" s="8"/>
      <c r="O40" s="8"/>
      <c r="P40" s="8"/>
      <c r="Q40" s="19" t="s">
        <v>86</v>
      </c>
      <c r="R40" s="7" t="s">
        <v>83</v>
      </c>
      <c r="S40" s="33">
        <v>1</v>
      </c>
      <c r="T40" s="8"/>
      <c r="U40" s="8"/>
      <c r="V40" s="8"/>
      <c r="W40" s="8"/>
      <c r="X40" s="8" t="s">
        <v>196</v>
      </c>
      <c r="Y40" s="8"/>
    </row>
    <row r="41" spans="2:25" x14ac:dyDescent="0.25">
      <c r="B41" s="19" t="s">
        <v>86</v>
      </c>
      <c r="C41" s="7" t="s">
        <v>65</v>
      </c>
      <c r="D41" s="33">
        <v>2</v>
      </c>
      <c r="E41" s="7"/>
      <c r="F41" s="7"/>
      <c r="G41" s="13"/>
      <c r="H41" s="8"/>
      <c r="I41" s="23"/>
      <c r="J41" s="8"/>
      <c r="K41" s="20" t="s">
        <v>138</v>
      </c>
      <c r="L41" s="18" t="s">
        <v>65</v>
      </c>
      <c r="M41" s="30">
        <v>2</v>
      </c>
      <c r="N41" s="8"/>
      <c r="O41" s="8"/>
      <c r="P41" s="8"/>
      <c r="Q41" s="19" t="s">
        <v>86</v>
      </c>
      <c r="R41" s="7" t="s">
        <v>59</v>
      </c>
      <c r="S41" s="33">
        <v>2</v>
      </c>
      <c r="T41" s="8"/>
      <c r="U41" s="8"/>
      <c r="V41" s="8"/>
      <c r="W41" s="8"/>
      <c r="X41" s="8"/>
      <c r="Y41" s="8"/>
    </row>
    <row r="42" spans="2:25" x14ac:dyDescent="0.25">
      <c r="B42" s="20" t="s">
        <v>86</v>
      </c>
      <c r="C42" s="18" t="s">
        <v>80</v>
      </c>
      <c r="D42" s="30">
        <v>2</v>
      </c>
      <c r="E42" s="7"/>
      <c r="F42" s="7"/>
      <c r="G42" s="13"/>
      <c r="H42" s="8"/>
      <c r="I42" s="8"/>
      <c r="J42" s="8"/>
      <c r="K42" s="8"/>
      <c r="L42" s="8"/>
      <c r="M42" s="8"/>
      <c r="N42" s="8"/>
      <c r="O42" s="8"/>
      <c r="P42" s="8"/>
      <c r="Q42" s="19" t="s">
        <v>86</v>
      </c>
      <c r="R42" s="7" t="s">
        <v>97</v>
      </c>
      <c r="S42" s="33">
        <v>1</v>
      </c>
      <c r="T42" s="8"/>
      <c r="U42" s="8"/>
      <c r="V42" s="8"/>
      <c r="W42" s="8"/>
      <c r="X42" s="8"/>
      <c r="Y42" s="8"/>
    </row>
    <row r="43" spans="2:25" x14ac:dyDescent="0.25">
      <c r="B43" s="8"/>
      <c r="C43" s="8"/>
      <c r="D43" s="8"/>
      <c r="E43" s="7"/>
      <c r="F43" s="7"/>
      <c r="G43" s="7"/>
      <c r="H43" s="8"/>
      <c r="I43" s="8"/>
      <c r="J43" s="8"/>
      <c r="K43" s="8"/>
      <c r="L43" s="8"/>
      <c r="M43" s="8"/>
      <c r="N43" s="8"/>
      <c r="O43" s="8"/>
      <c r="P43" s="8"/>
      <c r="Q43" s="19" t="s">
        <v>86</v>
      </c>
      <c r="R43" s="7" t="s">
        <v>139</v>
      </c>
      <c r="S43" s="33">
        <v>2</v>
      </c>
      <c r="T43" s="8"/>
      <c r="U43" s="8"/>
      <c r="V43" s="8"/>
      <c r="W43" s="8"/>
      <c r="X43" s="8"/>
      <c r="Y43" s="8"/>
    </row>
    <row r="44" spans="2:25" x14ac:dyDescent="0.25">
      <c r="B44" s="8"/>
      <c r="C44" s="8"/>
      <c r="D44" s="8"/>
      <c r="E44" s="8"/>
      <c r="F44" s="23"/>
      <c r="G44" s="8"/>
      <c r="H44" s="8"/>
      <c r="I44" s="8"/>
      <c r="J44" s="8"/>
      <c r="K44" s="8"/>
      <c r="L44" s="8"/>
      <c r="M44" s="8"/>
      <c r="N44" s="8"/>
      <c r="O44" s="8"/>
      <c r="P44" s="8"/>
      <c r="Q44" s="19" t="s">
        <v>86</v>
      </c>
      <c r="R44" s="7" t="s">
        <v>43</v>
      </c>
      <c r="S44" s="33">
        <v>3</v>
      </c>
      <c r="T44" s="8"/>
      <c r="U44" s="8"/>
      <c r="V44" s="8"/>
      <c r="W44" s="8"/>
      <c r="X44" s="8"/>
      <c r="Y44" s="8"/>
    </row>
    <row r="45" spans="2:25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20" t="s">
        <v>86</v>
      </c>
      <c r="R45" s="18" t="s">
        <v>134</v>
      </c>
      <c r="S45" s="30">
        <v>1</v>
      </c>
      <c r="T45" s="8"/>
      <c r="U45" s="8"/>
      <c r="V45" s="8"/>
      <c r="W45" s="8"/>
      <c r="X45" s="8"/>
      <c r="Y45" s="8"/>
    </row>
    <row r="46" spans="2:25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2:25" ht="23.25" x14ac:dyDescent="0.3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2:25" x14ac:dyDescent="0.25">
      <c r="C48" s="5"/>
    </row>
    <row r="49" spans="3:6" x14ac:dyDescent="0.25">
      <c r="C49" s="5"/>
      <c r="E49" s="22"/>
      <c r="F49" s="23"/>
    </row>
    <row r="50" spans="3:6" x14ac:dyDescent="0.25">
      <c r="C50" s="5"/>
      <c r="E50" s="24"/>
    </row>
    <row r="51" spans="3:6" x14ac:dyDescent="0.25">
      <c r="C51" s="5"/>
      <c r="E51" s="24"/>
    </row>
    <row r="52" spans="3:6" x14ac:dyDescent="0.25">
      <c r="C52" s="5"/>
      <c r="E52" s="24"/>
    </row>
    <row r="53" spans="3:6" x14ac:dyDescent="0.25">
      <c r="C53" s="5"/>
      <c r="E53" s="24"/>
    </row>
    <row r="54" spans="3:6" x14ac:dyDescent="0.25">
      <c r="C54" s="5"/>
      <c r="E54" s="24"/>
    </row>
    <row r="55" spans="3:6" x14ac:dyDescent="0.25">
      <c r="C55" s="5"/>
      <c r="E55" s="24"/>
    </row>
    <row r="56" spans="3:6" x14ac:dyDescent="0.25">
      <c r="C56" s="5"/>
      <c r="E56" s="24"/>
    </row>
    <row r="57" spans="3:6" x14ac:dyDescent="0.25">
      <c r="C57" s="5"/>
      <c r="E57" s="24"/>
    </row>
    <row r="58" spans="3:6" x14ac:dyDescent="0.25">
      <c r="C58" s="5"/>
      <c r="E58" s="24"/>
    </row>
    <row r="59" spans="3:6" x14ac:dyDescent="0.25">
      <c r="C59" s="5"/>
      <c r="E59" s="25"/>
      <c r="F59" s="26"/>
    </row>
    <row r="60" spans="3:6" x14ac:dyDescent="0.25">
      <c r="C60" s="5"/>
      <c r="F60" s="5"/>
    </row>
    <row r="61" spans="3:6" x14ac:dyDescent="0.25">
      <c r="F61" s="5"/>
    </row>
    <row r="62" spans="3:6" x14ac:dyDescent="0.25">
      <c r="F62" s="5"/>
    </row>
    <row r="63" spans="3:6" x14ac:dyDescent="0.25">
      <c r="F63" s="5"/>
    </row>
    <row r="64" spans="3:6" x14ac:dyDescent="0.25">
      <c r="F64" s="5"/>
    </row>
    <row r="65" spans="6:6" x14ac:dyDescent="0.25">
      <c r="F65" s="5"/>
    </row>
    <row r="66" spans="6:6" x14ac:dyDescent="0.25">
      <c r="F66" s="5"/>
    </row>
  </sheetData>
  <mergeCells count="10">
    <mergeCell ref="W20:Y20"/>
    <mergeCell ref="K20:M20"/>
    <mergeCell ref="N20:P20"/>
    <mergeCell ref="Q20:S20"/>
    <mergeCell ref="T20:V20"/>
    <mergeCell ref="B2:D2"/>
    <mergeCell ref="F3:G3"/>
    <mergeCell ref="B20:D20"/>
    <mergeCell ref="E20:G20"/>
    <mergeCell ref="H20:J20"/>
  </mergeCells>
  <pageMargins left="0.7" right="0.7" top="0.78749999999999998" bottom="0.78749999999999998" header="0.51180555555555496" footer="0.51180555555555496"/>
  <pageSetup paperSize="9" firstPageNumber="0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B2:S66"/>
  <sheetViews>
    <sheetView zoomScale="85" zoomScaleNormal="85" workbookViewId="0">
      <selection activeCell="R35" sqref="R35"/>
    </sheetView>
  </sheetViews>
  <sheetFormatPr defaultRowHeight="15" x14ac:dyDescent="0.25"/>
  <cols>
    <col min="1" max="1" width="8.5703125" customWidth="1"/>
    <col min="2" max="2" width="8.7109375" customWidth="1"/>
    <col min="3" max="3" width="30.7109375" customWidth="1"/>
    <col min="4" max="5" width="8.7109375" customWidth="1"/>
    <col min="6" max="6" width="30.7109375" customWidth="1"/>
    <col min="7" max="8" width="8.7109375" customWidth="1"/>
    <col min="9" max="9" width="30.7109375" customWidth="1"/>
    <col min="10" max="11" width="8.7109375" customWidth="1"/>
    <col min="12" max="12" width="30.7109375" customWidth="1"/>
    <col min="13" max="14" width="8.7109375" customWidth="1"/>
    <col min="15" max="15" width="30.7109375" customWidth="1"/>
    <col min="16" max="17" width="8.7109375" customWidth="1"/>
    <col min="18" max="18" width="30.7109375" customWidth="1"/>
    <col min="19" max="19" width="8.7109375" customWidth="1"/>
    <col min="20" max="1025" width="8.5703125" customWidth="1"/>
  </cols>
  <sheetData>
    <row r="2" spans="2:9" x14ac:dyDescent="0.25">
      <c r="B2" s="48" t="s">
        <v>142</v>
      </c>
      <c r="C2" s="48"/>
      <c r="D2" s="48"/>
    </row>
    <row r="3" spans="2:9" x14ac:dyDescent="0.25">
      <c r="B3" s="4" t="s">
        <v>1</v>
      </c>
      <c r="C3" s="5" t="s">
        <v>2</v>
      </c>
      <c r="D3" s="27" t="s">
        <v>3</v>
      </c>
      <c r="F3" s="53" t="s">
        <v>0</v>
      </c>
      <c r="G3" s="53"/>
    </row>
    <row r="4" spans="2:9" x14ac:dyDescent="0.25">
      <c r="B4" s="14" t="s">
        <v>6</v>
      </c>
      <c r="C4" s="15" t="s">
        <v>33</v>
      </c>
      <c r="D4" s="17">
        <f>D22+D37+G22+G26+J25+J34+M25+M30+P24+P30</f>
        <v>245</v>
      </c>
      <c r="F4" s="4" t="s">
        <v>4</v>
      </c>
      <c r="G4" s="27" t="s">
        <v>5</v>
      </c>
    </row>
    <row r="5" spans="2:9" x14ac:dyDescent="0.25">
      <c r="B5" s="4" t="s">
        <v>10</v>
      </c>
      <c r="C5" s="5" t="s">
        <v>15</v>
      </c>
      <c r="D5" s="6">
        <f>D24+G24+G31+J29+J30+J31+M23+M24+M32+P26+P27</f>
        <v>204</v>
      </c>
      <c r="F5" s="4" t="s">
        <v>8</v>
      </c>
      <c r="G5" s="27" t="s">
        <v>9</v>
      </c>
    </row>
    <row r="6" spans="2:9" x14ac:dyDescent="0.25">
      <c r="B6" s="4" t="s">
        <v>14</v>
      </c>
      <c r="C6" s="5" t="s">
        <v>124</v>
      </c>
      <c r="D6" s="6">
        <f>D36+J26+J27+M22+M26+P23+P31</f>
        <v>150</v>
      </c>
      <c r="F6" s="4" t="s">
        <v>12</v>
      </c>
      <c r="G6" s="27" t="s">
        <v>13</v>
      </c>
    </row>
    <row r="7" spans="2:9" x14ac:dyDescent="0.25">
      <c r="B7" s="4" t="s">
        <v>18</v>
      </c>
      <c r="C7" s="7" t="s">
        <v>143</v>
      </c>
      <c r="D7" s="6">
        <f>D26+D27+G25+J24+M27+M31+P25</f>
        <v>144</v>
      </c>
      <c r="F7" s="4" t="s">
        <v>16</v>
      </c>
      <c r="G7" s="27" t="s">
        <v>17</v>
      </c>
    </row>
    <row r="8" spans="2:9" x14ac:dyDescent="0.25">
      <c r="B8" s="4" t="s">
        <v>22</v>
      </c>
      <c r="C8" s="5" t="s">
        <v>144</v>
      </c>
      <c r="D8" s="6">
        <f>D25+D30+G32+G33+J37+J39+M29+M36+M42+P22+P35</f>
        <v>138</v>
      </c>
      <c r="F8" s="4" t="s">
        <v>20</v>
      </c>
      <c r="G8" s="27" t="s">
        <v>21</v>
      </c>
    </row>
    <row r="9" spans="2:9" x14ac:dyDescent="0.25">
      <c r="B9" s="4" t="s">
        <v>26</v>
      </c>
      <c r="C9" s="5" t="s">
        <v>145</v>
      </c>
      <c r="D9" s="6">
        <f>D23+D28+G23+J28+J38+P34</f>
        <v>129</v>
      </c>
      <c r="F9" s="4" t="s">
        <v>24</v>
      </c>
      <c r="G9" s="27" t="s">
        <v>25</v>
      </c>
    </row>
    <row r="10" spans="2:9" x14ac:dyDescent="0.25">
      <c r="B10" s="4" t="s">
        <v>30</v>
      </c>
      <c r="C10" s="5" t="s">
        <v>107</v>
      </c>
      <c r="D10" s="6">
        <f>D31+D39+D41+G28+J22+J32+M28+M40+P29</f>
        <v>121</v>
      </c>
      <c r="F10" s="1" t="s">
        <v>28</v>
      </c>
      <c r="G10" s="3" t="s">
        <v>29</v>
      </c>
    </row>
    <row r="11" spans="2:9" x14ac:dyDescent="0.25">
      <c r="B11" s="4" t="s">
        <v>32</v>
      </c>
      <c r="C11" t="s">
        <v>146</v>
      </c>
      <c r="D11" s="6">
        <v>59</v>
      </c>
    </row>
    <row r="12" spans="2:9" x14ac:dyDescent="0.25">
      <c r="B12" s="4" t="s">
        <v>35</v>
      </c>
      <c r="C12" s="7" t="s">
        <v>19</v>
      </c>
      <c r="D12" s="6">
        <v>53</v>
      </c>
      <c r="F12" t="s">
        <v>34</v>
      </c>
      <c r="G12" s="8"/>
      <c r="H12" s="8"/>
      <c r="I12" s="8"/>
    </row>
    <row r="13" spans="2:9" x14ac:dyDescent="0.25">
      <c r="B13" s="4" t="s">
        <v>38</v>
      </c>
      <c r="C13" s="5" t="s">
        <v>147</v>
      </c>
      <c r="D13" s="6">
        <v>43</v>
      </c>
      <c r="F13" t="s">
        <v>37</v>
      </c>
      <c r="G13" s="8"/>
      <c r="H13" s="8"/>
      <c r="I13" s="8"/>
    </row>
    <row r="14" spans="2:9" x14ac:dyDescent="0.25">
      <c r="B14" s="4" t="s">
        <v>40</v>
      </c>
      <c r="C14" s="5" t="s">
        <v>148</v>
      </c>
      <c r="D14" s="6">
        <v>14</v>
      </c>
    </row>
    <row r="15" spans="2:9" x14ac:dyDescent="0.25">
      <c r="B15" s="4" t="s">
        <v>42</v>
      </c>
      <c r="C15" s="5" t="s">
        <v>149</v>
      </c>
      <c r="D15" s="6">
        <v>13</v>
      </c>
      <c r="F15" t="s">
        <v>108</v>
      </c>
    </row>
    <row r="16" spans="2:9" x14ac:dyDescent="0.25">
      <c r="B16" s="4" t="s">
        <v>44</v>
      </c>
      <c r="C16" s="5" t="s">
        <v>36</v>
      </c>
      <c r="D16" s="6">
        <v>11</v>
      </c>
      <c r="F16" t="s">
        <v>110</v>
      </c>
    </row>
    <row r="17" spans="2:19" x14ac:dyDescent="0.25">
      <c r="B17" s="1" t="s">
        <v>45</v>
      </c>
      <c r="C17" s="18" t="s">
        <v>111</v>
      </c>
      <c r="D17" s="9">
        <v>5</v>
      </c>
    </row>
    <row r="20" spans="2:19" x14ac:dyDescent="0.25">
      <c r="B20" s="48" t="s">
        <v>150</v>
      </c>
      <c r="C20" s="48"/>
      <c r="D20" s="48"/>
      <c r="E20" s="48" t="s">
        <v>151</v>
      </c>
      <c r="F20" s="48"/>
      <c r="G20" s="48"/>
      <c r="H20" s="48" t="s">
        <v>152</v>
      </c>
      <c r="I20" s="48"/>
      <c r="J20" s="48"/>
      <c r="K20" s="51" t="s">
        <v>153</v>
      </c>
      <c r="L20" s="51"/>
      <c r="M20" s="51"/>
      <c r="N20" s="52" t="s">
        <v>154</v>
      </c>
      <c r="O20" s="52"/>
      <c r="P20" s="52"/>
      <c r="Q20" s="48" t="s">
        <v>155</v>
      </c>
      <c r="R20" s="48"/>
      <c r="S20" s="48"/>
    </row>
    <row r="21" spans="2:19" x14ac:dyDescent="0.25">
      <c r="B21" s="12" t="s">
        <v>1</v>
      </c>
      <c r="C21" s="13" t="s">
        <v>2</v>
      </c>
      <c r="D21" s="29" t="s">
        <v>3</v>
      </c>
      <c r="E21" s="1" t="s">
        <v>1</v>
      </c>
      <c r="F21" s="2" t="s">
        <v>156</v>
      </c>
      <c r="G21" s="11" t="s">
        <v>3</v>
      </c>
      <c r="H21" s="1" t="s">
        <v>1</v>
      </c>
      <c r="I21" s="2" t="s">
        <v>2</v>
      </c>
      <c r="J21" s="30" t="s">
        <v>3</v>
      </c>
      <c r="K21" s="13" t="s">
        <v>1</v>
      </c>
      <c r="L21" s="13" t="s">
        <v>2</v>
      </c>
      <c r="M21" s="29" t="s">
        <v>3</v>
      </c>
      <c r="N21" s="12" t="s">
        <v>1</v>
      </c>
      <c r="O21" s="13" t="s">
        <v>2</v>
      </c>
      <c r="P21" s="13" t="s">
        <v>3</v>
      </c>
      <c r="Q21" s="10" t="s">
        <v>1</v>
      </c>
      <c r="R21" s="11" t="s">
        <v>2</v>
      </c>
      <c r="S21" s="30" t="s">
        <v>3</v>
      </c>
    </row>
    <row r="22" spans="2:19" x14ac:dyDescent="0.25">
      <c r="B22" s="14" t="s">
        <v>6</v>
      </c>
      <c r="C22" s="15" t="s">
        <v>73</v>
      </c>
      <c r="D22" s="28">
        <v>60</v>
      </c>
      <c r="E22" s="4" t="s">
        <v>6</v>
      </c>
      <c r="F22" s="5" t="s">
        <v>73</v>
      </c>
      <c r="G22" s="13">
        <v>60</v>
      </c>
      <c r="H22" s="4" t="s">
        <v>157</v>
      </c>
      <c r="I22" s="5" t="s">
        <v>69</v>
      </c>
      <c r="J22" s="13">
        <v>60</v>
      </c>
      <c r="K22" s="14" t="s">
        <v>6</v>
      </c>
      <c r="L22" s="15" t="s">
        <v>129</v>
      </c>
      <c r="M22" s="31">
        <v>60</v>
      </c>
      <c r="N22" s="14" t="s">
        <v>6</v>
      </c>
      <c r="O22" s="15" t="s">
        <v>158</v>
      </c>
      <c r="P22" s="32">
        <v>60</v>
      </c>
      <c r="Q22" s="8"/>
      <c r="R22" s="8"/>
      <c r="S22" s="8"/>
    </row>
    <row r="23" spans="2:19" x14ac:dyDescent="0.25">
      <c r="B23" s="4" t="s">
        <v>10</v>
      </c>
      <c r="C23" s="5" t="s">
        <v>159</v>
      </c>
      <c r="D23" s="29">
        <v>48</v>
      </c>
      <c r="E23" s="4" t="s">
        <v>10</v>
      </c>
      <c r="F23" s="5" t="s">
        <v>160</v>
      </c>
      <c r="G23" s="13">
        <v>48</v>
      </c>
      <c r="H23" s="4" t="s">
        <v>122</v>
      </c>
      <c r="I23" s="5" t="s">
        <v>161</v>
      </c>
      <c r="J23" s="13">
        <v>48</v>
      </c>
      <c r="K23" s="4" t="s">
        <v>10</v>
      </c>
      <c r="L23" s="5" t="s">
        <v>55</v>
      </c>
      <c r="M23" s="13">
        <v>48</v>
      </c>
      <c r="N23" s="4" t="s">
        <v>10</v>
      </c>
      <c r="O23" s="5" t="s">
        <v>129</v>
      </c>
      <c r="P23" s="29">
        <v>48</v>
      </c>
      <c r="Q23" s="8"/>
      <c r="R23" s="8"/>
      <c r="S23" s="8"/>
    </row>
    <row r="24" spans="2:19" x14ac:dyDescent="0.25">
      <c r="B24" s="4" t="s">
        <v>14</v>
      </c>
      <c r="C24" s="5" t="s">
        <v>15</v>
      </c>
      <c r="D24" s="29">
        <v>42</v>
      </c>
      <c r="E24" s="4" t="s">
        <v>14</v>
      </c>
      <c r="F24" s="5" t="s">
        <v>55</v>
      </c>
      <c r="G24" s="13">
        <v>42</v>
      </c>
      <c r="H24" s="4" t="s">
        <v>58</v>
      </c>
      <c r="I24" s="5" t="s">
        <v>143</v>
      </c>
      <c r="J24" s="13">
        <v>42</v>
      </c>
      <c r="K24" s="4" t="s">
        <v>14</v>
      </c>
      <c r="L24" s="5" t="s">
        <v>70</v>
      </c>
      <c r="M24" s="13">
        <v>21</v>
      </c>
      <c r="N24" s="4" t="s">
        <v>14</v>
      </c>
      <c r="O24" s="5" t="s">
        <v>73</v>
      </c>
      <c r="P24" s="29">
        <v>42</v>
      </c>
      <c r="Q24" s="8"/>
      <c r="R24" s="8"/>
      <c r="S24" s="8"/>
    </row>
    <row r="25" spans="2:19" x14ac:dyDescent="0.25">
      <c r="B25" s="4" t="s">
        <v>18</v>
      </c>
      <c r="C25" s="5" t="s">
        <v>158</v>
      </c>
      <c r="D25" s="29">
        <v>30</v>
      </c>
      <c r="E25" s="4" t="s">
        <v>18</v>
      </c>
      <c r="F25" s="5" t="s">
        <v>143</v>
      </c>
      <c r="G25" s="13">
        <v>30</v>
      </c>
      <c r="H25" s="4" t="s">
        <v>61</v>
      </c>
      <c r="I25" s="5" t="s">
        <v>73</v>
      </c>
      <c r="J25" s="13">
        <v>30</v>
      </c>
      <c r="K25" s="4" t="s">
        <v>18</v>
      </c>
      <c r="L25" s="5" t="s">
        <v>73</v>
      </c>
      <c r="M25" s="13">
        <v>30</v>
      </c>
      <c r="N25" s="4" t="s">
        <v>18</v>
      </c>
      <c r="O25" s="5" t="s">
        <v>143</v>
      </c>
      <c r="P25" s="29">
        <v>30</v>
      </c>
      <c r="Q25" s="8"/>
      <c r="R25" s="8"/>
      <c r="S25" s="8"/>
    </row>
    <row r="26" spans="2:19" x14ac:dyDescent="0.25">
      <c r="B26" s="4" t="s">
        <v>63</v>
      </c>
      <c r="C26" s="5" t="s">
        <v>162</v>
      </c>
      <c r="D26" s="29">
        <v>15</v>
      </c>
      <c r="E26" s="4" t="s">
        <v>163</v>
      </c>
      <c r="F26" s="5" t="s">
        <v>79</v>
      </c>
      <c r="G26" s="13">
        <v>7</v>
      </c>
      <c r="H26" s="4" t="s">
        <v>163</v>
      </c>
      <c r="I26" s="5" t="s">
        <v>129</v>
      </c>
      <c r="J26" s="13">
        <v>15</v>
      </c>
      <c r="K26" s="4" t="s">
        <v>63</v>
      </c>
      <c r="L26" s="5" t="s">
        <v>140</v>
      </c>
      <c r="M26" s="13">
        <v>8</v>
      </c>
      <c r="N26" s="4" t="s">
        <v>63</v>
      </c>
      <c r="O26" s="5" t="s">
        <v>55</v>
      </c>
      <c r="P26" s="29">
        <v>15</v>
      </c>
      <c r="Q26" s="8"/>
      <c r="R26" s="8"/>
      <c r="S26" s="8"/>
    </row>
    <row r="27" spans="2:19" x14ac:dyDescent="0.25">
      <c r="B27" s="4" t="s">
        <v>63</v>
      </c>
      <c r="C27" s="5" t="s">
        <v>164</v>
      </c>
      <c r="D27" s="29">
        <v>8</v>
      </c>
      <c r="E27" s="4" t="s">
        <v>163</v>
      </c>
      <c r="F27" s="5" t="s">
        <v>59</v>
      </c>
      <c r="G27" s="13">
        <v>15</v>
      </c>
      <c r="H27" s="4" t="s">
        <v>163</v>
      </c>
      <c r="I27" s="5" t="s">
        <v>140</v>
      </c>
      <c r="J27" s="13">
        <v>8</v>
      </c>
      <c r="K27" s="4" t="s">
        <v>63</v>
      </c>
      <c r="L27" s="5" t="s">
        <v>162</v>
      </c>
      <c r="M27" s="13">
        <v>15</v>
      </c>
      <c r="N27" s="4" t="s">
        <v>63</v>
      </c>
      <c r="O27" s="5" t="s">
        <v>70</v>
      </c>
      <c r="P27" s="29">
        <v>8</v>
      </c>
      <c r="Q27" s="8"/>
      <c r="R27" s="8"/>
      <c r="S27" s="8"/>
    </row>
    <row r="28" spans="2:19" x14ac:dyDescent="0.25">
      <c r="B28" s="4" t="s">
        <v>63</v>
      </c>
      <c r="C28" s="5" t="s">
        <v>165</v>
      </c>
      <c r="D28" s="29">
        <v>8</v>
      </c>
      <c r="E28" s="4" t="s">
        <v>163</v>
      </c>
      <c r="F28" s="5" t="s">
        <v>23</v>
      </c>
      <c r="G28" s="13">
        <v>15</v>
      </c>
      <c r="H28" s="4" t="s">
        <v>163</v>
      </c>
      <c r="I28" s="5" t="s">
        <v>159</v>
      </c>
      <c r="J28" s="13">
        <v>15</v>
      </c>
      <c r="K28" s="4" t="s">
        <v>63</v>
      </c>
      <c r="L28" s="5" t="s">
        <v>69</v>
      </c>
      <c r="M28" s="13">
        <v>15</v>
      </c>
      <c r="N28" s="4" t="s">
        <v>63</v>
      </c>
      <c r="O28" s="5" t="s">
        <v>166</v>
      </c>
      <c r="P28" s="29">
        <v>15</v>
      </c>
      <c r="Q28" s="8"/>
      <c r="R28" s="8"/>
      <c r="S28" s="8"/>
    </row>
    <row r="29" spans="2:19" x14ac:dyDescent="0.25">
      <c r="B29" s="4" t="s">
        <v>63</v>
      </c>
      <c r="C29" s="5" t="s">
        <v>59</v>
      </c>
      <c r="D29" s="29">
        <v>15</v>
      </c>
      <c r="E29" s="4" t="s">
        <v>163</v>
      </c>
      <c r="F29" s="5" t="s">
        <v>167</v>
      </c>
      <c r="G29" s="13">
        <v>15</v>
      </c>
      <c r="H29" s="4" t="s">
        <v>163</v>
      </c>
      <c r="I29" s="5" t="s">
        <v>70</v>
      </c>
      <c r="J29" s="13">
        <v>15</v>
      </c>
      <c r="K29" s="4" t="s">
        <v>63</v>
      </c>
      <c r="L29" s="5" t="s">
        <v>168</v>
      </c>
      <c r="M29" s="13">
        <v>15</v>
      </c>
      <c r="N29" s="4" t="s">
        <v>63</v>
      </c>
      <c r="O29" s="5" t="s">
        <v>107</v>
      </c>
      <c r="P29" s="29">
        <v>15</v>
      </c>
      <c r="Q29" s="8"/>
      <c r="R29" s="8"/>
      <c r="S29" s="8"/>
    </row>
    <row r="30" spans="2:19" x14ac:dyDescent="0.25">
      <c r="B30" s="4" t="s">
        <v>74</v>
      </c>
      <c r="C30" s="5" t="s">
        <v>168</v>
      </c>
      <c r="D30" s="29">
        <v>4</v>
      </c>
      <c r="E30" s="4" t="s">
        <v>169</v>
      </c>
      <c r="F30" s="5" t="s">
        <v>170</v>
      </c>
      <c r="G30" s="13">
        <v>4</v>
      </c>
      <c r="H30" s="4" t="s">
        <v>171</v>
      </c>
      <c r="I30" s="5" t="s">
        <v>55</v>
      </c>
      <c r="J30" s="13">
        <v>4</v>
      </c>
      <c r="K30" s="4" t="s">
        <v>74</v>
      </c>
      <c r="L30" s="5" t="s">
        <v>79</v>
      </c>
      <c r="M30" s="13">
        <v>4</v>
      </c>
      <c r="N30" s="4" t="s">
        <v>74</v>
      </c>
      <c r="O30" s="5" t="s">
        <v>79</v>
      </c>
      <c r="P30" s="29">
        <v>4</v>
      </c>
      <c r="Q30" s="8"/>
      <c r="R30" s="8"/>
      <c r="S30" s="8"/>
    </row>
    <row r="31" spans="2:19" x14ac:dyDescent="0.25">
      <c r="B31" s="4" t="s">
        <v>74</v>
      </c>
      <c r="C31" s="5" t="s">
        <v>80</v>
      </c>
      <c r="D31" s="29">
        <v>7</v>
      </c>
      <c r="E31" s="4" t="s">
        <v>169</v>
      </c>
      <c r="F31" s="5" t="s">
        <v>70</v>
      </c>
      <c r="G31" s="13">
        <v>4</v>
      </c>
      <c r="H31" s="4" t="s">
        <v>171</v>
      </c>
      <c r="I31" s="5" t="s">
        <v>92</v>
      </c>
      <c r="J31" s="13">
        <v>2</v>
      </c>
      <c r="K31" s="4" t="s">
        <v>74</v>
      </c>
      <c r="L31" s="5" t="s">
        <v>164</v>
      </c>
      <c r="M31" s="13">
        <v>4</v>
      </c>
      <c r="N31" s="4" t="s">
        <v>74</v>
      </c>
      <c r="O31" s="5" t="s">
        <v>140</v>
      </c>
      <c r="P31" s="29">
        <v>4</v>
      </c>
      <c r="Q31" s="8"/>
      <c r="R31" s="8"/>
      <c r="S31" s="8"/>
    </row>
    <row r="32" spans="2:19" x14ac:dyDescent="0.25">
      <c r="B32" s="4" t="s">
        <v>74</v>
      </c>
      <c r="C32" s="5" t="s">
        <v>172</v>
      </c>
      <c r="D32" s="29">
        <v>2</v>
      </c>
      <c r="E32" s="4" t="s">
        <v>169</v>
      </c>
      <c r="F32" s="5" t="s">
        <v>158</v>
      </c>
      <c r="G32" s="13">
        <v>7</v>
      </c>
      <c r="H32" s="4" t="s">
        <v>171</v>
      </c>
      <c r="I32" s="5" t="s">
        <v>80</v>
      </c>
      <c r="J32" s="13">
        <v>4</v>
      </c>
      <c r="K32" s="4" t="s">
        <v>74</v>
      </c>
      <c r="L32" s="5" t="s">
        <v>92</v>
      </c>
      <c r="M32" s="13">
        <v>3</v>
      </c>
      <c r="N32" s="4" t="s">
        <v>74</v>
      </c>
      <c r="O32" s="5" t="s">
        <v>146</v>
      </c>
      <c r="P32" s="29">
        <v>8</v>
      </c>
      <c r="Q32" s="8"/>
      <c r="R32" s="8"/>
      <c r="S32" s="8"/>
    </row>
    <row r="33" spans="2:19" x14ac:dyDescent="0.25">
      <c r="B33" s="4" t="s">
        <v>74</v>
      </c>
      <c r="C33" s="5" t="s">
        <v>173</v>
      </c>
      <c r="D33" s="29">
        <v>7</v>
      </c>
      <c r="E33" s="4" t="s">
        <v>169</v>
      </c>
      <c r="F33" s="5" t="s">
        <v>168</v>
      </c>
      <c r="G33" s="13">
        <v>4</v>
      </c>
      <c r="H33" s="4" t="s">
        <v>171</v>
      </c>
      <c r="I33" s="5" t="s">
        <v>174</v>
      </c>
      <c r="J33" s="13">
        <v>4</v>
      </c>
      <c r="K33" s="4" t="s">
        <v>74</v>
      </c>
      <c r="L33" s="5" t="s">
        <v>166</v>
      </c>
      <c r="M33" s="13">
        <v>7</v>
      </c>
      <c r="N33" s="4" t="s">
        <v>74</v>
      </c>
      <c r="O33" s="5" t="s">
        <v>175</v>
      </c>
      <c r="P33" s="29">
        <v>8</v>
      </c>
      <c r="Q33" s="8"/>
      <c r="R33" s="8"/>
      <c r="S33" s="8"/>
    </row>
    <row r="34" spans="2:19" x14ac:dyDescent="0.25">
      <c r="B34" s="4" t="s">
        <v>74</v>
      </c>
      <c r="C34" s="5" t="s">
        <v>167</v>
      </c>
      <c r="D34" s="29">
        <v>7</v>
      </c>
      <c r="E34" s="4" t="s">
        <v>169</v>
      </c>
      <c r="F34" s="5" t="s">
        <v>65</v>
      </c>
      <c r="G34" s="13">
        <v>4</v>
      </c>
      <c r="H34" s="4" t="s">
        <v>171</v>
      </c>
      <c r="I34" s="5" t="s">
        <v>79</v>
      </c>
      <c r="J34" s="13">
        <v>4</v>
      </c>
      <c r="K34" s="4" t="s">
        <v>74</v>
      </c>
      <c r="L34" s="5" t="s">
        <v>167</v>
      </c>
      <c r="M34" s="13">
        <v>7</v>
      </c>
      <c r="N34" s="4" t="s">
        <v>74</v>
      </c>
      <c r="O34" s="5" t="s">
        <v>160</v>
      </c>
      <c r="P34" s="29">
        <v>8</v>
      </c>
      <c r="Q34" s="8"/>
      <c r="R34" s="8"/>
      <c r="S34" s="8"/>
    </row>
    <row r="35" spans="2:19" x14ac:dyDescent="0.25">
      <c r="B35" s="4" t="s">
        <v>74</v>
      </c>
      <c r="C35" s="5" t="s">
        <v>170</v>
      </c>
      <c r="D35" s="29">
        <v>4</v>
      </c>
      <c r="E35" s="1" t="s">
        <v>169</v>
      </c>
      <c r="F35" s="2" t="s">
        <v>97</v>
      </c>
      <c r="G35" s="11">
        <v>2</v>
      </c>
      <c r="H35" s="4" t="s">
        <v>171</v>
      </c>
      <c r="I35" s="5" t="s">
        <v>167</v>
      </c>
      <c r="J35" s="13">
        <v>7</v>
      </c>
      <c r="K35" s="4" t="s">
        <v>74</v>
      </c>
      <c r="L35" s="5" t="s">
        <v>170</v>
      </c>
      <c r="M35" s="13">
        <v>4</v>
      </c>
      <c r="N35" s="4" t="s">
        <v>74</v>
      </c>
      <c r="O35" s="5" t="s">
        <v>168</v>
      </c>
      <c r="P35" s="29">
        <v>4</v>
      </c>
      <c r="Q35" s="8"/>
      <c r="R35" s="8"/>
      <c r="S35" s="8"/>
    </row>
    <row r="36" spans="2:19" x14ac:dyDescent="0.25">
      <c r="B36" s="4" t="s">
        <v>74</v>
      </c>
      <c r="C36" s="5" t="s">
        <v>124</v>
      </c>
      <c r="D36" s="29">
        <v>7</v>
      </c>
      <c r="E36" s="8"/>
      <c r="F36" s="8"/>
      <c r="G36" s="8"/>
      <c r="H36" s="4" t="s">
        <v>171</v>
      </c>
      <c r="I36" s="5" t="s">
        <v>170</v>
      </c>
      <c r="J36" s="13">
        <v>4</v>
      </c>
      <c r="K36" s="4" t="s">
        <v>74</v>
      </c>
      <c r="L36" s="5" t="s">
        <v>158</v>
      </c>
      <c r="M36" s="13">
        <v>4</v>
      </c>
      <c r="N36" s="4" t="s">
        <v>74</v>
      </c>
      <c r="O36" s="5" t="s">
        <v>176</v>
      </c>
      <c r="P36" s="29">
        <v>8</v>
      </c>
      <c r="Q36" s="8"/>
      <c r="R36" s="8"/>
      <c r="S36" s="8"/>
    </row>
    <row r="37" spans="2:19" x14ac:dyDescent="0.25">
      <c r="B37" s="4" t="s">
        <v>74</v>
      </c>
      <c r="C37" s="5" t="s">
        <v>79</v>
      </c>
      <c r="D37" s="29">
        <v>4</v>
      </c>
      <c r="E37" s="8"/>
      <c r="F37" s="8"/>
      <c r="G37" s="8"/>
      <c r="H37" s="4" t="s">
        <v>171</v>
      </c>
      <c r="I37" s="5" t="s">
        <v>158</v>
      </c>
      <c r="J37" s="13">
        <v>7</v>
      </c>
      <c r="K37" s="4" t="s">
        <v>74</v>
      </c>
      <c r="L37" s="5" t="s">
        <v>176</v>
      </c>
      <c r="M37" s="13">
        <v>7</v>
      </c>
      <c r="N37" s="4" t="s">
        <v>74</v>
      </c>
      <c r="O37" s="5" t="s">
        <v>177</v>
      </c>
      <c r="P37" s="29">
        <v>4</v>
      </c>
      <c r="Q37" s="8"/>
      <c r="R37" s="8"/>
      <c r="S37" s="8"/>
    </row>
    <row r="38" spans="2:19" x14ac:dyDescent="0.25">
      <c r="B38" s="4" t="s">
        <v>88</v>
      </c>
      <c r="C38" s="5" t="s">
        <v>81</v>
      </c>
      <c r="D38" s="29">
        <v>1</v>
      </c>
      <c r="E38" s="8"/>
      <c r="F38" s="8"/>
      <c r="G38" s="8"/>
      <c r="H38" s="4" t="s">
        <v>178</v>
      </c>
      <c r="I38" s="5" t="s">
        <v>165</v>
      </c>
      <c r="J38" s="13">
        <v>2</v>
      </c>
      <c r="K38" s="4" t="s">
        <v>138</v>
      </c>
      <c r="L38" s="5" t="s">
        <v>139</v>
      </c>
      <c r="M38" s="13">
        <v>3</v>
      </c>
      <c r="N38" s="4" t="s">
        <v>138</v>
      </c>
      <c r="O38" s="5" t="s">
        <v>36</v>
      </c>
      <c r="P38" s="29">
        <v>3</v>
      </c>
      <c r="Q38" s="8"/>
      <c r="R38" s="8"/>
      <c r="S38" s="8"/>
    </row>
    <row r="39" spans="2:19" x14ac:dyDescent="0.25">
      <c r="B39" s="4" t="s">
        <v>88</v>
      </c>
      <c r="C39" s="5" t="s">
        <v>69</v>
      </c>
      <c r="D39" s="29">
        <v>2</v>
      </c>
      <c r="E39" s="8"/>
      <c r="F39" s="8"/>
      <c r="G39" s="8"/>
      <c r="H39" s="4" t="s">
        <v>178</v>
      </c>
      <c r="I39" s="5" t="s">
        <v>168</v>
      </c>
      <c r="J39" s="13">
        <v>2</v>
      </c>
      <c r="K39" s="4" t="s">
        <v>138</v>
      </c>
      <c r="L39" s="5" t="s">
        <v>179</v>
      </c>
      <c r="M39" s="13">
        <v>3</v>
      </c>
      <c r="N39" s="1" t="s">
        <v>138</v>
      </c>
      <c r="O39" s="2" t="s">
        <v>180</v>
      </c>
      <c r="P39" s="30">
        <v>3</v>
      </c>
      <c r="Q39" s="8"/>
      <c r="R39" s="8"/>
      <c r="S39" s="8"/>
    </row>
    <row r="40" spans="2:19" x14ac:dyDescent="0.25">
      <c r="B40" s="4" t="s">
        <v>88</v>
      </c>
      <c r="C40" s="5" t="s">
        <v>65</v>
      </c>
      <c r="D40" s="29">
        <v>2</v>
      </c>
      <c r="E40" s="8"/>
      <c r="F40" s="8"/>
      <c r="G40" s="8"/>
      <c r="H40" s="4" t="s">
        <v>178</v>
      </c>
      <c r="I40" s="5" t="s">
        <v>71</v>
      </c>
      <c r="J40" s="13">
        <v>3</v>
      </c>
      <c r="K40" s="4" t="s">
        <v>138</v>
      </c>
      <c r="L40" s="5" t="s">
        <v>80</v>
      </c>
      <c r="M40" s="29">
        <v>2</v>
      </c>
      <c r="N40" s="8"/>
      <c r="O40" s="8"/>
      <c r="P40" s="8"/>
      <c r="Q40" s="8"/>
      <c r="R40" s="8"/>
      <c r="S40" s="8"/>
    </row>
    <row r="41" spans="2:19" x14ac:dyDescent="0.25">
      <c r="B41" s="4" t="s">
        <v>88</v>
      </c>
      <c r="C41" s="5" t="s">
        <v>181</v>
      </c>
      <c r="D41" s="29">
        <v>1</v>
      </c>
      <c r="E41" s="8"/>
      <c r="F41" s="8"/>
      <c r="G41" s="8"/>
      <c r="H41" s="4" t="s">
        <v>178</v>
      </c>
      <c r="I41" s="5" t="s">
        <v>179</v>
      </c>
      <c r="J41" s="13">
        <v>3</v>
      </c>
      <c r="K41" s="4" t="s">
        <v>138</v>
      </c>
      <c r="L41" s="5" t="s">
        <v>177</v>
      </c>
      <c r="M41" s="29">
        <v>2</v>
      </c>
      <c r="N41" s="8"/>
      <c r="O41" s="8"/>
      <c r="P41" s="8"/>
      <c r="Q41" s="8"/>
      <c r="R41" s="8"/>
      <c r="S41" s="8"/>
    </row>
    <row r="42" spans="2:19" x14ac:dyDescent="0.25">
      <c r="B42" s="4" t="s">
        <v>88</v>
      </c>
      <c r="C42" s="5" t="s">
        <v>182</v>
      </c>
      <c r="D42" s="29">
        <v>2</v>
      </c>
      <c r="E42" s="8"/>
      <c r="F42" s="8"/>
      <c r="G42" s="8"/>
      <c r="H42" s="4" t="s">
        <v>178</v>
      </c>
      <c r="I42" s="5" t="s">
        <v>183</v>
      </c>
      <c r="J42" s="13">
        <v>2</v>
      </c>
      <c r="K42" s="4" t="s">
        <v>138</v>
      </c>
      <c r="L42" s="5" t="s">
        <v>184</v>
      </c>
      <c r="M42" s="33">
        <v>1</v>
      </c>
      <c r="N42" s="8"/>
      <c r="O42" s="8"/>
      <c r="P42" s="8"/>
      <c r="Q42" s="8"/>
      <c r="R42" s="8"/>
      <c r="S42" s="8"/>
    </row>
    <row r="43" spans="2:19" x14ac:dyDescent="0.25">
      <c r="B43" s="4" t="s">
        <v>88</v>
      </c>
      <c r="C43" s="5" t="s">
        <v>185</v>
      </c>
      <c r="D43" s="29">
        <v>1</v>
      </c>
      <c r="E43" s="8"/>
      <c r="F43" s="8"/>
      <c r="G43" s="8"/>
      <c r="H43" s="4" t="s">
        <v>178</v>
      </c>
      <c r="I43" s="5" t="s">
        <v>173</v>
      </c>
      <c r="J43" s="13">
        <v>3</v>
      </c>
      <c r="K43" s="4" t="s">
        <v>138</v>
      </c>
      <c r="L43" s="5" t="s">
        <v>186</v>
      </c>
      <c r="M43" s="29">
        <v>3</v>
      </c>
      <c r="N43" s="8"/>
      <c r="O43" s="8"/>
      <c r="P43" s="8"/>
      <c r="Q43" s="8"/>
      <c r="R43" s="8"/>
      <c r="S43" s="8"/>
    </row>
    <row r="44" spans="2:19" x14ac:dyDescent="0.25">
      <c r="B44" s="4" t="s">
        <v>88</v>
      </c>
      <c r="C44" s="5" t="s">
        <v>133</v>
      </c>
      <c r="D44" s="29">
        <v>3</v>
      </c>
      <c r="E44" s="8"/>
      <c r="F44" s="8"/>
      <c r="G44" s="8"/>
      <c r="H44" s="4" t="s">
        <v>178</v>
      </c>
      <c r="I44" s="5" t="s">
        <v>182</v>
      </c>
      <c r="J44" s="13">
        <v>2</v>
      </c>
      <c r="K44" s="4" t="s">
        <v>138</v>
      </c>
      <c r="L44" s="5" t="s">
        <v>187</v>
      </c>
      <c r="M44" s="29">
        <v>2</v>
      </c>
      <c r="N44" s="8"/>
      <c r="O44" s="8"/>
      <c r="P44" s="8"/>
      <c r="Q44" s="8"/>
      <c r="R44" s="8"/>
      <c r="S44" s="8"/>
    </row>
    <row r="45" spans="2:19" x14ac:dyDescent="0.25">
      <c r="B45" s="1" t="s">
        <v>88</v>
      </c>
      <c r="C45" s="2" t="s">
        <v>141</v>
      </c>
      <c r="D45" s="30">
        <v>2</v>
      </c>
      <c r="E45" s="8"/>
      <c r="F45" s="8"/>
      <c r="G45" s="8"/>
      <c r="H45" s="1" t="s">
        <v>178</v>
      </c>
      <c r="I45" s="2" t="s">
        <v>19</v>
      </c>
      <c r="J45" s="11">
        <v>3</v>
      </c>
      <c r="K45" s="4" t="s">
        <v>138</v>
      </c>
      <c r="L45" s="5" t="s">
        <v>131</v>
      </c>
      <c r="M45" s="29">
        <v>2</v>
      </c>
      <c r="N45" s="8"/>
      <c r="O45" s="8"/>
      <c r="P45" s="8"/>
      <c r="Q45" s="8"/>
      <c r="R45" s="8"/>
      <c r="S45" s="8"/>
    </row>
    <row r="46" spans="2:19" x14ac:dyDescent="0.25">
      <c r="I46" s="26"/>
      <c r="K46" s="1" t="s">
        <v>138</v>
      </c>
      <c r="L46" s="2" t="s">
        <v>183</v>
      </c>
      <c r="M46" s="9">
        <v>2</v>
      </c>
    </row>
    <row r="48" spans="2:19" x14ac:dyDescent="0.25">
      <c r="C48" s="5"/>
    </row>
    <row r="49" spans="3:6" x14ac:dyDescent="0.25">
      <c r="C49" s="5"/>
      <c r="E49" s="22"/>
      <c r="F49" s="23"/>
    </row>
    <row r="50" spans="3:6" x14ac:dyDescent="0.25">
      <c r="C50" s="5"/>
      <c r="E50" s="24"/>
    </row>
    <row r="51" spans="3:6" x14ac:dyDescent="0.25">
      <c r="C51" s="5"/>
      <c r="E51" s="24"/>
    </row>
    <row r="52" spans="3:6" x14ac:dyDescent="0.25">
      <c r="C52" s="5"/>
      <c r="E52" s="24"/>
    </row>
    <row r="53" spans="3:6" x14ac:dyDescent="0.25">
      <c r="C53" s="5"/>
      <c r="E53" s="24"/>
    </row>
    <row r="54" spans="3:6" x14ac:dyDescent="0.25">
      <c r="C54" s="5"/>
      <c r="E54" s="24"/>
    </row>
    <row r="55" spans="3:6" x14ac:dyDescent="0.25">
      <c r="C55" s="5"/>
      <c r="E55" s="24"/>
    </row>
    <row r="56" spans="3:6" x14ac:dyDescent="0.25">
      <c r="C56" s="5"/>
      <c r="E56" s="24"/>
    </row>
    <row r="57" spans="3:6" x14ac:dyDescent="0.25">
      <c r="C57" s="5"/>
      <c r="E57" s="24"/>
    </row>
    <row r="58" spans="3:6" x14ac:dyDescent="0.25">
      <c r="C58" s="5"/>
      <c r="E58" s="24"/>
    </row>
    <row r="59" spans="3:6" x14ac:dyDescent="0.25">
      <c r="C59" s="5"/>
      <c r="E59" s="25"/>
      <c r="F59" s="26"/>
    </row>
    <row r="60" spans="3:6" x14ac:dyDescent="0.25">
      <c r="C60" s="5"/>
      <c r="F60" s="5"/>
    </row>
    <row r="61" spans="3:6" x14ac:dyDescent="0.25">
      <c r="F61" s="5"/>
    </row>
    <row r="62" spans="3:6" x14ac:dyDescent="0.25">
      <c r="F62" s="5"/>
    </row>
    <row r="63" spans="3:6" x14ac:dyDescent="0.25">
      <c r="F63" s="5"/>
    </row>
    <row r="64" spans="3:6" x14ac:dyDescent="0.25">
      <c r="F64" s="5"/>
    </row>
    <row r="65" spans="6:6" x14ac:dyDescent="0.25">
      <c r="F65" s="5"/>
    </row>
    <row r="66" spans="6:6" x14ac:dyDescent="0.25">
      <c r="F66" s="5"/>
    </row>
  </sheetData>
  <mergeCells count="8">
    <mergeCell ref="K20:M20"/>
    <mergeCell ref="N20:P20"/>
    <mergeCell ref="Q20:S20"/>
    <mergeCell ref="B2:D2"/>
    <mergeCell ref="F3:G3"/>
    <mergeCell ref="B20:D20"/>
    <mergeCell ref="E20:G20"/>
    <mergeCell ref="H20:J20"/>
  </mergeCells>
  <pageMargins left="0.7" right="0.7" top="0.78749999999999998" bottom="0.78749999999999998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Mladší žáci</vt:lpstr>
      <vt:lpstr>Starší žáci</vt:lpstr>
      <vt:lpstr>Dorost</vt:lpstr>
      <vt:lpstr>Dorost!_Toc473369863</vt:lpstr>
      <vt:lpstr>'Mladší žáci'!_Toc473369863</vt:lpstr>
      <vt:lpstr>'Starší žáci'!_Toc473369863</vt:lpstr>
    </vt:vector>
  </TitlesOfParts>
  <Company>ESAB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Michal Hostinsky</dc:creator>
  <dc:description/>
  <cp:lastModifiedBy>Suzie</cp:lastModifiedBy>
  <cp:revision>1</cp:revision>
  <cp:lastPrinted>2019-10-27T15:17:38Z</cp:lastPrinted>
  <dcterms:created xsi:type="dcterms:W3CDTF">2019-05-16T07:13:14Z</dcterms:created>
  <dcterms:modified xsi:type="dcterms:W3CDTF">2019-10-28T22:28:32Z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ESAB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