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 firstSheet="1" activeTab="1"/>
  </bookViews>
  <sheets>
    <sheet name="Přihlášky" sheetId="1" r:id="rId1"/>
    <sheet name="Prezence" sheetId="2" r:id="rId2"/>
    <sheet name="sk A" sheetId="3" r:id="rId3"/>
    <sheet name="A - výsledky" sheetId="4" r:id="rId4"/>
    <sheet name="sk B" sheetId="5" r:id="rId5"/>
    <sheet name="B - výsledky" sheetId="6" r:id="rId6"/>
    <sheet name="sk C" sheetId="7" r:id="rId7"/>
    <sheet name="C - výsledky" sheetId="8" r:id="rId8"/>
    <sheet name="sk D" sheetId="9" r:id="rId9"/>
    <sheet name="D - výsledky" sheetId="10" r:id="rId10"/>
    <sheet name="Zápasy" sheetId="11" r:id="rId11"/>
    <sheet name="Zápasy II" sheetId="12" r:id="rId12"/>
    <sheet name="KO" sheetId="13" r:id="rId13"/>
    <sheet name="Zápisy" sheetId="14" r:id="rId14"/>
    <sheet name="List3" sheetId="15" r:id="rId15"/>
    <sheet name="List1" sheetId="16" state="hidden" r:id="rId16"/>
    <sheet name="List2" sheetId="17" state="hidden" r:id="rId17"/>
  </sheets>
  <externalReferences>
    <externalReference r:id="rId18"/>
    <externalReference r:id="rId19"/>
  </externalReferences>
  <definedNames>
    <definedName name="_xlnm._FilterDatabase" localSheetId="10">Zápasy!$B$3:$G$43</definedName>
    <definedName name="contacted">[1]Pomucky!$C$2:$C$3</definedName>
    <definedName name="_xlnm.Print_Area" localSheetId="3">'A - výsledky'!$A$2:$U$26</definedName>
    <definedName name="_xlnm.Print_Area" localSheetId="5">'B - výsledky'!$A$2:$W$26</definedName>
    <definedName name="_xlnm.Print_Area" localSheetId="7">'C - výsledky'!$A$2:$W$26</definedName>
    <definedName name="_xlnm.Print_Area" localSheetId="9">'D - výsledky'!$A$2:$U$26</definedName>
    <definedName name="_xlnm.Print_Area" localSheetId="2">'sk A'!$A$2:$U$26</definedName>
    <definedName name="_xlnm.Print_Area" localSheetId="4">'sk B'!$A$2:$U$26</definedName>
    <definedName name="_xlnm.Print_Area" localSheetId="6">'sk C'!$A$2:$U$26</definedName>
    <definedName name="_xlnm.Print_Area" localSheetId="8">'sk D'!$A$2:$U$26</definedName>
    <definedName name="_xlnm.Print_Area" localSheetId="13">Zápisy!$A$2:$S$38</definedName>
    <definedName name="Ucast">[1]Pomucky!$A$2:$A$3</definedName>
    <definedName name="volba" localSheetId="5">#REF!</definedName>
    <definedName name="volba" localSheetId="7">#REF!</definedName>
    <definedName name="volba" localSheetId="9">#REF!</definedName>
    <definedName name="volba" localSheetId="12">#REF!</definedName>
    <definedName name="volba" localSheetId="1">#REF!</definedName>
    <definedName name="volba" localSheetId="4">#REF!</definedName>
    <definedName name="volba" localSheetId="6">#REF!</definedName>
    <definedName name="volba" localSheetId="8">#REF!</definedName>
    <definedName name="volba" localSheetId="10">#REF!</definedName>
    <definedName name="volba" localSheetId="13">#REF!</definedName>
    <definedName name="volba">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2" i="14"/>
  <c r="K38" s="1"/>
  <c r="B32"/>
  <c r="F38" s="1"/>
  <c r="P29"/>
  <c r="P27"/>
  <c r="I27"/>
  <c r="S23"/>
  <c r="H13"/>
  <c r="L19" s="1"/>
  <c r="B13"/>
  <c r="E19" s="1"/>
  <c r="P10"/>
  <c r="I10"/>
  <c r="I8"/>
  <c r="S4"/>
  <c r="B43" i="12"/>
  <c r="C43" i="11"/>
  <c r="E47" i="10"/>
  <c r="B47"/>
  <c r="E45"/>
  <c r="B45"/>
  <c r="E43"/>
  <c r="B43"/>
  <c r="E41"/>
  <c r="B41"/>
  <c r="E39"/>
  <c r="B39"/>
  <c r="E37"/>
  <c r="B37"/>
  <c r="E35"/>
  <c r="B35"/>
  <c r="E33"/>
  <c r="B33"/>
  <c r="E31"/>
  <c r="B31"/>
  <c r="E29"/>
  <c r="B29"/>
  <c r="N25"/>
  <c r="K25"/>
  <c r="H25"/>
  <c r="T25" s="1"/>
  <c r="E25"/>
  <c r="N23"/>
  <c r="K23"/>
  <c r="H23"/>
  <c r="T23" s="1"/>
  <c r="E23"/>
  <c r="Q21"/>
  <c r="L25" s="1"/>
  <c r="O21"/>
  <c r="K21"/>
  <c r="L17" s="1"/>
  <c r="I21"/>
  <c r="H21"/>
  <c r="T21" s="1"/>
  <c r="E21"/>
  <c r="Q19"/>
  <c r="L23" s="1"/>
  <c r="O19"/>
  <c r="K19"/>
  <c r="L15" s="1"/>
  <c r="I19"/>
  <c r="H19"/>
  <c r="T19" s="1"/>
  <c r="E19"/>
  <c r="Q17"/>
  <c r="I25" s="1"/>
  <c r="O17"/>
  <c r="N17"/>
  <c r="H17"/>
  <c r="T17" s="1"/>
  <c r="E17"/>
  <c r="Q15"/>
  <c r="I23" s="1"/>
  <c r="O15"/>
  <c r="N15"/>
  <c r="H15"/>
  <c r="T15" s="1"/>
  <c r="E15"/>
  <c r="Q13"/>
  <c r="F25" s="1"/>
  <c r="O13"/>
  <c r="N13"/>
  <c r="F21" s="1"/>
  <c r="L13"/>
  <c r="K13"/>
  <c r="F17" s="1"/>
  <c r="I13"/>
  <c r="E13"/>
  <c r="F9" s="1"/>
  <c r="R9" s="1"/>
  <c r="C13"/>
  <c r="R13" s="1"/>
  <c r="Q11"/>
  <c r="F23" s="1"/>
  <c r="R23" s="1"/>
  <c r="O11"/>
  <c r="N11"/>
  <c r="F19" s="1"/>
  <c r="R19" s="1"/>
  <c r="L11"/>
  <c r="K11"/>
  <c r="F15" s="1"/>
  <c r="I11"/>
  <c r="E11"/>
  <c r="F7" s="1"/>
  <c r="R7" s="1"/>
  <c r="C11"/>
  <c r="R11" s="1"/>
  <c r="Q9"/>
  <c r="C25" s="1"/>
  <c r="O9"/>
  <c r="N9"/>
  <c r="C21" s="1"/>
  <c r="L9"/>
  <c r="K9"/>
  <c r="C17" s="1"/>
  <c r="I9"/>
  <c r="H9"/>
  <c r="T9" s="1"/>
  <c r="Q7"/>
  <c r="C23" s="1"/>
  <c r="O7"/>
  <c r="N7"/>
  <c r="C19" s="1"/>
  <c r="L7"/>
  <c r="K7"/>
  <c r="C15" s="1"/>
  <c r="I7"/>
  <c r="H7"/>
  <c r="T7" s="1"/>
  <c r="E47" i="8"/>
  <c r="B47"/>
  <c r="E45"/>
  <c r="B45"/>
  <c r="E43"/>
  <c r="B43"/>
  <c r="E41"/>
  <c r="B41"/>
  <c r="E39"/>
  <c r="B39"/>
  <c r="E37"/>
  <c r="B37"/>
  <c r="E35"/>
  <c r="B35"/>
  <c r="E33"/>
  <c r="B33"/>
  <c r="E31"/>
  <c r="B31"/>
  <c r="E29"/>
  <c r="B29"/>
  <c r="N25"/>
  <c r="K25"/>
  <c r="H25"/>
  <c r="T25" s="1"/>
  <c r="E25"/>
  <c r="N23"/>
  <c r="K23"/>
  <c r="H23"/>
  <c r="T23" s="1"/>
  <c r="E23"/>
  <c r="Q21"/>
  <c r="L25" s="1"/>
  <c r="O21"/>
  <c r="K21"/>
  <c r="L17" s="1"/>
  <c r="I21"/>
  <c r="H21"/>
  <c r="T21" s="1"/>
  <c r="E21"/>
  <c r="Q19"/>
  <c r="L23" s="1"/>
  <c r="O19"/>
  <c r="K19"/>
  <c r="L15" s="1"/>
  <c r="I19"/>
  <c r="H19"/>
  <c r="T19" s="1"/>
  <c r="E19"/>
  <c r="Q17"/>
  <c r="I25" s="1"/>
  <c r="O17"/>
  <c r="N17"/>
  <c r="H17"/>
  <c r="T17" s="1"/>
  <c r="E17"/>
  <c r="Q15"/>
  <c r="I23" s="1"/>
  <c r="O15"/>
  <c r="N15"/>
  <c r="H15"/>
  <c r="T15" s="1"/>
  <c r="E15"/>
  <c r="Q13"/>
  <c r="F25" s="1"/>
  <c r="O13"/>
  <c r="N13"/>
  <c r="F21" s="1"/>
  <c r="L13"/>
  <c r="K13"/>
  <c r="F17" s="1"/>
  <c r="I13"/>
  <c r="E13"/>
  <c r="F9" s="1"/>
  <c r="R9" s="1"/>
  <c r="C13"/>
  <c r="R13" s="1"/>
  <c r="Q11"/>
  <c r="F23" s="1"/>
  <c r="R23" s="1"/>
  <c r="O11"/>
  <c r="N11"/>
  <c r="F19" s="1"/>
  <c r="R19" s="1"/>
  <c r="L11"/>
  <c r="K11"/>
  <c r="F15" s="1"/>
  <c r="I11"/>
  <c r="E11"/>
  <c r="F7" s="1"/>
  <c r="R7" s="1"/>
  <c r="C11"/>
  <c r="R11" s="1"/>
  <c r="Q9"/>
  <c r="C25" s="1"/>
  <c r="O9"/>
  <c r="N9"/>
  <c r="C21" s="1"/>
  <c r="L9"/>
  <c r="K9"/>
  <c r="C17" s="1"/>
  <c r="I9"/>
  <c r="H9"/>
  <c r="T9" s="1"/>
  <c r="Q7"/>
  <c r="C23" s="1"/>
  <c r="O7"/>
  <c r="N7"/>
  <c r="C19" s="1"/>
  <c r="L7"/>
  <c r="K7"/>
  <c r="C15" s="1"/>
  <c r="I7"/>
  <c r="H7"/>
  <c r="T7" s="1"/>
  <c r="E47" i="6"/>
  <c r="B47"/>
  <c r="E45"/>
  <c r="B45"/>
  <c r="E43"/>
  <c r="B43"/>
  <c r="E41"/>
  <c r="B41"/>
  <c r="E39"/>
  <c r="B39"/>
  <c r="E37"/>
  <c r="B37"/>
  <c r="E35"/>
  <c r="B35"/>
  <c r="E33"/>
  <c r="B33"/>
  <c r="E31"/>
  <c r="B31"/>
  <c r="E29"/>
  <c r="B29"/>
  <c r="N25"/>
  <c r="K25"/>
  <c r="H25"/>
  <c r="T25" s="1"/>
  <c r="E25"/>
  <c r="N23"/>
  <c r="K23"/>
  <c r="H23"/>
  <c r="T23" s="1"/>
  <c r="E23"/>
  <c r="Q21"/>
  <c r="L25" s="1"/>
  <c r="O21"/>
  <c r="K21"/>
  <c r="L17" s="1"/>
  <c r="I21"/>
  <c r="H21"/>
  <c r="T21" s="1"/>
  <c r="E21"/>
  <c r="Q19"/>
  <c r="L23" s="1"/>
  <c r="O19"/>
  <c r="K19"/>
  <c r="L15" s="1"/>
  <c r="I19"/>
  <c r="H19"/>
  <c r="T19" s="1"/>
  <c r="E19"/>
  <c r="Q17"/>
  <c r="I25" s="1"/>
  <c r="O17"/>
  <c r="N17"/>
  <c r="H17"/>
  <c r="T17" s="1"/>
  <c r="E17"/>
  <c r="Q15"/>
  <c r="I23" s="1"/>
  <c r="O15"/>
  <c r="N15"/>
  <c r="H15"/>
  <c r="T15" s="1"/>
  <c r="E15"/>
  <c r="Q13"/>
  <c r="F25" s="1"/>
  <c r="O13"/>
  <c r="N13"/>
  <c r="F21" s="1"/>
  <c r="L13"/>
  <c r="K13"/>
  <c r="F17" s="1"/>
  <c r="I13"/>
  <c r="E13"/>
  <c r="F9" s="1"/>
  <c r="R9" s="1"/>
  <c r="C13"/>
  <c r="R13" s="1"/>
  <c r="Q11"/>
  <c r="F23" s="1"/>
  <c r="R23" s="1"/>
  <c r="O11"/>
  <c r="N11"/>
  <c r="F19" s="1"/>
  <c r="R19" s="1"/>
  <c r="L11"/>
  <c r="K11"/>
  <c r="F15" s="1"/>
  <c r="I11"/>
  <c r="E11"/>
  <c r="F7" s="1"/>
  <c r="R7" s="1"/>
  <c r="C11"/>
  <c r="R11" s="1"/>
  <c r="Q9"/>
  <c r="C25" s="1"/>
  <c r="O9"/>
  <c r="N9"/>
  <c r="C21" s="1"/>
  <c r="L9"/>
  <c r="K9"/>
  <c r="C17" s="1"/>
  <c r="I9"/>
  <c r="H9"/>
  <c r="T9" s="1"/>
  <c r="Q7"/>
  <c r="C23" s="1"/>
  <c r="O7"/>
  <c r="N7"/>
  <c r="C19" s="1"/>
  <c r="L7"/>
  <c r="K7"/>
  <c r="C15" s="1"/>
  <c r="I7"/>
  <c r="H7"/>
  <c r="T7" s="1"/>
  <c r="E47" i="4"/>
  <c r="B47"/>
  <c r="E45"/>
  <c r="B45"/>
  <c r="E43"/>
  <c r="B43"/>
  <c r="E39"/>
  <c r="B39"/>
  <c r="E37"/>
  <c r="B37"/>
  <c r="B35"/>
  <c r="E33"/>
  <c r="B33"/>
  <c r="E31"/>
  <c r="B31"/>
  <c r="E29"/>
  <c r="B29"/>
  <c r="F19"/>
  <c r="N15"/>
  <c r="I19" s="1"/>
  <c r="K13"/>
  <c r="N11"/>
  <c r="K11"/>
  <c r="I11"/>
  <c r="C11"/>
  <c r="D14" i="1"/>
  <c r="C14"/>
  <c r="I17" i="14" l="1"/>
  <c r="I18"/>
  <c r="I19"/>
  <c r="K17"/>
  <c r="K18"/>
  <c r="K19"/>
  <c r="R17" i="6"/>
  <c r="R25"/>
  <c r="R17" i="8"/>
  <c r="R25"/>
  <c r="R17" i="10"/>
  <c r="R21"/>
  <c r="R21" i="6"/>
  <c r="R21" i="8"/>
  <c r="R25" i="10"/>
  <c r="R15" i="6"/>
  <c r="R15" i="8"/>
  <c r="R15" i="10"/>
  <c r="C36" i="14"/>
  <c r="E36"/>
  <c r="H36"/>
  <c r="J36"/>
  <c r="L36"/>
  <c r="C37"/>
  <c r="E37"/>
  <c r="H37"/>
  <c r="J37"/>
  <c r="L37"/>
  <c r="C38"/>
  <c r="E38"/>
  <c r="H38"/>
  <c r="J38"/>
  <c r="L38"/>
  <c r="T11" i="6"/>
  <c r="T13"/>
  <c r="T11" i="8"/>
  <c r="T13"/>
  <c r="T11" i="10"/>
  <c r="T13"/>
  <c r="B17" i="14"/>
  <c r="D17"/>
  <c r="F17"/>
  <c r="B18"/>
  <c r="D18"/>
  <c r="F18"/>
  <c r="B19"/>
  <c r="D19"/>
  <c r="F19"/>
  <c r="P8"/>
  <c r="C17"/>
  <c r="E17"/>
  <c r="H17"/>
  <c r="J17"/>
  <c r="L17"/>
  <c r="C18"/>
  <c r="E18"/>
  <c r="H18"/>
  <c r="J18"/>
  <c r="L18"/>
  <c r="C19"/>
  <c r="H19"/>
  <c r="J19"/>
  <c r="I29"/>
  <c r="B36"/>
  <c r="D36"/>
  <c r="F36"/>
  <c r="I36"/>
  <c r="K36"/>
  <c r="B37"/>
  <c r="D37"/>
  <c r="F37"/>
  <c r="I37"/>
  <c r="K37"/>
  <c r="B38"/>
  <c r="D38"/>
  <c r="I38"/>
</calcChain>
</file>

<file path=xl/sharedStrings.xml><?xml version="1.0" encoding="utf-8"?>
<sst xmlns="http://schemas.openxmlformats.org/spreadsheetml/2006/main" count="1068" uniqueCount="247">
  <si>
    <t>Přihlášky Pohár ČNS dorostu dvojic Holice 8.12.2018</t>
  </si>
  <si>
    <t>datum přihl.</t>
  </si>
  <si>
    <t>počet</t>
  </si>
  <si>
    <t>přijato</t>
  </si>
  <si>
    <t>klub</t>
  </si>
  <si>
    <t>vedoucí</t>
  </si>
  <si>
    <t>NK CLIMAX Vsetín</t>
  </si>
  <si>
    <t>Lumír Gebel</t>
  </si>
  <si>
    <t>TJ Sokol Zbečník</t>
  </si>
  <si>
    <t>Lukáš Vlach</t>
  </si>
  <si>
    <t>TJ Radomyšl</t>
  </si>
  <si>
    <t>Josef Slavíček</t>
  </si>
  <si>
    <t>T.J. SOKOL Holice</t>
  </si>
  <si>
    <t>Marek Líbal</t>
  </si>
  <si>
    <t>TJ Spartak Přerov</t>
  </si>
  <si>
    <t>Pavel Janek</t>
  </si>
  <si>
    <t>REPRE starší žáci</t>
  </si>
  <si>
    <t>Petr Tolar</t>
  </si>
  <si>
    <t>SK Šacung ČNES Benešov 1947</t>
  </si>
  <si>
    <t>Miloslav Ziegler</t>
  </si>
  <si>
    <t>TJ Slavoj Český Brod</t>
  </si>
  <si>
    <t>Martin Janík</t>
  </si>
  <si>
    <t>MNK Modřice</t>
  </si>
  <si>
    <t>Petr Gulda</t>
  </si>
  <si>
    <t>TJ Spartak Čelákovice - oddíl nohejbalu</t>
  </si>
  <si>
    <t>Martin Flekač</t>
  </si>
  <si>
    <t>Prezence Pohár ČNS dorostu dvojic Holice 8.12.2018</t>
  </si>
  <si>
    <t>Název týmu</t>
  </si>
  <si>
    <t>r.č.</t>
  </si>
  <si>
    <t>Jméno</t>
  </si>
  <si>
    <t>č.dr.</t>
  </si>
  <si>
    <t>Kapitán</t>
  </si>
  <si>
    <t>Trenér</t>
  </si>
  <si>
    <t>T.J. SOKOL Holice A</t>
  </si>
  <si>
    <t>Dominik Veselý</t>
  </si>
  <si>
    <t>Adam Nastoupil</t>
  </si>
  <si>
    <t>M. Líbal</t>
  </si>
  <si>
    <t>T.J. SOKOL Holice B</t>
  </si>
  <si>
    <t>Patrik Levý</t>
  </si>
  <si>
    <t>Marek Vojtíšek</t>
  </si>
  <si>
    <t>T.J. SOKOL Holice C</t>
  </si>
  <si>
    <t>Tomáš Sochůrek</t>
  </si>
  <si>
    <t>Vít Vohradník</t>
  </si>
  <si>
    <t>Václav Vlk</t>
  </si>
  <si>
    <t>TJ Radomyšl A</t>
  </si>
  <si>
    <t>Filip Hokr</t>
  </si>
  <si>
    <t>J. Slavíček</t>
  </si>
  <si>
    <t>TJ Radomyšl B</t>
  </si>
  <si>
    <t>Tomáš Brenner</t>
  </si>
  <si>
    <t>Jan Bartoš</t>
  </si>
  <si>
    <t>Michal Jonas</t>
  </si>
  <si>
    <t>R. Laťák</t>
  </si>
  <si>
    <t>Ondřej Fries</t>
  </si>
  <si>
    <t>Lukáš Tolar</t>
  </si>
  <si>
    <t>TJ Spartak Čelákovice A</t>
  </si>
  <si>
    <t>Dominik Hejtík</t>
  </si>
  <si>
    <t>Čestmír Čuřík</t>
  </si>
  <si>
    <t>TJ Spartak Čelákovice B</t>
  </si>
  <si>
    <t>NK CLIMAX Vsetín A</t>
  </si>
  <si>
    <t>Martin Málek</t>
  </si>
  <si>
    <t>Rudolf Stařičný</t>
  </si>
  <si>
    <t>Jakub Halašta</t>
  </si>
  <si>
    <t>TJ Sokol Zbečník A</t>
  </si>
  <si>
    <t>Lukáš Kábrt</t>
  </si>
  <si>
    <t>Václav Pohl</t>
  </si>
  <si>
    <t>L. Vlach</t>
  </si>
  <si>
    <t>TJ Sokol Zbečník B</t>
  </si>
  <si>
    <t>David Polák</t>
  </si>
  <si>
    <t>Petr Šimeček</t>
  </si>
  <si>
    <t>TJ Sokol Zbečník C</t>
  </si>
  <si>
    <t>Jaromír Beran</t>
  </si>
  <si>
    <t>Josef Čižinský</t>
  </si>
  <si>
    <t xml:space="preserve">TJ Slavoj Český Brod </t>
  </si>
  <si>
    <t>Jan Čech</t>
  </si>
  <si>
    <t>Jaroslav Kovařík</t>
  </si>
  <si>
    <t>J. Kovařík</t>
  </si>
  <si>
    <t>TJ Spartak Přerov A</t>
  </si>
  <si>
    <t>TJ Spartak Přerov B</t>
  </si>
  <si>
    <t>TJ Spartak Přerov C</t>
  </si>
  <si>
    <t xml:space="preserve">SK Šacung Benešov </t>
  </si>
  <si>
    <t>David Krunert</t>
  </si>
  <si>
    <t>Lukáš Krunert</t>
  </si>
  <si>
    <t>Pohár ČNS dorostu dvojic</t>
  </si>
  <si>
    <t>A</t>
  </si>
  <si>
    <t>Holice 8.12.2018</t>
  </si>
  <si>
    <t>skóre sety</t>
  </si>
  <si>
    <t>body</t>
  </si>
  <si>
    <t>skóre míče</t>
  </si>
  <si>
    <t>pořadí</t>
  </si>
  <si>
    <t>PČNS</t>
  </si>
  <si>
    <t>NK Climax Vsetín B</t>
  </si>
  <si>
    <t>T.J. Sokol Holice B</t>
  </si>
  <si>
    <t>:</t>
  </si>
  <si>
    <t>1.</t>
  </si>
  <si>
    <t>3.</t>
  </si>
  <si>
    <t>2.</t>
  </si>
  <si>
    <t>Výsledky zápasů</t>
  </si>
  <si>
    <t>B</t>
  </si>
  <si>
    <t>T.J. Sokol Holice C</t>
  </si>
  <si>
    <t>Holice 25.11.2017</t>
  </si>
  <si>
    <t>4.</t>
  </si>
  <si>
    <t>5.</t>
  </si>
  <si>
    <t>sety</t>
  </si>
  <si>
    <t>míče</t>
  </si>
  <si>
    <t>C</t>
  </si>
  <si>
    <t>SK Šacung Benešov</t>
  </si>
  <si>
    <t>D</t>
  </si>
  <si>
    <t>NK Climax Vsetín A</t>
  </si>
  <si>
    <t>T.J. Sokol Holice A</t>
  </si>
  <si>
    <t>zápas</t>
  </si>
  <si>
    <t>skupina</t>
  </si>
  <si>
    <t>kolo</t>
  </si>
  <si>
    <t>Pohár ČNS Holice</t>
  </si>
  <si>
    <t>skupina A až D</t>
  </si>
  <si>
    <t>I.</t>
  </si>
  <si>
    <t>Přerov A</t>
  </si>
  <si>
    <t>Čelákovice A</t>
  </si>
  <si>
    <t>Radomyšl B</t>
  </si>
  <si>
    <t>2:0 (5, 7)</t>
  </si>
  <si>
    <t>Radomyšl A</t>
  </si>
  <si>
    <t>Šacung</t>
  </si>
  <si>
    <t>2:0 (5, 5)</t>
  </si>
  <si>
    <t>Holice A</t>
  </si>
  <si>
    <t>Zbečník B</t>
  </si>
  <si>
    <t>2:0 (4, 9)</t>
  </si>
  <si>
    <t>II.</t>
  </si>
  <si>
    <t>Holice B</t>
  </si>
  <si>
    <t>Zbečník C</t>
  </si>
  <si>
    <t>Přerov B</t>
  </si>
  <si>
    <t>Holice C</t>
  </si>
  <si>
    <t>2:0 (6, 4)</t>
  </si>
  <si>
    <t>REPRE SŽ</t>
  </si>
  <si>
    <t>Přerov C</t>
  </si>
  <si>
    <t>2:0 (6, 3)</t>
  </si>
  <si>
    <t>Čelákovice B</t>
  </si>
  <si>
    <t>III.</t>
  </si>
  <si>
    <t>Český Brod</t>
  </si>
  <si>
    <t>Modřice</t>
  </si>
  <si>
    <t>2:0 (8, 8)</t>
  </si>
  <si>
    <t>Zbečník A</t>
  </si>
  <si>
    <t>2:0 (7, 6)</t>
  </si>
  <si>
    <t>Vsetín A</t>
  </si>
  <si>
    <t>1:2 (9, -5, -8)</t>
  </si>
  <si>
    <t>IV.</t>
  </si>
  <si>
    <t>2:0 (7, 7)</t>
  </si>
  <si>
    <t>2:0 (3, 7)</t>
  </si>
  <si>
    <t>V.</t>
  </si>
  <si>
    <t>2:1 (-9, 6, 6)</t>
  </si>
  <si>
    <t>2:0 (6, 6)</t>
  </si>
  <si>
    <t>2:1 (-7, 6, 5)</t>
  </si>
  <si>
    <t>VI.</t>
  </si>
  <si>
    <t>2:0 (3, 9)</t>
  </si>
  <si>
    <t>2:0 (2, 7)</t>
  </si>
  <si>
    <t>VII.</t>
  </si>
  <si>
    <t>0:2 (-5, -8)</t>
  </si>
  <si>
    <t>2:0 (6, 7)</t>
  </si>
  <si>
    <t>2:0 (9, 9)</t>
  </si>
  <si>
    <t>2:0 (5, 6)</t>
  </si>
  <si>
    <t>VIII.</t>
  </si>
  <si>
    <t>1:2 (6, -8, -8)</t>
  </si>
  <si>
    <t>2:0 (3, 6)</t>
  </si>
  <si>
    <t>2:0 (7, 2)</t>
  </si>
  <si>
    <t>IX.</t>
  </si>
  <si>
    <t>1:2 (-6, 9, -8)</t>
  </si>
  <si>
    <t>1:2 (6, -6, -8)</t>
  </si>
  <si>
    <t>0:2 (-6, -6)</t>
  </si>
  <si>
    <t>X.</t>
  </si>
  <si>
    <t>0:2 (-6, -2)</t>
  </si>
  <si>
    <t>1:2 (-3, 7, -8)</t>
  </si>
  <si>
    <t>1:2 (-4, 8, -7)</t>
  </si>
  <si>
    <t>2:1 (8, -9, 8)</t>
  </si>
  <si>
    <t>Play-off</t>
  </si>
  <si>
    <t>ČF1</t>
  </si>
  <si>
    <t>2:0 (9, 6)</t>
  </si>
  <si>
    <t>ČF2</t>
  </si>
  <si>
    <t>2:0 (5, 2)</t>
  </si>
  <si>
    <t>ČF3</t>
  </si>
  <si>
    <t>ČF4</t>
  </si>
  <si>
    <t>2:1 (-5, 3, 9)</t>
  </si>
  <si>
    <t>SF1</t>
  </si>
  <si>
    <t>1:2 (-4, 9, -9)</t>
  </si>
  <si>
    <t>SF2</t>
  </si>
  <si>
    <t>0:2 (-2, -5)</t>
  </si>
  <si>
    <t>3M</t>
  </si>
  <si>
    <t>F</t>
  </si>
  <si>
    <t>2:1 (7, -8, 9)</t>
  </si>
  <si>
    <t>Pohár ČNS dorostu dvojic Holice 8.12.2018</t>
  </si>
  <si>
    <t xml:space="preserve">skupina </t>
  </si>
  <si>
    <t>Čtvrtfinále</t>
  </si>
  <si>
    <t>Semifinále</t>
  </si>
  <si>
    <t>Finále</t>
  </si>
  <si>
    <t>VÍTĚZ</t>
  </si>
  <si>
    <t>A1</t>
  </si>
  <si>
    <t>Český Brod 2:0 (9, 6)</t>
  </si>
  <si>
    <t>los ( C2, D2)</t>
  </si>
  <si>
    <t>Holice A 2:1 (4, -9, 9)</t>
  </si>
  <si>
    <t>B1</t>
  </si>
  <si>
    <t>Holice A 2:0 (5, 2)</t>
  </si>
  <si>
    <t>Zbečník A 2:1 (7, -8, 9)</t>
  </si>
  <si>
    <t>C1</t>
  </si>
  <si>
    <t>Zbečník B 2:0 (6, 7)</t>
  </si>
  <si>
    <t>los ( A2, B2)</t>
  </si>
  <si>
    <t>Zbečník A 2:0 (2, 5)</t>
  </si>
  <si>
    <t>D1</t>
  </si>
  <si>
    <t>Zbečník A 2:1 (-5, 3, 9)</t>
  </si>
  <si>
    <t>Český Brod 2:0 (8, 8)</t>
  </si>
  <si>
    <t>Datum</t>
  </si>
  <si>
    <t>ZÁPIS O UTKÁNÍ V NOHEJBALU - jednorázové soutěže</t>
  </si>
  <si>
    <t>SOUTĚŽ:</t>
  </si>
  <si>
    <t>Pohár ČNS</t>
  </si>
  <si>
    <t>KATEGORIE:</t>
  </si>
  <si>
    <t>D2</t>
  </si>
  <si>
    <t>UTKÁNÍ Č.:</t>
  </si>
  <si>
    <t>SKUPINA:</t>
  </si>
  <si>
    <t>DATUM:</t>
  </si>
  <si>
    <t>ZAČÁTEK:</t>
  </si>
  <si>
    <t>KONEC:</t>
  </si>
  <si>
    <t>ROZHODČÍ:</t>
  </si>
  <si>
    <t>TRENÉR D:</t>
  </si>
  <si>
    <t>KAPITÁN D:</t>
  </si>
  <si>
    <t>podpis</t>
  </si>
  <si>
    <t>TRENÉR H:</t>
  </si>
  <si>
    <t>KAPITÁN H:</t>
  </si>
  <si>
    <t>SET</t>
  </si>
  <si>
    <t>DOMÁCÍ</t>
  </si>
  <si>
    <t>T</t>
  </si>
  <si>
    <t>HOSTÉ</t>
  </si>
  <si>
    <t>MÍČE</t>
  </si>
  <si>
    <t>SETY</t>
  </si>
  <si>
    <t>ZÁPAS</t>
  </si>
  <si>
    <t>H</t>
  </si>
  <si>
    <t>REG. Č.</t>
  </si>
  <si>
    <t>POZNÁMKA</t>
  </si>
  <si>
    <t>JMÉNO</t>
  </si>
  <si>
    <t>Č. DRESU</t>
  </si>
  <si>
    <t>Tomáš Ježek</t>
  </si>
  <si>
    <t>Lukáš Votava</t>
  </si>
  <si>
    <t>Tomáš Löffelmann</t>
  </si>
  <si>
    <t>Petr Nesládek</t>
  </si>
  <si>
    <t>Jiří Dreiseitl</t>
  </si>
  <si>
    <t>Petr Lolek</t>
  </si>
  <si>
    <t>Dominik Pokorný</t>
  </si>
  <si>
    <t>Jakub Pírek</t>
  </si>
  <si>
    <t>Adam Mužík</t>
  </si>
  <si>
    <t>Tomáš Uher</t>
  </si>
  <si>
    <t>P. Čunek</t>
  </si>
  <si>
    <t>P. Tolar</t>
  </si>
</sst>
</file>

<file path=xl/styles.xml><?xml version="1.0" encoding="utf-8"?>
<styleSheet xmlns="http://schemas.openxmlformats.org/spreadsheetml/2006/main">
  <numFmts count="1">
    <numFmt numFmtId="164" formatCode="0.00\ %"/>
  </numFmts>
  <fonts count="49">
    <font>
      <sz val="11"/>
      <color rgb="FF000000"/>
      <name val="Calibri"/>
      <family val="2"/>
      <charset val="1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6"/>
      <name val="Arial CE"/>
      <charset val="238"/>
    </font>
    <font>
      <b/>
      <sz val="11"/>
      <name val="Times New Roman"/>
      <family val="1"/>
      <charset val="238"/>
    </font>
    <font>
      <b/>
      <sz val="10"/>
      <name val="Arial CE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sz val="14"/>
      <name val="Tahoma"/>
      <family val="2"/>
      <charset val="238"/>
    </font>
    <font>
      <b/>
      <sz val="9"/>
      <name val="Tahoma"/>
      <family val="2"/>
      <charset val="238"/>
    </font>
    <font>
      <b/>
      <sz val="22"/>
      <name val="Arial CE"/>
      <family val="2"/>
      <charset val="238"/>
    </font>
    <font>
      <b/>
      <sz val="14"/>
      <name val="Tahoma"/>
      <family val="2"/>
      <charset val="238"/>
    </font>
    <font>
      <b/>
      <sz val="20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36"/>
      <name val="Tahoma"/>
      <family val="2"/>
      <charset val="238"/>
    </font>
    <font>
      <sz val="18"/>
      <name val="Tahoma"/>
      <family val="2"/>
      <charset val="238"/>
    </font>
    <font>
      <b/>
      <sz val="24"/>
      <name val="Tahoma"/>
      <family val="2"/>
      <charset val="238"/>
    </font>
    <font>
      <b/>
      <sz val="18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2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6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Calibri"/>
      <family val="2"/>
      <charset val="1"/>
    </font>
    <font>
      <sz val="12"/>
      <name val="Arial CE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sz val="8"/>
      <color rgb="FF000000"/>
      <name val="Arial"/>
      <family val="2"/>
      <charset val="238"/>
    </font>
    <font>
      <b/>
      <sz val="12"/>
      <name val="Arial CE"/>
      <family val="2"/>
      <charset val="238"/>
    </font>
    <font>
      <i/>
      <sz val="8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AE3F3"/>
        <bgColor rgb="FFD9D9D9"/>
      </patternFill>
    </fill>
    <fill>
      <patternFill patternType="solid">
        <fgColor rgb="FFD9D9D9"/>
        <bgColor rgb="FFD5D5D5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</fills>
  <borders count="56">
    <border>
      <left/>
      <right/>
      <top/>
      <bottom/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27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3" fontId="0" fillId="0" borderId="0" xfId="0" applyNumberFormat="1"/>
    <xf numFmtId="0" fontId="0" fillId="0" borderId="0" xfId="0" applyAlignment="1"/>
    <xf numFmtId="14" fontId="3" fillId="0" borderId="0" xfId="0" applyNumberFormat="1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0" xfId="0" applyFont="1" applyFill="1"/>
    <xf numFmtId="0" fontId="7" fillId="2" borderId="10" xfId="0" applyFont="1" applyFill="1" applyBorder="1"/>
    <xf numFmtId="0" fontId="8" fillId="0" borderId="2" xfId="1" applyFont="1" applyBorder="1"/>
    <xf numFmtId="0" fontId="8" fillId="0" borderId="5" xfId="1" applyFont="1" applyBorder="1"/>
    <xf numFmtId="0" fontId="8" fillId="0" borderId="6" xfId="1" applyFont="1" applyBorder="1"/>
    <xf numFmtId="0" fontId="8" fillId="0" borderId="7" xfId="1" applyFont="1" applyBorder="1"/>
    <xf numFmtId="0" fontId="8" fillId="0" borderId="8" xfId="1" applyFont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8" fillId="0" borderId="2" xfId="1" applyBorder="1"/>
    <xf numFmtId="0" fontId="8" fillId="0" borderId="5" xfId="1" applyBorder="1"/>
    <xf numFmtId="0" fontId="8" fillId="0" borderId="6" xfId="1" applyBorder="1"/>
    <xf numFmtId="0" fontId="8" fillId="0" borderId="7" xfId="1" applyBorder="1"/>
    <xf numFmtId="0" fontId="8" fillId="0" borderId="8" xfId="1" applyBorder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0" fillId="0" borderId="0" xfId="0" applyBorder="1"/>
    <xf numFmtId="0" fontId="16" fillId="0" borderId="2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49" fontId="0" fillId="0" borderId="0" xfId="0" applyNumberFormat="1"/>
    <xf numFmtId="0" fontId="14" fillId="4" borderId="19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4" fillId="0" borderId="9" xfId="0" applyFont="1" applyBorder="1" applyAlignment="1">
      <alignment horizontal="left"/>
    </xf>
    <xf numFmtId="0" fontId="24" fillId="0" borderId="9" xfId="0" applyFont="1" applyBorder="1"/>
    <xf numFmtId="0" fontId="25" fillId="0" borderId="0" xfId="0" applyFont="1" applyBorder="1" applyAlignment="1">
      <alignment horizontal="right"/>
    </xf>
    <xf numFmtId="0" fontId="24" fillId="0" borderId="0" xfId="0" applyFont="1" applyBorder="1"/>
    <xf numFmtId="0" fontId="0" fillId="0" borderId="0" xfId="0" applyAlignment="1">
      <alignment horizontal="right"/>
    </xf>
    <xf numFmtId="0" fontId="0" fillId="0" borderId="6" xfId="0" applyBorder="1" applyAlignment="1">
      <alignment horizontal="left"/>
    </xf>
    <xf numFmtId="0" fontId="24" fillId="0" borderId="6" xfId="0" applyFont="1" applyBorder="1"/>
    <xf numFmtId="0" fontId="0" fillId="0" borderId="6" xfId="0" applyBorder="1"/>
    <xf numFmtId="0" fontId="24" fillId="0" borderId="6" xfId="0" applyFont="1" applyBorder="1" applyAlignment="1">
      <alignment horizontal="left"/>
    </xf>
    <xf numFmtId="0" fontId="21" fillId="0" borderId="28" xfId="0" applyFont="1" applyBorder="1" applyAlignment="1">
      <alignment horizontal="center"/>
    </xf>
    <xf numFmtId="0" fontId="25" fillId="0" borderId="9" xfId="0" applyFont="1" applyBorder="1" applyAlignment="1">
      <alignment horizontal="right"/>
    </xf>
    <xf numFmtId="0" fontId="24" fillId="0" borderId="28" xfId="0" applyFont="1" applyBorder="1"/>
    <xf numFmtId="0" fontId="25" fillId="0" borderId="6" xfId="0" applyFont="1" applyBorder="1" applyAlignment="1">
      <alignment horizontal="right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29" fillId="4" borderId="6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right" vertical="center"/>
    </xf>
    <xf numFmtId="0" fontId="27" fillId="4" borderId="26" xfId="0" applyFont="1" applyFill="1" applyBorder="1" applyAlignment="1">
      <alignment vertical="center"/>
    </xf>
    <xf numFmtId="0" fontId="30" fillId="4" borderId="26" xfId="0" applyFont="1" applyFill="1" applyBorder="1" applyAlignment="1">
      <alignment vertical="center"/>
    </xf>
    <xf numFmtId="0" fontId="27" fillId="4" borderId="8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49" fontId="27" fillId="0" borderId="30" xfId="0" applyNumberFormat="1" applyFont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49" fontId="26" fillId="0" borderId="6" xfId="0" applyNumberFormat="1" applyFont="1" applyBorder="1" applyAlignment="1">
      <alignment horizontal="center" vertical="center"/>
    </xf>
    <xf numFmtId="49" fontId="27" fillId="0" borderId="0" xfId="0" applyNumberFormat="1" applyFont="1"/>
    <xf numFmtId="49" fontId="27" fillId="4" borderId="8" xfId="0" applyNumberFormat="1" applyFont="1" applyFill="1" applyBorder="1" applyAlignment="1">
      <alignment vertical="center"/>
    </xf>
    <xf numFmtId="0" fontId="26" fillId="0" borderId="2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6" fillId="6" borderId="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34" fillId="2" borderId="0" xfId="0" applyFont="1" applyFill="1" applyBorder="1" applyAlignment="1">
      <alignment horizontal="left"/>
    </xf>
    <xf numFmtId="0" fontId="26" fillId="0" borderId="0" xfId="0" applyFont="1" applyAlignment="1">
      <alignment horizontal="left" shrinkToFit="1"/>
    </xf>
    <xf numFmtId="0" fontId="35" fillId="0" borderId="0" xfId="0" applyFont="1" applyAlignment="1">
      <alignment horizontal="center" shrinkToFit="1"/>
    </xf>
    <xf numFmtId="0" fontId="35" fillId="0" borderId="0" xfId="0" applyFont="1" applyAlignment="1">
      <alignment shrinkToFit="1"/>
    </xf>
    <xf numFmtId="0" fontId="35" fillId="0" borderId="0" xfId="0" applyFont="1"/>
    <xf numFmtId="20" fontId="26" fillId="0" borderId="12" xfId="0" applyNumberFormat="1" applyFont="1" applyBorder="1" applyAlignment="1">
      <alignment horizontal="left" shrinkToFit="1"/>
    </xf>
    <xf numFmtId="0" fontId="36" fillId="0" borderId="0" xfId="0" applyFont="1" applyBorder="1" applyAlignment="1">
      <alignment vertical="top" shrinkToFit="1"/>
    </xf>
    <xf numFmtId="49" fontId="37" fillId="0" borderId="22" xfId="0" applyNumberFormat="1" applyFont="1" applyBorder="1" applyAlignment="1">
      <alignment horizontal="left" wrapText="1"/>
    </xf>
    <xf numFmtId="0" fontId="26" fillId="0" borderId="23" xfId="0" applyFont="1" applyBorder="1" applyAlignment="1">
      <alignment shrinkToFit="1"/>
    </xf>
    <xf numFmtId="0" fontId="37" fillId="0" borderId="22" xfId="0" applyFont="1" applyBorder="1" applyAlignment="1">
      <alignment horizontal="left" wrapText="1"/>
    </xf>
    <xf numFmtId="0" fontId="26" fillId="0" borderId="22" xfId="0" applyFont="1" applyBorder="1" applyAlignment="1">
      <alignment horizontal="center" shrinkToFit="1"/>
    </xf>
    <xf numFmtId="0" fontId="36" fillId="0" borderId="21" xfId="0" applyFont="1" applyBorder="1" applyAlignment="1">
      <alignment vertical="top" shrinkToFit="1"/>
    </xf>
    <xf numFmtId="0" fontId="38" fillId="0" borderId="16" xfId="0" applyFont="1" applyBorder="1" applyAlignment="1">
      <alignment horizontal="left" shrinkToFit="1"/>
    </xf>
    <xf numFmtId="0" fontId="38" fillId="0" borderId="19" xfId="0" applyFont="1" applyBorder="1" applyAlignment="1">
      <alignment horizontal="left" shrinkToFit="1"/>
    </xf>
    <xf numFmtId="0" fontId="39" fillId="0" borderId="0" xfId="0" applyFont="1" applyAlignment="1">
      <alignment horizontal="left" shrinkToFit="1"/>
    </xf>
    <xf numFmtId="0" fontId="0" fillId="0" borderId="0" xfId="0" applyAlignment="1">
      <alignment shrinkToFit="1"/>
    </xf>
    <xf numFmtId="0" fontId="0" fillId="0" borderId="19" xfId="0" applyBorder="1" applyAlignment="1">
      <alignment shrinkToFit="1"/>
    </xf>
    <xf numFmtId="0" fontId="0" fillId="0" borderId="21" xfId="0" applyBorder="1" applyAlignment="1">
      <alignment shrinkToFit="1"/>
    </xf>
    <xf numFmtId="0" fontId="0" fillId="0" borderId="0" xfId="0" applyBorder="1" applyAlignment="1">
      <alignment shrinkToFit="1"/>
    </xf>
    <xf numFmtId="0" fontId="26" fillId="0" borderId="12" xfId="0" applyFont="1" applyBorder="1" applyAlignment="1">
      <alignment horizontal="left" shrinkToFit="1"/>
    </xf>
    <xf numFmtId="0" fontId="26" fillId="0" borderId="15" xfId="0" applyFont="1" applyBorder="1" applyAlignment="1">
      <alignment shrinkToFit="1"/>
    </xf>
    <xf numFmtId="0" fontId="26" fillId="0" borderId="22" xfId="0" applyFont="1" applyBorder="1" applyAlignment="1">
      <alignment horizontal="left" shrinkToFit="1"/>
    </xf>
    <xf numFmtId="0" fontId="26" fillId="0" borderId="0" xfId="0" applyFont="1" applyAlignment="1">
      <alignment horizontal="center" shrinkToFit="1"/>
    </xf>
    <xf numFmtId="0" fontId="26" fillId="0" borderId="0" xfId="0" applyFont="1" applyBorder="1" applyAlignment="1">
      <alignment horizontal="center" shrinkToFit="1"/>
    </xf>
    <xf numFmtId="49" fontId="35" fillId="0" borderId="22" xfId="0" applyNumberFormat="1" applyFont="1" applyBorder="1" applyAlignment="1">
      <alignment horizontal="center" shrinkToFit="1"/>
    </xf>
    <xf numFmtId="0" fontId="35" fillId="0" borderId="21" xfId="0" applyFont="1" applyBorder="1" applyAlignment="1">
      <alignment shrinkToFit="1"/>
    </xf>
    <xf numFmtId="0" fontId="35" fillId="0" borderId="22" xfId="0" applyFont="1" applyBorder="1" applyAlignment="1">
      <alignment horizontal="center" shrinkToFit="1"/>
    </xf>
    <xf numFmtId="0" fontId="29" fillId="0" borderId="0" xfId="0" applyFont="1" applyBorder="1" applyAlignment="1">
      <alignment horizontal="center" vertical="center" shrinkToFit="1"/>
    </xf>
    <xf numFmtId="0" fontId="26" fillId="0" borderId="24" xfId="0" applyFont="1" applyBorder="1" applyAlignment="1">
      <alignment shrinkToFit="1"/>
    </xf>
    <xf numFmtId="0" fontId="40" fillId="0" borderId="12" xfId="0" applyFont="1" applyBorder="1" applyAlignment="1">
      <alignment horizontal="left" shrinkToFit="1"/>
    </xf>
    <xf numFmtId="0" fontId="8" fillId="0" borderId="19" xfId="0" applyFont="1" applyBorder="1" applyAlignment="1">
      <alignment horizontal="left" shrinkToFit="1"/>
    </xf>
    <xf numFmtId="0" fontId="35" fillId="0" borderId="0" xfId="0" applyFont="1" applyBorder="1" applyAlignment="1">
      <alignment horizontal="right" shrinkToFit="1"/>
    </xf>
    <xf numFmtId="49" fontId="38" fillId="0" borderId="22" xfId="0" applyNumberFormat="1" applyFont="1" applyBorder="1" applyAlignment="1">
      <alignment horizontal="center" shrinkToFit="1"/>
    </xf>
    <xf numFmtId="0" fontId="39" fillId="0" borderId="23" xfId="0" applyFont="1" applyBorder="1" applyAlignment="1">
      <alignment shrinkToFit="1"/>
    </xf>
    <xf numFmtId="0" fontId="0" fillId="0" borderId="0" xfId="0" applyAlignment="1">
      <alignment horizontal="left" shrinkToFit="1"/>
    </xf>
    <xf numFmtId="0" fontId="38" fillId="0" borderId="22" xfId="0" applyFont="1" applyBorder="1" applyAlignment="1">
      <alignment horizontal="left" shrinkToFit="1"/>
    </xf>
    <xf numFmtId="0" fontId="26" fillId="0" borderId="16" xfId="0" applyFont="1" applyBorder="1" applyAlignment="1">
      <alignment shrinkToFit="1"/>
    </xf>
    <xf numFmtId="0" fontId="40" fillId="0" borderId="0" xfId="0" applyFont="1"/>
    <xf numFmtId="0" fontId="40" fillId="0" borderId="0" xfId="0" applyFont="1" applyBorder="1"/>
    <xf numFmtId="0" fontId="42" fillId="0" borderId="0" xfId="0" applyFont="1"/>
    <xf numFmtId="0" fontId="42" fillId="0" borderId="34" xfId="0" applyFont="1" applyBorder="1"/>
    <xf numFmtId="0" fontId="40" fillId="0" borderId="19" xfId="0" applyFont="1" applyBorder="1"/>
    <xf numFmtId="0" fontId="45" fillId="0" borderId="23" xfId="0" applyFont="1" applyBorder="1" applyAlignment="1">
      <alignment horizontal="center"/>
    </xf>
    <xf numFmtId="0" fontId="47" fillId="0" borderId="36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0" xfId="0" applyFont="1"/>
    <xf numFmtId="0" fontId="42" fillId="0" borderId="25" xfId="0" applyFont="1" applyBorder="1" applyAlignment="1">
      <alignment horizontal="center" vertical="center"/>
    </xf>
    <xf numFmtId="0" fontId="47" fillId="0" borderId="38" xfId="0" applyFont="1" applyBorder="1"/>
    <xf numFmtId="0" fontId="47" fillId="0" borderId="39" xfId="0" applyFont="1" applyBorder="1"/>
    <xf numFmtId="0" fontId="48" fillId="0" borderId="40" xfId="0" applyFont="1" applyBorder="1"/>
    <xf numFmtId="0" fontId="47" fillId="4" borderId="20" xfId="0" applyFont="1" applyFill="1" applyBorder="1"/>
    <xf numFmtId="0" fontId="47" fillId="0" borderId="40" xfId="0" applyFont="1" applyBorder="1"/>
    <xf numFmtId="0" fontId="47" fillId="4" borderId="13" xfId="0" applyFont="1" applyFill="1" applyBorder="1"/>
    <xf numFmtId="0" fontId="47" fillId="0" borderId="41" xfId="0" applyFont="1" applyBorder="1"/>
    <xf numFmtId="0" fontId="42" fillId="0" borderId="44" xfId="0" applyFont="1" applyBorder="1" applyAlignment="1">
      <alignment horizontal="center" vertical="center"/>
    </xf>
    <xf numFmtId="0" fontId="47" fillId="0" borderId="5" xfId="0" applyFont="1" applyBorder="1"/>
    <xf numFmtId="0" fontId="47" fillId="0" borderId="6" xfId="0" applyFont="1" applyBorder="1"/>
    <xf numFmtId="0" fontId="47" fillId="0" borderId="7" xfId="0" applyFont="1" applyBorder="1"/>
    <xf numFmtId="0" fontId="47" fillId="4" borderId="29" xfId="0" applyFont="1" applyFill="1" applyBorder="1"/>
    <xf numFmtId="0" fontId="47" fillId="4" borderId="45" xfId="0" applyFont="1" applyFill="1" applyBorder="1"/>
    <xf numFmtId="0" fontId="47" fillId="0" borderId="8" xfId="0" applyFont="1" applyBorder="1"/>
    <xf numFmtId="0" fontId="42" fillId="0" borderId="46" xfId="0" applyFont="1" applyBorder="1" applyAlignment="1">
      <alignment horizontal="center" vertical="center"/>
    </xf>
    <xf numFmtId="0" fontId="47" fillId="0" borderId="36" xfId="0" applyFont="1" applyBorder="1"/>
    <xf numFmtId="0" fontId="47" fillId="0" borderId="47" xfId="0" applyFont="1" applyBorder="1"/>
    <xf numFmtId="0" fontId="47" fillId="0" borderId="37" xfId="0" applyFont="1" applyBorder="1"/>
    <xf numFmtId="0" fontId="47" fillId="4" borderId="26" xfId="0" applyFont="1" applyFill="1" applyBorder="1"/>
    <xf numFmtId="0" fontId="47" fillId="4" borderId="48" xfId="0" applyFont="1" applyFill="1" applyBorder="1"/>
    <xf numFmtId="0" fontId="47" fillId="0" borderId="49" xfId="0" applyFont="1" applyBorder="1"/>
    <xf numFmtId="0" fontId="47" fillId="0" borderId="50" xfId="0" applyFont="1" applyBorder="1"/>
    <xf numFmtId="0" fontId="42" fillId="0" borderId="17" xfId="0" applyFont="1" applyBorder="1" applyAlignment="1">
      <alignment horizontal="center"/>
    </xf>
    <xf numFmtId="0" fontId="35" fillId="0" borderId="38" xfId="0" applyFont="1" applyBorder="1" applyAlignment="1">
      <alignment horizontal="center" vertical="center" textRotation="90"/>
    </xf>
    <xf numFmtId="0" fontId="35" fillId="0" borderId="39" xfId="0" applyFont="1" applyBorder="1" applyAlignment="1">
      <alignment horizontal="center" vertical="center" textRotation="90"/>
    </xf>
    <xf numFmtId="0" fontId="47" fillId="0" borderId="39" xfId="0" applyFont="1" applyBorder="1" applyAlignment="1">
      <alignment horizontal="center" vertical="center" textRotation="90"/>
    </xf>
    <xf numFmtId="0" fontId="47" fillId="0" borderId="51" xfId="0" applyFont="1" applyBorder="1" applyAlignment="1">
      <alignment horizontal="center" vertical="center" textRotation="90"/>
    </xf>
    <xf numFmtId="0" fontId="47" fillId="4" borderId="13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left" vertical="top" indent="1"/>
    </xf>
    <xf numFmtId="0" fontId="47" fillId="0" borderId="0" xfId="0" applyFont="1" applyBorder="1"/>
    <xf numFmtId="0" fontId="47" fillId="0" borderId="22" xfId="0" applyFont="1" applyBorder="1"/>
    <xf numFmtId="0" fontId="47" fillId="0" borderId="52" xfId="0" applyFont="1" applyBorder="1" applyAlignment="1">
      <alignment horizontal="center" vertical="center" textRotation="90"/>
    </xf>
    <xf numFmtId="0" fontId="47" fillId="0" borderId="47" xfId="0" applyFont="1" applyBorder="1" applyAlignment="1">
      <alignment horizontal="center" vertical="center" textRotation="90"/>
    </xf>
    <xf numFmtId="0" fontId="47" fillId="0" borderId="4" xfId="0" applyFont="1" applyBorder="1" applyAlignment="1">
      <alignment horizontal="center" vertical="center" textRotation="90"/>
    </xf>
    <xf numFmtId="0" fontId="47" fillId="4" borderId="48" xfId="0" applyFont="1" applyFill="1" applyBorder="1" applyAlignment="1">
      <alignment horizontal="center" vertical="center"/>
    </xf>
    <xf numFmtId="0" fontId="47" fillId="4" borderId="53" xfId="0" applyFont="1" applyFill="1" applyBorder="1"/>
    <xf numFmtId="0" fontId="42" fillId="0" borderId="11" xfId="0" applyFont="1" applyBorder="1"/>
    <xf numFmtId="0" fontId="47" fillId="0" borderId="42" xfId="0" applyFont="1" applyBorder="1" applyAlignment="1">
      <alignment horizontal="center" vertical="center" textRotation="90"/>
    </xf>
    <xf numFmtId="0" fontId="47" fillId="0" borderId="54" xfId="0" applyFont="1" applyBorder="1" applyAlignment="1">
      <alignment horizontal="center" vertical="center" textRotation="90"/>
    </xf>
    <xf numFmtId="0" fontId="47" fillId="0" borderId="55" xfId="0" applyFont="1" applyBorder="1" applyAlignment="1">
      <alignment horizontal="center" vertical="center" textRotation="90"/>
    </xf>
    <xf numFmtId="0" fontId="47" fillId="4" borderId="11" xfId="0" applyFont="1" applyFill="1" applyBorder="1" applyAlignment="1">
      <alignment horizontal="center" vertical="center"/>
    </xf>
    <xf numFmtId="0" fontId="47" fillId="4" borderId="11" xfId="0" applyFont="1" applyFill="1" applyBorder="1"/>
    <xf numFmtId="0" fontId="47" fillId="0" borderId="24" xfId="0" applyFont="1" applyBorder="1"/>
    <xf numFmtId="0" fontId="47" fillId="0" borderId="16" xfId="0" applyFont="1" applyBorder="1"/>
    <xf numFmtId="0" fontId="34" fillId="0" borderId="6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164" fontId="15" fillId="4" borderId="11" xfId="0" applyNumberFormat="1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6" fillId="5" borderId="18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16" fillId="5" borderId="11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7" fillId="5" borderId="23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17" fillId="5" borderId="16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8" fillId="4" borderId="11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4" fillId="4" borderId="11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4" fontId="40" fillId="0" borderId="0" xfId="0" applyNumberFormat="1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31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32" fillId="2" borderId="33" xfId="0" applyFont="1" applyFill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32" fillId="2" borderId="32" xfId="0" applyFont="1" applyFill="1" applyBorder="1" applyAlignment="1">
      <alignment horizontal="center" vertical="center"/>
    </xf>
    <xf numFmtId="14" fontId="44" fillId="0" borderId="32" xfId="0" applyNumberFormat="1" applyFont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/>
    </xf>
    <xf numFmtId="0" fontId="44" fillId="0" borderId="12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45" fillId="0" borderId="23" xfId="0" applyFont="1" applyBorder="1" applyAlignment="1">
      <alignment horizontal="center"/>
    </xf>
    <xf numFmtId="0" fontId="44" fillId="0" borderId="16" xfId="0" applyFont="1" applyBorder="1" applyAlignment="1">
      <alignment horizontal="center"/>
    </xf>
    <xf numFmtId="0" fontId="42" fillId="0" borderId="11" xfId="0" applyFont="1" applyBorder="1" applyAlignment="1">
      <alignment horizontal="center" vertical="center"/>
    </xf>
    <xf numFmtId="0" fontId="42" fillId="0" borderId="35" xfId="0" applyFont="1" applyBorder="1" applyAlignment="1">
      <alignment horizontal="left"/>
    </xf>
    <xf numFmtId="0" fontId="42" fillId="4" borderId="33" xfId="0" applyFont="1" applyFill="1" applyBorder="1" applyAlignment="1">
      <alignment horizontal="center" vertical="center"/>
    </xf>
    <xf numFmtId="0" fontId="42" fillId="0" borderId="13" xfId="0" applyFont="1" applyBorder="1" applyAlignment="1">
      <alignment horizontal="center"/>
    </xf>
    <xf numFmtId="0" fontId="46" fillId="0" borderId="15" xfId="0" applyFont="1" applyBorder="1" applyAlignment="1">
      <alignment horizontal="center" wrapText="1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7030A0"/>
      <rgbColor rgb="FFF2F2F2"/>
      <rgbColor rgb="FFDAE3F3"/>
      <rgbColor rgb="FF660066"/>
      <rgbColor rgb="FFFF8080"/>
      <rgbColor rgb="FF0066CC"/>
      <rgbColor rgb="FFD5D5D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82800</xdr:colOff>
      <xdr:row>6</xdr:row>
      <xdr:rowOff>108720</xdr:rowOff>
    </xdr:from>
    <xdr:to>
      <xdr:col>4</xdr:col>
      <xdr:colOff>248400</xdr:colOff>
      <xdr:row>9</xdr:row>
      <xdr:rowOff>58320</xdr:rowOff>
    </xdr:to>
    <xdr:pic>
      <xdr:nvPicPr>
        <xdr:cNvPr id="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32400" y="1499040"/>
          <a:ext cx="568800" cy="530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130320</xdr:rowOff>
    </xdr:from>
    <xdr:to>
      <xdr:col>10</xdr:col>
      <xdr:colOff>229680</xdr:colOff>
      <xdr:row>17</xdr:row>
      <xdr:rowOff>79920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25960" y="3083040"/>
          <a:ext cx="568800" cy="530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73080</xdr:colOff>
      <xdr:row>18</xdr:row>
      <xdr:rowOff>105480</xdr:rowOff>
    </xdr:from>
    <xdr:to>
      <xdr:col>13</xdr:col>
      <xdr:colOff>238680</xdr:colOff>
      <xdr:row>21</xdr:row>
      <xdr:rowOff>55080</xdr:rowOff>
    </xdr:to>
    <xdr:pic>
      <xdr:nvPicPr>
        <xdr:cNvPr id="4" name="Obrázek 4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841280" y="3839040"/>
          <a:ext cx="568800" cy="530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69120</xdr:colOff>
      <xdr:row>6</xdr:row>
      <xdr:rowOff>106560</xdr:rowOff>
    </xdr:from>
    <xdr:to>
      <xdr:col>4</xdr:col>
      <xdr:colOff>235800</xdr:colOff>
      <xdr:row>9</xdr:row>
      <xdr:rowOff>60840</xdr:rowOff>
    </xdr:to>
    <xdr:pic>
      <xdr:nvPicPr>
        <xdr:cNvPr id="3" name="Obrázek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108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61200</xdr:colOff>
      <xdr:row>14</xdr:row>
      <xdr:rowOff>122040</xdr:rowOff>
    </xdr:from>
    <xdr:to>
      <xdr:col>10</xdr:col>
      <xdr:colOff>227880</xdr:colOff>
      <xdr:row>17</xdr:row>
      <xdr:rowOff>76320</xdr:rowOff>
    </xdr:to>
    <xdr:pic>
      <xdr:nvPicPr>
        <xdr:cNvPr id="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44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76320</xdr:colOff>
      <xdr:row>18</xdr:row>
      <xdr:rowOff>122400</xdr:rowOff>
    </xdr:from>
    <xdr:to>
      <xdr:col>13</xdr:col>
      <xdr:colOff>243000</xdr:colOff>
      <xdr:row>21</xdr:row>
      <xdr:rowOff>76680</xdr:rowOff>
    </xdr:to>
    <xdr:pic>
      <xdr:nvPicPr>
        <xdr:cNvPr id="5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916880" y="3822840"/>
          <a:ext cx="569880" cy="535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57240</xdr:colOff>
      <xdr:row>6</xdr:row>
      <xdr:rowOff>133200</xdr:rowOff>
    </xdr:from>
    <xdr:to>
      <xdr:col>4</xdr:col>
      <xdr:colOff>216720</xdr:colOff>
      <xdr:row>9</xdr:row>
      <xdr:rowOff>89640</xdr:rowOff>
    </xdr:to>
    <xdr:pic>
      <xdr:nvPicPr>
        <xdr:cNvPr id="6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06840" y="152352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66600</xdr:colOff>
      <xdr:row>14</xdr:row>
      <xdr:rowOff>133200</xdr:rowOff>
    </xdr:from>
    <xdr:to>
      <xdr:col>10</xdr:col>
      <xdr:colOff>226080</xdr:colOff>
      <xdr:row>17</xdr:row>
      <xdr:rowOff>89640</xdr:rowOff>
    </xdr:to>
    <xdr:pic>
      <xdr:nvPicPr>
        <xdr:cNvPr id="7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28480" y="308592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82800</xdr:colOff>
      <xdr:row>6</xdr:row>
      <xdr:rowOff>108720</xdr:rowOff>
    </xdr:from>
    <xdr:to>
      <xdr:col>4</xdr:col>
      <xdr:colOff>248400</xdr:colOff>
      <xdr:row>9</xdr:row>
      <xdr:rowOff>58320</xdr:rowOff>
    </xdr:to>
    <xdr:pic>
      <xdr:nvPicPr>
        <xdr:cNvPr id="8" name="Obrázek 3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32400" y="1499040"/>
          <a:ext cx="568800" cy="530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105840</xdr:rowOff>
    </xdr:from>
    <xdr:to>
      <xdr:col>10</xdr:col>
      <xdr:colOff>229680</xdr:colOff>
      <xdr:row>17</xdr:row>
      <xdr:rowOff>55440</xdr:rowOff>
    </xdr:to>
    <xdr:pic>
      <xdr:nvPicPr>
        <xdr:cNvPr id="9" name="Obrázek 4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25960" y="3058560"/>
          <a:ext cx="568800" cy="530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70560</xdr:colOff>
      <xdr:row>22</xdr:row>
      <xdr:rowOff>120600</xdr:rowOff>
    </xdr:from>
    <xdr:to>
      <xdr:col>16</xdr:col>
      <xdr:colOff>236160</xdr:colOff>
      <xdr:row>25</xdr:row>
      <xdr:rowOff>70200</xdr:rowOff>
    </xdr:to>
    <xdr:pic>
      <xdr:nvPicPr>
        <xdr:cNvPr id="10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544720" y="4635360"/>
          <a:ext cx="568800" cy="530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11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1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13" name="Obrázek 3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1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68760</xdr:colOff>
      <xdr:row>22</xdr:row>
      <xdr:rowOff>122040</xdr:rowOff>
    </xdr:from>
    <xdr:to>
      <xdr:col>16</xdr:col>
      <xdr:colOff>235440</xdr:colOff>
      <xdr:row>25</xdr:row>
      <xdr:rowOff>60840</xdr:rowOff>
    </xdr:to>
    <xdr:pic>
      <xdr:nvPicPr>
        <xdr:cNvPr id="15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615280" y="4603680"/>
          <a:ext cx="569880" cy="53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16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17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18" name="Obrázek 8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19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68760</xdr:colOff>
      <xdr:row>22</xdr:row>
      <xdr:rowOff>122040</xdr:rowOff>
    </xdr:from>
    <xdr:to>
      <xdr:col>16</xdr:col>
      <xdr:colOff>235440</xdr:colOff>
      <xdr:row>25</xdr:row>
      <xdr:rowOff>60840</xdr:rowOff>
    </xdr:to>
    <xdr:pic>
      <xdr:nvPicPr>
        <xdr:cNvPr id="20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615280" y="4603680"/>
          <a:ext cx="569880" cy="53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21" name="Obrázek 1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2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23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2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25" name="Obrázek 1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26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68760</xdr:colOff>
      <xdr:row>22</xdr:row>
      <xdr:rowOff>122040</xdr:rowOff>
    </xdr:from>
    <xdr:to>
      <xdr:col>16</xdr:col>
      <xdr:colOff>235440</xdr:colOff>
      <xdr:row>25</xdr:row>
      <xdr:rowOff>60840</xdr:rowOff>
    </xdr:to>
    <xdr:pic>
      <xdr:nvPicPr>
        <xdr:cNvPr id="27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615280" y="4603680"/>
          <a:ext cx="569880" cy="53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28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29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30" name="Obrázek 20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31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68760</xdr:colOff>
      <xdr:row>22</xdr:row>
      <xdr:rowOff>122040</xdr:rowOff>
    </xdr:from>
    <xdr:to>
      <xdr:col>16</xdr:col>
      <xdr:colOff>235440</xdr:colOff>
      <xdr:row>25</xdr:row>
      <xdr:rowOff>60840</xdr:rowOff>
    </xdr:to>
    <xdr:pic>
      <xdr:nvPicPr>
        <xdr:cNvPr id="3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615280" y="4603680"/>
          <a:ext cx="569880" cy="538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66600</xdr:colOff>
      <xdr:row>6</xdr:row>
      <xdr:rowOff>104760</xdr:rowOff>
    </xdr:from>
    <xdr:to>
      <xdr:col>4</xdr:col>
      <xdr:colOff>226080</xdr:colOff>
      <xdr:row>9</xdr:row>
      <xdr:rowOff>61200</xdr:rowOff>
    </xdr:to>
    <xdr:pic>
      <xdr:nvPicPr>
        <xdr:cNvPr id="33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16200" y="149508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38160</xdr:colOff>
      <xdr:row>14</xdr:row>
      <xdr:rowOff>95400</xdr:rowOff>
    </xdr:from>
    <xdr:to>
      <xdr:col>10</xdr:col>
      <xdr:colOff>197640</xdr:colOff>
      <xdr:row>17</xdr:row>
      <xdr:rowOff>51840</xdr:rowOff>
    </xdr:to>
    <xdr:pic>
      <xdr:nvPicPr>
        <xdr:cNvPr id="34" name="Obrázek 2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00040" y="304812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57240</xdr:colOff>
      <xdr:row>6</xdr:row>
      <xdr:rowOff>133200</xdr:rowOff>
    </xdr:from>
    <xdr:to>
      <xdr:col>4</xdr:col>
      <xdr:colOff>216720</xdr:colOff>
      <xdr:row>9</xdr:row>
      <xdr:rowOff>89640</xdr:rowOff>
    </xdr:to>
    <xdr:pic>
      <xdr:nvPicPr>
        <xdr:cNvPr id="35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06840" y="152352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66600</xdr:colOff>
      <xdr:row>14</xdr:row>
      <xdr:rowOff>133200</xdr:rowOff>
    </xdr:from>
    <xdr:to>
      <xdr:col>10</xdr:col>
      <xdr:colOff>226080</xdr:colOff>
      <xdr:row>17</xdr:row>
      <xdr:rowOff>89640</xdr:rowOff>
    </xdr:to>
    <xdr:pic>
      <xdr:nvPicPr>
        <xdr:cNvPr id="36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28480" y="308592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82800</xdr:colOff>
      <xdr:row>6</xdr:row>
      <xdr:rowOff>108720</xdr:rowOff>
    </xdr:from>
    <xdr:to>
      <xdr:col>4</xdr:col>
      <xdr:colOff>248400</xdr:colOff>
      <xdr:row>9</xdr:row>
      <xdr:rowOff>58320</xdr:rowOff>
    </xdr:to>
    <xdr:pic>
      <xdr:nvPicPr>
        <xdr:cNvPr id="37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32400" y="1499040"/>
          <a:ext cx="568800" cy="530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105840</xdr:rowOff>
    </xdr:from>
    <xdr:to>
      <xdr:col>10</xdr:col>
      <xdr:colOff>229680</xdr:colOff>
      <xdr:row>17</xdr:row>
      <xdr:rowOff>55440</xdr:rowOff>
    </xdr:to>
    <xdr:pic>
      <xdr:nvPicPr>
        <xdr:cNvPr id="38" name="Obrázek 6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25960" y="3058560"/>
          <a:ext cx="568800" cy="530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66600</xdr:colOff>
      <xdr:row>6</xdr:row>
      <xdr:rowOff>104760</xdr:rowOff>
    </xdr:from>
    <xdr:to>
      <xdr:col>4</xdr:col>
      <xdr:colOff>226080</xdr:colOff>
      <xdr:row>9</xdr:row>
      <xdr:rowOff>61200</xdr:rowOff>
    </xdr:to>
    <xdr:pic>
      <xdr:nvPicPr>
        <xdr:cNvPr id="39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16200" y="149508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76320</xdr:colOff>
      <xdr:row>14</xdr:row>
      <xdr:rowOff>123840</xdr:rowOff>
    </xdr:from>
    <xdr:to>
      <xdr:col>10</xdr:col>
      <xdr:colOff>235800</xdr:colOff>
      <xdr:row>17</xdr:row>
      <xdr:rowOff>80280</xdr:rowOff>
    </xdr:to>
    <xdr:pic>
      <xdr:nvPicPr>
        <xdr:cNvPr id="40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38200" y="307656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57240</xdr:colOff>
      <xdr:row>6</xdr:row>
      <xdr:rowOff>133200</xdr:rowOff>
    </xdr:from>
    <xdr:to>
      <xdr:col>4</xdr:col>
      <xdr:colOff>216720</xdr:colOff>
      <xdr:row>9</xdr:row>
      <xdr:rowOff>89640</xdr:rowOff>
    </xdr:to>
    <xdr:pic>
      <xdr:nvPicPr>
        <xdr:cNvPr id="41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06840" y="152352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66600</xdr:colOff>
      <xdr:row>14</xdr:row>
      <xdr:rowOff>133200</xdr:rowOff>
    </xdr:from>
    <xdr:to>
      <xdr:col>10</xdr:col>
      <xdr:colOff>226080</xdr:colOff>
      <xdr:row>17</xdr:row>
      <xdr:rowOff>89640</xdr:rowOff>
    </xdr:to>
    <xdr:pic>
      <xdr:nvPicPr>
        <xdr:cNvPr id="4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28480" y="308592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82800</xdr:colOff>
      <xdr:row>6</xdr:row>
      <xdr:rowOff>108720</xdr:rowOff>
    </xdr:from>
    <xdr:to>
      <xdr:col>4</xdr:col>
      <xdr:colOff>248400</xdr:colOff>
      <xdr:row>9</xdr:row>
      <xdr:rowOff>58320</xdr:rowOff>
    </xdr:to>
    <xdr:pic>
      <xdr:nvPicPr>
        <xdr:cNvPr id="43" name="Obrázek 1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32400" y="1499040"/>
          <a:ext cx="568800" cy="530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105840</xdr:rowOff>
    </xdr:from>
    <xdr:to>
      <xdr:col>10</xdr:col>
      <xdr:colOff>229680</xdr:colOff>
      <xdr:row>17</xdr:row>
      <xdr:rowOff>55440</xdr:rowOff>
    </xdr:to>
    <xdr:pic>
      <xdr:nvPicPr>
        <xdr:cNvPr id="44" name="Obrázek 12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25960" y="3058560"/>
          <a:ext cx="568800" cy="530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70560</xdr:colOff>
      <xdr:row>22</xdr:row>
      <xdr:rowOff>120600</xdr:rowOff>
    </xdr:from>
    <xdr:to>
      <xdr:col>16</xdr:col>
      <xdr:colOff>236160</xdr:colOff>
      <xdr:row>25</xdr:row>
      <xdr:rowOff>70200</xdr:rowOff>
    </xdr:to>
    <xdr:pic>
      <xdr:nvPicPr>
        <xdr:cNvPr id="45" name="Obrázek 13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544720" y="4635360"/>
          <a:ext cx="568800" cy="530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68760</xdr:colOff>
      <xdr:row>6</xdr:row>
      <xdr:rowOff>122040</xdr:rowOff>
    </xdr:from>
    <xdr:to>
      <xdr:col>4</xdr:col>
      <xdr:colOff>235440</xdr:colOff>
      <xdr:row>9</xdr:row>
      <xdr:rowOff>76320</xdr:rowOff>
    </xdr:to>
    <xdr:pic>
      <xdr:nvPicPr>
        <xdr:cNvPr id="46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7960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114480</xdr:rowOff>
    </xdr:from>
    <xdr:to>
      <xdr:col>10</xdr:col>
      <xdr:colOff>227520</xdr:colOff>
      <xdr:row>17</xdr:row>
      <xdr:rowOff>68760</xdr:rowOff>
    </xdr:to>
    <xdr:pic>
      <xdr:nvPicPr>
        <xdr:cNvPr id="47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48" name="Obrázek 3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49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50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51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76320</xdr:colOff>
      <xdr:row>6</xdr:row>
      <xdr:rowOff>114480</xdr:rowOff>
    </xdr:from>
    <xdr:to>
      <xdr:col>4</xdr:col>
      <xdr:colOff>243000</xdr:colOff>
      <xdr:row>9</xdr:row>
      <xdr:rowOff>68760</xdr:rowOff>
    </xdr:to>
    <xdr:pic>
      <xdr:nvPicPr>
        <xdr:cNvPr id="5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8280" y="14720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106560</xdr:rowOff>
    </xdr:from>
    <xdr:to>
      <xdr:col>10</xdr:col>
      <xdr:colOff>227520</xdr:colOff>
      <xdr:row>17</xdr:row>
      <xdr:rowOff>60840</xdr:rowOff>
    </xdr:to>
    <xdr:pic>
      <xdr:nvPicPr>
        <xdr:cNvPr id="53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26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5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55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56" name="Obrázek 1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57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68760</xdr:colOff>
      <xdr:row>22</xdr:row>
      <xdr:rowOff>122040</xdr:rowOff>
    </xdr:from>
    <xdr:to>
      <xdr:col>16</xdr:col>
      <xdr:colOff>235440</xdr:colOff>
      <xdr:row>25</xdr:row>
      <xdr:rowOff>60840</xdr:rowOff>
    </xdr:to>
    <xdr:pic>
      <xdr:nvPicPr>
        <xdr:cNvPr id="58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615280" y="4603680"/>
          <a:ext cx="569880" cy="53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59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60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61" name="Obrázek 16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6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68760</xdr:colOff>
      <xdr:row>22</xdr:row>
      <xdr:rowOff>122040</xdr:rowOff>
    </xdr:from>
    <xdr:to>
      <xdr:col>16</xdr:col>
      <xdr:colOff>235440</xdr:colOff>
      <xdr:row>25</xdr:row>
      <xdr:rowOff>60840</xdr:rowOff>
    </xdr:to>
    <xdr:pic>
      <xdr:nvPicPr>
        <xdr:cNvPr id="63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615280" y="4603680"/>
          <a:ext cx="569880" cy="53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64" name="Obrázek 19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65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66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67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68" name="Obrázek 23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69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68760</xdr:colOff>
      <xdr:row>22</xdr:row>
      <xdr:rowOff>122040</xdr:rowOff>
    </xdr:from>
    <xdr:to>
      <xdr:col>16</xdr:col>
      <xdr:colOff>235440</xdr:colOff>
      <xdr:row>25</xdr:row>
      <xdr:rowOff>60840</xdr:rowOff>
    </xdr:to>
    <xdr:pic>
      <xdr:nvPicPr>
        <xdr:cNvPr id="70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615280" y="4603680"/>
          <a:ext cx="569880" cy="53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71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7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73" name="Obrázek 28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7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68760</xdr:colOff>
      <xdr:row>22</xdr:row>
      <xdr:rowOff>122040</xdr:rowOff>
    </xdr:from>
    <xdr:to>
      <xdr:col>16</xdr:col>
      <xdr:colOff>235440</xdr:colOff>
      <xdr:row>25</xdr:row>
      <xdr:rowOff>60840</xdr:rowOff>
    </xdr:to>
    <xdr:pic>
      <xdr:nvPicPr>
        <xdr:cNvPr id="75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615280" y="4603680"/>
          <a:ext cx="569880" cy="538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66600</xdr:colOff>
      <xdr:row>6</xdr:row>
      <xdr:rowOff>104760</xdr:rowOff>
    </xdr:from>
    <xdr:to>
      <xdr:col>4</xdr:col>
      <xdr:colOff>226080</xdr:colOff>
      <xdr:row>9</xdr:row>
      <xdr:rowOff>61200</xdr:rowOff>
    </xdr:to>
    <xdr:pic>
      <xdr:nvPicPr>
        <xdr:cNvPr id="76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16200" y="149508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76320</xdr:colOff>
      <xdr:row>14</xdr:row>
      <xdr:rowOff>123840</xdr:rowOff>
    </xdr:from>
    <xdr:to>
      <xdr:col>10</xdr:col>
      <xdr:colOff>235800</xdr:colOff>
      <xdr:row>17</xdr:row>
      <xdr:rowOff>80280</xdr:rowOff>
    </xdr:to>
    <xdr:pic>
      <xdr:nvPicPr>
        <xdr:cNvPr id="77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38200" y="307656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57240</xdr:colOff>
      <xdr:row>6</xdr:row>
      <xdr:rowOff>133200</xdr:rowOff>
    </xdr:from>
    <xdr:to>
      <xdr:col>4</xdr:col>
      <xdr:colOff>216720</xdr:colOff>
      <xdr:row>9</xdr:row>
      <xdr:rowOff>89640</xdr:rowOff>
    </xdr:to>
    <xdr:pic>
      <xdr:nvPicPr>
        <xdr:cNvPr id="78" name="Obrázek 3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06840" y="152352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66600</xdr:colOff>
      <xdr:row>14</xdr:row>
      <xdr:rowOff>133200</xdr:rowOff>
    </xdr:from>
    <xdr:to>
      <xdr:col>10</xdr:col>
      <xdr:colOff>226080</xdr:colOff>
      <xdr:row>17</xdr:row>
      <xdr:rowOff>89640</xdr:rowOff>
    </xdr:to>
    <xdr:pic>
      <xdr:nvPicPr>
        <xdr:cNvPr id="79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28480" y="3085920"/>
          <a:ext cx="56268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82800</xdr:colOff>
      <xdr:row>6</xdr:row>
      <xdr:rowOff>108720</xdr:rowOff>
    </xdr:from>
    <xdr:to>
      <xdr:col>4</xdr:col>
      <xdr:colOff>248400</xdr:colOff>
      <xdr:row>9</xdr:row>
      <xdr:rowOff>58320</xdr:rowOff>
    </xdr:to>
    <xdr:pic>
      <xdr:nvPicPr>
        <xdr:cNvPr id="80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32400" y="1499040"/>
          <a:ext cx="568800" cy="530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105840</xdr:rowOff>
    </xdr:from>
    <xdr:to>
      <xdr:col>10</xdr:col>
      <xdr:colOff>229680</xdr:colOff>
      <xdr:row>17</xdr:row>
      <xdr:rowOff>55440</xdr:rowOff>
    </xdr:to>
    <xdr:pic>
      <xdr:nvPicPr>
        <xdr:cNvPr id="81" name="Obrázek 6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25960" y="3058560"/>
          <a:ext cx="568800" cy="530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70560</xdr:colOff>
      <xdr:row>22</xdr:row>
      <xdr:rowOff>120600</xdr:rowOff>
    </xdr:from>
    <xdr:to>
      <xdr:col>16</xdr:col>
      <xdr:colOff>236160</xdr:colOff>
      <xdr:row>25</xdr:row>
      <xdr:rowOff>70200</xdr:rowOff>
    </xdr:to>
    <xdr:pic>
      <xdr:nvPicPr>
        <xdr:cNvPr id="82" name="Obrázek 7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544720" y="4635360"/>
          <a:ext cx="568800" cy="530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76320</xdr:colOff>
      <xdr:row>6</xdr:row>
      <xdr:rowOff>114480</xdr:rowOff>
    </xdr:from>
    <xdr:to>
      <xdr:col>4</xdr:col>
      <xdr:colOff>243000</xdr:colOff>
      <xdr:row>9</xdr:row>
      <xdr:rowOff>68760</xdr:rowOff>
    </xdr:to>
    <xdr:pic>
      <xdr:nvPicPr>
        <xdr:cNvPr id="83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8280" y="14720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106560</xdr:rowOff>
    </xdr:from>
    <xdr:to>
      <xdr:col>10</xdr:col>
      <xdr:colOff>227520</xdr:colOff>
      <xdr:row>17</xdr:row>
      <xdr:rowOff>60840</xdr:rowOff>
    </xdr:to>
    <xdr:pic>
      <xdr:nvPicPr>
        <xdr:cNvPr id="8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26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122040</xdr:rowOff>
    </xdr:from>
    <xdr:to>
      <xdr:col>4</xdr:col>
      <xdr:colOff>235440</xdr:colOff>
      <xdr:row>9</xdr:row>
      <xdr:rowOff>76320</xdr:rowOff>
    </xdr:to>
    <xdr:pic>
      <xdr:nvPicPr>
        <xdr:cNvPr id="85" name="Obrázek 3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7960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114480</xdr:rowOff>
    </xdr:from>
    <xdr:to>
      <xdr:col>10</xdr:col>
      <xdr:colOff>227520</xdr:colOff>
      <xdr:row>17</xdr:row>
      <xdr:rowOff>68760</xdr:rowOff>
    </xdr:to>
    <xdr:pic>
      <xdr:nvPicPr>
        <xdr:cNvPr id="86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87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88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89" name="Obrázek 7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90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76320</xdr:colOff>
      <xdr:row>6</xdr:row>
      <xdr:rowOff>114480</xdr:rowOff>
    </xdr:from>
    <xdr:to>
      <xdr:col>4</xdr:col>
      <xdr:colOff>243000</xdr:colOff>
      <xdr:row>9</xdr:row>
      <xdr:rowOff>68760</xdr:rowOff>
    </xdr:to>
    <xdr:pic>
      <xdr:nvPicPr>
        <xdr:cNvPr id="91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8280" y="14720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106560</xdr:rowOff>
    </xdr:from>
    <xdr:to>
      <xdr:col>10</xdr:col>
      <xdr:colOff>227520</xdr:colOff>
      <xdr:row>17</xdr:row>
      <xdr:rowOff>60840</xdr:rowOff>
    </xdr:to>
    <xdr:pic>
      <xdr:nvPicPr>
        <xdr:cNvPr id="9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26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93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9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95" name="Obrázek 13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96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68760</xdr:colOff>
      <xdr:row>22</xdr:row>
      <xdr:rowOff>122040</xdr:rowOff>
    </xdr:from>
    <xdr:to>
      <xdr:col>16</xdr:col>
      <xdr:colOff>235440</xdr:colOff>
      <xdr:row>25</xdr:row>
      <xdr:rowOff>60840</xdr:rowOff>
    </xdr:to>
    <xdr:pic>
      <xdr:nvPicPr>
        <xdr:cNvPr id="97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615280" y="4603680"/>
          <a:ext cx="569880" cy="53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98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99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100" name="Obrázek 18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101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68760</xdr:colOff>
      <xdr:row>22</xdr:row>
      <xdr:rowOff>122040</xdr:rowOff>
    </xdr:from>
    <xdr:to>
      <xdr:col>16</xdr:col>
      <xdr:colOff>235440</xdr:colOff>
      <xdr:row>25</xdr:row>
      <xdr:rowOff>60840</xdr:rowOff>
    </xdr:to>
    <xdr:pic>
      <xdr:nvPicPr>
        <xdr:cNvPr id="10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615280" y="4603680"/>
          <a:ext cx="569880" cy="53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103" name="Obrázek 2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10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105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106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107" name="Obrázek 2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108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68760</xdr:colOff>
      <xdr:row>22</xdr:row>
      <xdr:rowOff>122040</xdr:rowOff>
    </xdr:from>
    <xdr:to>
      <xdr:col>16</xdr:col>
      <xdr:colOff>235440</xdr:colOff>
      <xdr:row>25</xdr:row>
      <xdr:rowOff>60840</xdr:rowOff>
    </xdr:to>
    <xdr:pic>
      <xdr:nvPicPr>
        <xdr:cNvPr id="109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615280" y="4603680"/>
          <a:ext cx="569880" cy="53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110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8716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53280</xdr:colOff>
      <xdr:row>14</xdr:row>
      <xdr:rowOff>114480</xdr:rowOff>
    </xdr:from>
    <xdr:to>
      <xdr:col>10</xdr:col>
      <xdr:colOff>219960</xdr:colOff>
      <xdr:row>17</xdr:row>
      <xdr:rowOff>68760</xdr:rowOff>
    </xdr:to>
    <xdr:pic>
      <xdr:nvPicPr>
        <xdr:cNvPr id="111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7520" y="303408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68760</xdr:colOff>
      <xdr:row>6</xdr:row>
      <xdr:rowOff>106560</xdr:rowOff>
    </xdr:from>
    <xdr:to>
      <xdr:col>4</xdr:col>
      <xdr:colOff>235440</xdr:colOff>
      <xdr:row>9</xdr:row>
      <xdr:rowOff>60840</xdr:rowOff>
    </xdr:to>
    <xdr:pic>
      <xdr:nvPicPr>
        <xdr:cNvPr id="112" name="Obrázek 30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90720" y="146412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122040</xdr:rowOff>
    </xdr:from>
    <xdr:to>
      <xdr:col>10</xdr:col>
      <xdr:colOff>227520</xdr:colOff>
      <xdr:row>17</xdr:row>
      <xdr:rowOff>76320</xdr:rowOff>
    </xdr:to>
    <xdr:pic>
      <xdr:nvPicPr>
        <xdr:cNvPr id="113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95080" y="3041640"/>
          <a:ext cx="56988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68760</xdr:colOff>
      <xdr:row>22</xdr:row>
      <xdr:rowOff>122040</xdr:rowOff>
    </xdr:from>
    <xdr:to>
      <xdr:col>16</xdr:col>
      <xdr:colOff>235440</xdr:colOff>
      <xdr:row>25</xdr:row>
      <xdr:rowOff>60840</xdr:rowOff>
    </xdr:to>
    <xdr:pic>
      <xdr:nvPicPr>
        <xdr:cNvPr id="11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615280" y="4603680"/>
          <a:ext cx="569880" cy="53892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ownloads/divisions/DOCUME~1/User/LOCALS~1/Temp/Vanocni%20turna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ownloads/marek/Downloads/Kompletn&#237;%20tabulky%202017%20-%2020%204x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řihlášky M3"/>
      <sheetName val="Nasazení - body"/>
      <sheetName val="Prezence 26.8."/>
      <sheetName val="Nasazení do skupin"/>
      <sheetName val="sk A"/>
      <sheetName val="A - výsledky"/>
      <sheetName val="sk B"/>
      <sheetName val="B - výsledky"/>
      <sheetName val="sk C"/>
      <sheetName val="C - výsledky"/>
      <sheetName val="sk D"/>
      <sheetName val="D - výsledky"/>
      <sheetName val="Zápasy"/>
      <sheetName val="KO"/>
      <sheetName val="Zápis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1</v>
          </cell>
          <cell r="C4" t="str">
            <v>A</v>
          </cell>
          <cell r="D4" t="str">
            <v>I.</v>
          </cell>
          <cell r="E4">
            <v>0</v>
          </cell>
          <cell r="F4" t="str">
            <v>:</v>
          </cell>
          <cell r="G4">
            <v>0</v>
          </cell>
        </row>
        <row r="5">
          <cell r="B5">
            <v>2</v>
          </cell>
          <cell r="C5" t="str">
            <v>B</v>
          </cell>
          <cell r="D5" t="str">
            <v>I.</v>
          </cell>
          <cell r="E5">
            <v>0</v>
          </cell>
          <cell r="F5" t="str">
            <v>:</v>
          </cell>
          <cell r="G5">
            <v>0</v>
          </cell>
        </row>
        <row r="6">
          <cell r="B6">
            <v>3</v>
          </cell>
          <cell r="C6" t="str">
            <v>C</v>
          </cell>
          <cell r="D6" t="str">
            <v>I.</v>
          </cell>
          <cell r="E6">
            <v>0</v>
          </cell>
          <cell r="F6" t="str">
            <v>:</v>
          </cell>
          <cell r="G6">
            <v>0</v>
          </cell>
        </row>
        <row r="7">
          <cell r="B7">
            <v>4</v>
          </cell>
          <cell r="C7" t="str">
            <v>D</v>
          </cell>
          <cell r="D7" t="str">
            <v>I.</v>
          </cell>
          <cell r="E7">
            <v>0</v>
          </cell>
          <cell r="F7" t="str">
            <v>:</v>
          </cell>
          <cell r="G7">
            <v>0</v>
          </cell>
        </row>
        <row r="8">
          <cell r="B8">
            <v>5</v>
          </cell>
          <cell r="C8" t="str">
            <v>A</v>
          </cell>
          <cell r="D8" t="str">
            <v>II.</v>
          </cell>
          <cell r="E8">
            <v>0</v>
          </cell>
          <cell r="F8" t="str">
            <v>:</v>
          </cell>
          <cell r="G8">
            <v>0</v>
          </cell>
        </row>
        <row r="9">
          <cell r="B9">
            <v>6</v>
          </cell>
          <cell r="C9" t="str">
            <v>B</v>
          </cell>
          <cell r="D9" t="str">
            <v>II.</v>
          </cell>
          <cell r="E9">
            <v>0</v>
          </cell>
          <cell r="F9" t="str">
            <v>:</v>
          </cell>
          <cell r="G9">
            <v>0</v>
          </cell>
        </row>
        <row r="10">
          <cell r="B10">
            <v>7</v>
          </cell>
          <cell r="C10" t="str">
            <v>C</v>
          </cell>
          <cell r="D10" t="str">
            <v>II.</v>
          </cell>
          <cell r="E10">
            <v>0</v>
          </cell>
          <cell r="F10" t="str">
            <v>:</v>
          </cell>
          <cell r="G10">
            <v>0</v>
          </cell>
        </row>
        <row r="11">
          <cell r="B11">
            <v>8</v>
          </cell>
          <cell r="C11" t="str">
            <v>D</v>
          </cell>
          <cell r="D11" t="str">
            <v>II.</v>
          </cell>
          <cell r="E11">
            <v>0</v>
          </cell>
          <cell r="F11" t="str">
            <v>:</v>
          </cell>
          <cell r="G11">
            <v>0</v>
          </cell>
        </row>
        <row r="12">
          <cell r="B12">
            <v>9</v>
          </cell>
          <cell r="C12" t="str">
            <v>A</v>
          </cell>
          <cell r="D12" t="str">
            <v>III.</v>
          </cell>
          <cell r="E12">
            <v>0</v>
          </cell>
          <cell r="F12" t="str">
            <v>:</v>
          </cell>
          <cell r="G12">
            <v>0</v>
          </cell>
        </row>
        <row r="13">
          <cell r="B13">
            <v>10</v>
          </cell>
          <cell r="C13" t="str">
            <v>B</v>
          </cell>
          <cell r="D13" t="str">
            <v>III.</v>
          </cell>
          <cell r="E13">
            <v>0</v>
          </cell>
          <cell r="F13" t="str">
            <v>:</v>
          </cell>
          <cell r="G13">
            <v>0</v>
          </cell>
        </row>
        <row r="14">
          <cell r="B14">
            <v>11</v>
          </cell>
          <cell r="C14" t="str">
            <v>C</v>
          </cell>
          <cell r="D14" t="str">
            <v>III.</v>
          </cell>
          <cell r="E14">
            <v>0</v>
          </cell>
          <cell r="F14" t="str">
            <v>:</v>
          </cell>
          <cell r="G14">
            <v>0</v>
          </cell>
        </row>
        <row r="15">
          <cell r="B15">
            <v>12</v>
          </cell>
          <cell r="C15" t="str">
            <v>D</v>
          </cell>
          <cell r="D15" t="str">
            <v>III.</v>
          </cell>
          <cell r="E15">
            <v>0</v>
          </cell>
          <cell r="F15" t="str">
            <v>:</v>
          </cell>
          <cell r="G15">
            <v>0</v>
          </cell>
        </row>
        <row r="16">
          <cell r="B16">
            <v>13</v>
          </cell>
          <cell r="C16" t="str">
            <v>A</v>
          </cell>
          <cell r="D16" t="str">
            <v>IV.</v>
          </cell>
          <cell r="E16">
            <v>0</v>
          </cell>
          <cell r="F16" t="str">
            <v>:</v>
          </cell>
          <cell r="G16">
            <v>0</v>
          </cell>
        </row>
        <row r="17">
          <cell r="B17">
            <v>14</v>
          </cell>
          <cell r="C17" t="str">
            <v>B</v>
          </cell>
          <cell r="D17" t="str">
            <v>IV.</v>
          </cell>
          <cell r="E17">
            <v>0</v>
          </cell>
          <cell r="F17" t="str">
            <v>:</v>
          </cell>
          <cell r="G17">
            <v>0</v>
          </cell>
        </row>
        <row r="18">
          <cell r="B18">
            <v>15</v>
          </cell>
          <cell r="C18" t="str">
            <v>C</v>
          </cell>
          <cell r="D18" t="str">
            <v>IV.</v>
          </cell>
          <cell r="E18">
            <v>0</v>
          </cell>
          <cell r="F18" t="str">
            <v>:</v>
          </cell>
          <cell r="G18">
            <v>0</v>
          </cell>
        </row>
        <row r="19">
          <cell r="B19">
            <v>16</v>
          </cell>
          <cell r="C19" t="str">
            <v>D</v>
          </cell>
          <cell r="D19" t="str">
            <v>IV.</v>
          </cell>
          <cell r="E19">
            <v>0</v>
          </cell>
          <cell r="F19" t="str">
            <v>:</v>
          </cell>
          <cell r="G19">
            <v>0</v>
          </cell>
        </row>
        <row r="20">
          <cell r="B20">
            <v>17</v>
          </cell>
          <cell r="C20" t="str">
            <v>A</v>
          </cell>
          <cell r="D20" t="str">
            <v>V.</v>
          </cell>
          <cell r="E20">
            <v>0</v>
          </cell>
          <cell r="F20" t="str">
            <v>:</v>
          </cell>
          <cell r="G20">
            <v>0</v>
          </cell>
        </row>
        <row r="21">
          <cell r="B21">
            <v>18</v>
          </cell>
          <cell r="C21" t="str">
            <v>B</v>
          </cell>
          <cell r="D21" t="str">
            <v>V.</v>
          </cell>
          <cell r="E21">
            <v>0</v>
          </cell>
          <cell r="F21" t="str">
            <v>:</v>
          </cell>
          <cell r="G21">
            <v>0</v>
          </cell>
        </row>
        <row r="22">
          <cell r="B22">
            <v>19</v>
          </cell>
          <cell r="C22" t="str">
            <v>C</v>
          </cell>
          <cell r="D22" t="str">
            <v>V.</v>
          </cell>
          <cell r="E22">
            <v>0</v>
          </cell>
          <cell r="F22" t="str">
            <v>:</v>
          </cell>
          <cell r="G22">
            <v>0</v>
          </cell>
        </row>
        <row r="23">
          <cell r="B23">
            <v>20</v>
          </cell>
          <cell r="C23" t="str">
            <v>D</v>
          </cell>
          <cell r="D23" t="str">
            <v>V.</v>
          </cell>
          <cell r="E23">
            <v>0</v>
          </cell>
          <cell r="F23" t="str">
            <v>:</v>
          </cell>
          <cell r="G23">
            <v>0</v>
          </cell>
        </row>
        <row r="24">
          <cell r="B24">
            <v>21</v>
          </cell>
          <cell r="C24" t="str">
            <v>A</v>
          </cell>
          <cell r="D24" t="str">
            <v>VI.</v>
          </cell>
          <cell r="E24">
            <v>0</v>
          </cell>
          <cell r="F24" t="str">
            <v>:</v>
          </cell>
          <cell r="G24">
            <v>0</v>
          </cell>
        </row>
        <row r="25">
          <cell r="B25">
            <v>22</v>
          </cell>
          <cell r="C25" t="str">
            <v>B</v>
          </cell>
          <cell r="D25" t="str">
            <v>VI.</v>
          </cell>
          <cell r="E25">
            <v>0</v>
          </cell>
          <cell r="F25" t="str">
            <v>:</v>
          </cell>
          <cell r="G25">
            <v>0</v>
          </cell>
        </row>
        <row r="26">
          <cell r="B26">
            <v>23</v>
          </cell>
          <cell r="C26" t="str">
            <v>C</v>
          </cell>
          <cell r="D26" t="str">
            <v>VI.</v>
          </cell>
          <cell r="E26">
            <v>0</v>
          </cell>
          <cell r="F26" t="str">
            <v>:</v>
          </cell>
          <cell r="G26">
            <v>0</v>
          </cell>
        </row>
        <row r="27">
          <cell r="B27">
            <v>24</v>
          </cell>
          <cell r="C27" t="str">
            <v>D</v>
          </cell>
          <cell r="D27" t="str">
            <v>VI.</v>
          </cell>
          <cell r="E27">
            <v>0</v>
          </cell>
          <cell r="F27" t="str">
            <v>:</v>
          </cell>
          <cell r="G27">
            <v>0</v>
          </cell>
        </row>
        <row r="28">
          <cell r="B28">
            <v>25</v>
          </cell>
          <cell r="C28" t="str">
            <v>A</v>
          </cell>
          <cell r="D28" t="str">
            <v>VII.</v>
          </cell>
          <cell r="E28">
            <v>0</v>
          </cell>
          <cell r="F28" t="str">
            <v>:</v>
          </cell>
          <cell r="G28">
            <v>0</v>
          </cell>
        </row>
        <row r="29">
          <cell r="B29">
            <v>26</v>
          </cell>
          <cell r="C29" t="str">
            <v>B</v>
          </cell>
          <cell r="D29" t="str">
            <v>VII.</v>
          </cell>
          <cell r="E29">
            <v>0</v>
          </cell>
          <cell r="F29" t="str">
            <v>:</v>
          </cell>
          <cell r="G29">
            <v>0</v>
          </cell>
        </row>
        <row r="30">
          <cell r="B30">
            <v>27</v>
          </cell>
          <cell r="C30" t="str">
            <v>C</v>
          </cell>
          <cell r="D30" t="str">
            <v>VII.</v>
          </cell>
          <cell r="E30">
            <v>0</v>
          </cell>
          <cell r="F30" t="str">
            <v>:</v>
          </cell>
          <cell r="G30">
            <v>0</v>
          </cell>
        </row>
        <row r="31">
          <cell r="B31">
            <v>28</v>
          </cell>
          <cell r="C31" t="str">
            <v>D</v>
          </cell>
          <cell r="D31" t="str">
            <v>VII.</v>
          </cell>
          <cell r="E31">
            <v>0</v>
          </cell>
          <cell r="F31" t="str">
            <v>:</v>
          </cell>
          <cell r="G31">
            <v>0</v>
          </cell>
        </row>
        <row r="32">
          <cell r="B32">
            <v>29</v>
          </cell>
          <cell r="C32" t="str">
            <v>A</v>
          </cell>
          <cell r="D32" t="str">
            <v>VIII.</v>
          </cell>
          <cell r="E32">
            <v>0</v>
          </cell>
          <cell r="F32" t="str">
            <v>:</v>
          </cell>
          <cell r="G32">
            <v>0</v>
          </cell>
        </row>
        <row r="33">
          <cell r="B33">
            <v>30</v>
          </cell>
          <cell r="C33" t="str">
            <v>B</v>
          </cell>
          <cell r="D33" t="str">
            <v>VIII.</v>
          </cell>
          <cell r="E33">
            <v>0</v>
          </cell>
          <cell r="F33" t="str">
            <v>:</v>
          </cell>
          <cell r="G33">
            <v>0</v>
          </cell>
        </row>
        <row r="34">
          <cell r="B34">
            <v>31</v>
          </cell>
          <cell r="C34" t="str">
            <v>C</v>
          </cell>
          <cell r="D34" t="str">
            <v>VIII.</v>
          </cell>
          <cell r="E34">
            <v>0</v>
          </cell>
          <cell r="F34" t="str">
            <v>:</v>
          </cell>
          <cell r="G34">
            <v>0</v>
          </cell>
        </row>
        <row r="35">
          <cell r="B35">
            <v>32</v>
          </cell>
          <cell r="C35" t="str">
            <v>D</v>
          </cell>
          <cell r="D35" t="str">
            <v>VIII.</v>
          </cell>
          <cell r="E35">
            <v>0</v>
          </cell>
          <cell r="F35" t="str">
            <v>:</v>
          </cell>
          <cell r="G35">
            <v>0</v>
          </cell>
        </row>
        <row r="36">
          <cell r="B36">
            <v>33</v>
          </cell>
          <cell r="C36" t="str">
            <v>A</v>
          </cell>
          <cell r="D36" t="str">
            <v>IX.</v>
          </cell>
          <cell r="E36">
            <v>0</v>
          </cell>
          <cell r="F36" t="str">
            <v>:</v>
          </cell>
          <cell r="G36">
            <v>0</v>
          </cell>
        </row>
        <row r="37">
          <cell r="B37">
            <v>34</v>
          </cell>
          <cell r="C37" t="str">
            <v>B</v>
          </cell>
          <cell r="D37" t="str">
            <v>IX.</v>
          </cell>
          <cell r="E37">
            <v>0</v>
          </cell>
          <cell r="F37" t="str">
            <v>:</v>
          </cell>
          <cell r="G37">
            <v>0</v>
          </cell>
        </row>
        <row r="38">
          <cell r="B38">
            <v>35</v>
          </cell>
          <cell r="C38" t="str">
            <v>C</v>
          </cell>
          <cell r="D38" t="str">
            <v>IX.</v>
          </cell>
          <cell r="E38">
            <v>0</v>
          </cell>
          <cell r="F38" t="str">
            <v>:</v>
          </cell>
          <cell r="G38">
            <v>0</v>
          </cell>
        </row>
        <row r="39">
          <cell r="B39">
            <v>36</v>
          </cell>
          <cell r="C39" t="str">
            <v>D</v>
          </cell>
          <cell r="D39" t="str">
            <v>IX.</v>
          </cell>
          <cell r="E39">
            <v>0</v>
          </cell>
          <cell r="F39" t="str">
            <v>:</v>
          </cell>
          <cell r="G39">
            <v>0</v>
          </cell>
        </row>
        <row r="40">
          <cell r="B40">
            <v>37</v>
          </cell>
          <cell r="C40" t="str">
            <v>A</v>
          </cell>
          <cell r="D40" t="str">
            <v>X.</v>
          </cell>
          <cell r="E40">
            <v>0</v>
          </cell>
          <cell r="F40" t="str">
            <v>:</v>
          </cell>
          <cell r="G40">
            <v>0</v>
          </cell>
        </row>
        <row r="41">
          <cell r="B41">
            <v>38</v>
          </cell>
          <cell r="C41" t="str">
            <v>B</v>
          </cell>
          <cell r="D41" t="str">
            <v>X.</v>
          </cell>
          <cell r="E41">
            <v>0</v>
          </cell>
          <cell r="F41" t="str">
            <v>:</v>
          </cell>
          <cell r="G41">
            <v>0</v>
          </cell>
        </row>
        <row r="42">
          <cell r="B42">
            <v>39</v>
          </cell>
          <cell r="C42" t="str">
            <v>C</v>
          </cell>
          <cell r="D42" t="str">
            <v>X.</v>
          </cell>
          <cell r="E42">
            <v>0</v>
          </cell>
          <cell r="F42" t="str">
            <v>:</v>
          </cell>
          <cell r="G42">
            <v>0</v>
          </cell>
        </row>
        <row r="43">
          <cell r="B43">
            <v>40</v>
          </cell>
          <cell r="C43" t="str">
            <v>D</v>
          </cell>
          <cell r="D43" t="str">
            <v>X.</v>
          </cell>
          <cell r="E43">
            <v>0</v>
          </cell>
          <cell r="F43" t="str">
            <v>:</v>
          </cell>
          <cell r="G43">
            <v>0</v>
          </cell>
        </row>
        <row r="45">
          <cell r="B45" t="str">
            <v>Play-off</v>
          </cell>
        </row>
        <row r="46">
          <cell r="B46">
            <v>41</v>
          </cell>
          <cell r="C46" t="str">
            <v>ČF1</v>
          </cell>
          <cell r="E46">
            <v>0</v>
          </cell>
          <cell r="F46" t="str">
            <v>:</v>
          </cell>
          <cell r="G46">
            <v>0</v>
          </cell>
        </row>
        <row r="47">
          <cell r="B47">
            <v>42</v>
          </cell>
          <cell r="C47" t="str">
            <v>ČF2</v>
          </cell>
          <cell r="E47">
            <v>0</v>
          </cell>
          <cell r="F47" t="str">
            <v>:</v>
          </cell>
          <cell r="G47">
            <v>0</v>
          </cell>
        </row>
        <row r="48">
          <cell r="B48">
            <v>43</v>
          </cell>
          <cell r="C48" t="str">
            <v>ČF3</v>
          </cell>
          <cell r="E48">
            <v>0</v>
          </cell>
          <cell r="F48" t="str">
            <v>:</v>
          </cell>
          <cell r="G48">
            <v>0</v>
          </cell>
        </row>
        <row r="49">
          <cell r="B49">
            <v>44</v>
          </cell>
          <cell r="C49" t="str">
            <v>ČF4</v>
          </cell>
          <cell r="E49">
            <v>0</v>
          </cell>
          <cell r="F49" t="str">
            <v>:</v>
          </cell>
          <cell r="G49">
            <v>0</v>
          </cell>
        </row>
        <row r="50">
          <cell r="B50">
            <v>45</v>
          </cell>
          <cell r="C50" t="str">
            <v>SF1</v>
          </cell>
          <cell r="E50">
            <v>0</v>
          </cell>
          <cell r="F50" t="str">
            <v>:</v>
          </cell>
          <cell r="G50">
            <v>0</v>
          </cell>
        </row>
        <row r="51">
          <cell r="B51">
            <v>46</v>
          </cell>
          <cell r="C51" t="str">
            <v>SF2</v>
          </cell>
          <cell r="E51">
            <v>0</v>
          </cell>
          <cell r="F51" t="str">
            <v>:</v>
          </cell>
          <cell r="G51">
            <v>0</v>
          </cell>
        </row>
        <row r="52">
          <cell r="B52">
            <v>47</v>
          </cell>
          <cell r="C52" t="str">
            <v>3M</v>
          </cell>
          <cell r="E52">
            <v>0</v>
          </cell>
          <cell r="F52" t="str">
            <v>:</v>
          </cell>
          <cell r="G52">
            <v>0</v>
          </cell>
        </row>
        <row r="53">
          <cell r="B53">
            <v>48</v>
          </cell>
          <cell r="C53" t="str">
            <v>F</v>
          </cell>
          <cell r="E53">
            <v>0</v>
          </cell>
          <cell r="F53" t="str">
            <v>:</v>
          </cell>
          <cell r="G53">
            <v>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zoomScaleNormal="100" workbookViewId="0">
      <selection activeCell="E14" sqref="E14"/>
    </sheetView>
  </sheetViews>
  <sheetFormatPr defaultRowHeight="14.4"/>
  <cols>
    <col min="1" max="1" width="3.6640625" customWidth="1"/>
    <col min="2" max="2" width="11.33203125" customWidth="1"/>
    <col min="3" max="3" width="6" customWidth="1"/>
    <col min="4" max="4" width="6.88671875" customWidth="1"/>
    <col min="5" max="5" width="41.6640625" customWidth="1"/>
    <col min="6" max="6" width="35.44140625" customWidth="1"/>
    <col min="7" max="7" width="6.21875" customWidth="1"/>
    <col min="8" max="8" width="9.109375" customWidth="1"/>
    <col min="9" max="9" width="15.5546875" customWidth="1"/>
    <col min="10" max="10" width="11.109375" customWidth="1"/>
    <col min="11" max="256" width="9.109375" customWidth="1"/>
    <col min="257" max="257" width="3.6640625" customWidth="1"/>
    <col min="258" max="258" width="11.33203125" customWidth="1"/>
    <col min="259" max="259" width="6" customWidth="1"/>
    <col min="260" max="260" width="6.88671875" customWidth="1"/>
    <col min="261" max="261" width="41.6640625" customWidth="1"/>
    <col min="262" max="262" width="35.44140625" customWidth="1"/>
    <col min="263" max="263" width="6.21875" customWidth="1"/>
    <col min="264" max="264" width="9.109375" customWidth="1"/>
    <col min="265" max="265" width="15.5546875" customWidth="1"/>
    <col min="266" max="266" width="11.109375" customWidth="1"/>
    <col min="267" max="512" width="9.109375" customWidth="1"/>
    <col min="513" max="513" width="3.6640625" customWidth="1"/>
    <col min="514" max="514" width="11.33203125" customWidth="1"/>
    <col min="515" max="515" width="6" customWidth="1"/>
    <col min="516" max="516" width="6.88671875" customWidth="1"/>
    <col min="517" max="517" width="41.6640625" customWidth="1"/>
    <col min="518" max="518" width="35.44140625" customWidth="1"/>
    <col min="519" max="519" width="6.21875" customWidth="1"/>
    <col min="520" max="520" width="9.109375" customWidth="1"/>
    <col min="521" max="521" width="15.5546875" customWidth="1"/>
    <col min="522" max="522" width="11.109375" customWidth="1"/>
    <col min="523" max="768" width="9.109375" customWidth="1"/>
    <col min="769" max="769" width="3.6640625" customWidth="1"/>
    <col min="770" max="770" width="11.33203125" customWidth="1"/>
    <col min="771" max="771" width="6" customWidth="1"/>
    <col min="772" max="772" width="6.88671875" customWidth="1"/>
    <col min="773" max="773" width="41.6640625" customWidth="1"/>
    <col min="774" max="774" width="35.44140625" customWidth="1"/>
    <col min="775" max="775" width="6.21875" customWidth="1"/>
    <col min="776" max="776" width="9.109375" customWidth="1"/>
    <col min="777" max="777" width="15.5546875" customWidth="1"/>
    <col min="778" max="778" width="11.109375" customWidth="1"/>
    <col min="779" max="1025" width="9.109375" customWidth="1"/>
  </cols>
  <sheetData>
    <row r="1" spans="1:10" ht="21">
      <c r="A1" s="183" t="s">
        <v>0</v>
      </c>
      <c r="B1" s="183"/>
      <c r="C1" s="183"/>
      <c r="D1" s="183"/>
      <c r="E1" s="183"/>
      <c r="F1" s="183"/>
      <c r="G1" s="183"/>
    </row>
    <row r="2" spans="1:10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/>
    </row>
    <row r="3" spans="1:10">
      <c r="A3" s="2">
        <v>1</v>
      </c>
      <c r="B3" s="3"/>
      <c r="C3" s="2">
        <v>2</v>
      </c>
      <c r="D3" s="1">
        <v>1</v>
      </c>
      <c r="E3" t="s">
        <v>6</v>
      </c>
      <c r="F3" t="s">
        <v>7</v>
      </c>
    </row>
    <row r="4" spans="1:10">
      <c r="A4" s="2">
        <v>2</v>
      </c>
      <c r="B4" s="4"/>
      <c r="C4" s="5">
        <v>3</v>
      </c>
      <c r="D4" s="1">
        <v>3</v>
      </c>
      <c r="E4" s="6" t="s">
        <v>8</v>
      </c>
      <c r="F4" s="6" t="s">
        <v>9</v>
      </c>
    </row>
    <row r="5" spans="1:10">
      <c r="A5" s="2">
        <v>3</v>
      </c>
      <c r="B5" s="4"/>
      <c r="C5" s="5">
        <v>2</v>
      </c>
      <c r="D5" s="1">
        <v>2</v>
      </c>
      <c r="E5" s="6" t="s">
        <v>10</v>
      </c>
      <c r="F5" s="6" t="s">
        <v>11</v>
      </c>
      <c r="G5" s="7"/>
      <c r="H5" s="7"/>
    </row>
    <row r="6" spans="1:10">
      <c r="A6" s="2">
        <v>4</v>
      </c>
      <c r="B6" s="4"/>
      <c r="C6" s="5">
        <v>3</v>
      </c>
      <c r="D6" s="1">
        <v>3</v>
      </c>
      <c r="E6" t="s">
        <v>12</v>
      </c>
      <c r="F6" t="s">
        <v>13</v>
      </c>
    </row>
    <row r="7" spans="1:10" s="8" customFormat="1">
      <c r="A7" s="2">
        <v>5</v>
      </c>
      <c r="B7" s="4"/>
      <c r="C7" s="5">
        <v>3</v>
      </c>
      <c r="D7" s="1">
        <v>3</v>
      </c>
      <c r="E7" s="6" t="s">
        <v>14</v>
      </c>
      <c r="F7" s="6" t="s">
        <v>15</v>
      </c>
      <c r="G7"/>
      <c r="I7"/>
      <c r="J7"/>
    </row>
    <row r="8" spans="1:10" ht="15" customHeight="1">
      <c r="A8" s="2">
        <v>6</v>
      </c>
      <c r="B8" s="4"/>
      <c r="C8" s="5">
        <v>1</v>
      </c>
      <c r="D8" s="1">
        <v>1</v>
      </c>
      <c r="E8" s="6" t="s">
        <v>16</v>
      </c>
      <c r="F8" s="6" t="s">
        <v>17</v>
      </c>
    </row>
    <row r="9" spans="1:10">
      <c r="A9" s="2">
        <v>7</v>
      </c>
      <c r="B9" s="4"/>
      <c r="C9" s="5">
        <v>1</v>
      </c>
      <c r="D9" s="1">
        <v>1</v>
      </c>
      <c r="E9" t="s">
        <v>18</v>
      </c>
      <c r="F9" t="s">
        <v>19</v>
      </c>
    </row>
    <row r="10" spans="1:10">
      <c r="A10" s="2">
        <v>8</v>
      </c>
      <c r="B10" s="4"/>
      <c r="C10" s="5">
        <v>1</v>
      </c>
      <c r="D10" s="1">
        <v>1</v>
      </c>
      <c r="E10" t="s">
        <v>20</v>
      </c>
      <c r="F10" t="s">
        <v>21</v>
      </c>
    </row>
    <row r="11" spans="1:10">
      <c r="A11" s="2">
        <v>9</v>
      </c>
      <c r="B11" s="4"/>
      <c r="C11" s="5">
        <v>1</v>
      </c>
      <c r="D11" s="1">
        <v>1</v>
      </c>
      <c r="E11" s="6" t="s">
        <v>22</v>
      </c>
      <c r="F11" s="6" t="s">
        <v>23</v>
      </c>
      <c r="G11" s="8"/>
    </row>
    <row r="12" spans="1:10">
      <c r="A12" s="2">
        <v>10</v>
      </c>
      <c r="B12" s="4"/>
      <c r="C12" s="5">
        <v>2</v>
      </c>
      <c r="D12" s="1">
        <v>2</v>
      </c>
      <c r="E12" t="s">
        <v>24</v>
      </c>
      <c r="F12" t="s">
        <v>25</v>
      </c>
      <c r="G12" s="8"/>
    </row>
    <row r="13" spans="1:10">
      <c r="A13" s="2"/>
      <c r="B13" s="9"/>
      <c r="C13" s="5"/>
      <c r="D13" s="1"/>
      <c r="G13" s="8"/>
      <c r="H13" s="7"/>
    </row>
    <row r="14" spans="1:10" ht="13.5" customHeight="1">
      <c r="C14" s="5">
        <f>SUM(C3:C12)</f>
        <v>19</v>
      </c>
      <c r="D14" s="1">
        <f>SUM(D3:D12)</f>
        <v>18</v>
      </c>
    </row>
    <row r="15" spans="1:10" ht="13.2" customHeight="1"/>
    <row r="20" ht="13.2" customHeight="1"/>
  </sheetData>
  <mergeCells count="1">
    <mergeCell ref="A1:G1"/>
  </mergeCells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2:V96"/>
  <sheetViews>
    <sheetView showGridLines="0" topLeftCell="A6" zoomScaleNormal="100" workbookViewId="0">
      <selection activeCell="J19" sqref="J19"/>
    </sheetView>
  </sheetViews>
  <sheetFormatPr defaultRowHeight="14.4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" max="221" width="9.109375" customWidth="1"/>
    <col min="222" max="222" width="4" customWidth="1"/>
    <col min="223" max="223" width="35.33203125" customWidth="1"/>
    <col min="224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3" width="4.33203125" customWidth="1"/>
    <col min="234" max="234" width="1.44140625" customWidth="1"/>
    <col min="235" max="235" width="4.33203125" customWidth="1"/>
    <col min="236" max="236" width="4.6640625" customWidth="1"/>
    <col min="237" max="237" width="1.44140625" customWidth="1"/>
    <col min="238" max="238" width="4.6640625" customWidth="1"/>
    <col min="239" max="239" width="6.6640625" customWidth="1"/>
    <col min="240" max="477" width="9.109375" customWidth="1"/>
    <col min="478" max="478" width="4" customWidth="1"/>
    <col min="479" max="479" width="35.33203125" customWidth="1"/>
    <col min="480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9" width="4.33203125" customWidth="1"/>
    <col min="490" max="490" width="1.44140625" customWidth="1"/>
    <col min="491" max="491" width="4.33203125" customWidth="1"/>
    <col min="492" max="492" width="4.6640625" customWidth="1"/>
    <col min="493" max="493" width="1.44140625" customWidth="1"/>
    <col min="494" max="494" width="4.6640625" customWidth="1"/>
    <col min="495" max="495" width="6.6640625" customWidth="1"/>
    <col min="496" max="733" width="9.109375" customWidth="1"/>
    <col min="734" max="734" width="4" customWidth="1"/>
    <col min="735" max="735" width="35.33203125" customWidth="1"/>
    <col min="736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5" width="4.33203125" customWidth="1"/>
    <col min="746" max="746" width="1.44140625" customWidth="1"/>
    <col min="747" max="747" width="4.33203125" customWidth="1"/>
    <col min="748" max="748" width="4.6640625" customWidth="1"/>
    <col min="749" max="749" width="1.44140625" customWidth="1"/>
    <col min="750" max="750" width="4.6640625" customWidth="1"/>
    <col min="751" max="751" width="6.6640625" customWidth="1"/>
    <col min="752" max="989" width="9.109375" customWidth="1"/>
    <col min="990" max="990" width="4" customWidth="1"/>
    <col min="991" max="991" width="35.33203125" customWidth="1"/>
    <col min="992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1" width="4.33203125" customWidth="1"/>
    <col min="1002" max="1002" width="1.44140625" customWidth="1"/>
    <col min="1003" max="1003" width="4.33203125" customWidth="1"/>
    <col min="1004" max="1004" width="4.6640625" customWidth="1"/>
    <col min="1005" max="1005" width="1.44140625" customWidth="1"/>
    <col min="1006" max="1006" width="4.6640625" customWidth="1"/>
    <col min="1007" max="1007" width="6.6640625" customWidth="1"/>
    <col min="1008" max="1025" width="9.109375" customWidth="1"/>
  </cols>
  <sheetData>
    <row r="2" spans="1:21" ht="14.4" customHeight="1">
      <c r="A2" s="185" t="s">
        <v>82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1:21" ht="15" customHeight="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21" ht="32.25" customHeight="1">
      <c r="A4" s="186" t="s">
        <v>106</v>
      </c>
      <c r="B4" s="186"/>
      <c r="C4" s="187" t="s">
        <v>84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1:21" ht="14.4" customHeight="1">
      <c r="A5" s="186"/>
      <c r="B5" s="186"/>
      <c r="C5" s="188">
        <v>1</v>
      </c>
      <c r="D5" s="188"/>
      <c r="E5" s="188"/>
      <c r="F5" s="185">
        <v>2</v>
      </c>
      <c r="G5" s="185"/>
      <c r="H5" s="185"/>
      <c r="I5" s="185">
        <v>3</v>
      </c>
      <c r="J5" s="185"/>
      <c r="K5" s="185"/>
      <c r="L5" s="185">
        <v>4</v>
      </c>
      <c r="M5" s="185"/>
      <c r="N5" s="185"/>
      <c r="O5" s="185">
        <v>5</v>
      </c>
      <c r="P5" s="185"/>
      <c r="Q5" s="185"/>
      <c r="R5" s="189" t="s">
        <v>85</v>
      </c>
      <c r="S5" s="189"/>
      <c r="T5" s="189"/>
      <c r="U5" s="38" t="s">
        <v>86</v>
      </c>
    </row>
    <row r="6" spans="1:21" ht="15" customHeight="1">
      <c r="A6" s="186"/>
      <c r="B6" s="186"/>
      <c r="C6" s="188"/>
      <c r="D6" s="188"/>
      <c r="E6" s="188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0" t="s">
        <v>87</v>
      </c>
      <c r="S6" s="190"/>
      <c r="T6" s="190"/>
      <c r="U6" s="39" t="s">
        <v>88</v>
      </c>
    </row>
    <row r="7" spans="1:21" ht="15" customHeight="1">
      <c r="A7" s="191">
        <v>1</v>
      </c>
      <c r="B7" s="192" t="s">
        <v>107</v>
      </c>
      <c r="C7" s="193"/>
      <c r="D7" s="193"/>
      <c r="E7" s="193"/>
      <c r="F7" s="218">
        <f>E11</f>
        <v>1</v>
      </c>
      <c r="G7" s="219" t="s">
        <v>92</v>
      </c>
      <c r="H7" s="220">
        <f>C11</f>
        <v>2</v>
      </c>
      <c r="I7" s="218">
        <f>O33</f>
        <v>1</v>
      </c>
      <c r="J7" s="219" t="s">
        <v>92</v>
      </c>
      <c r="K7" s="220">
        <f>Q33</f>
        <v>2</v>
      </c>
      <c r="L7" s="218">
        <f>O37</f>
        <v>2</v>
      </c>
      <c r="M7" s="219" t="s">
        <v>92</v>
      </c>
      <c r="N7" s="220">
        <f>Q37</f>
        <v>0</v>
      </c>
      <c r="O7" s="218">
        <f>O43</f>
        <v>0</v>
      </c>
      <c r="P7" s="219" t="s">
        <v>92</v>
      </c>
      <c r="Q7" s="220">
        <f>Q43</f>
        <v>0</v>
      </c>
      <c r="R7" s="221">
        <f>F7+I7+L7+O7</f>
        <v>4</v>
      </c>
      <c r="S7" s="222" t="s">
        <v>92</v>
      </c>
      <c r="T7" s="223">
        <f>H7+K7+N7+Q7</f>
        <v>4</v>
      </c>
      <c r="U7" s="224">
        <v>2</v>
      </c>
    </row>
    <row r="8" spans="1:21" ht="15.75" customHeight="1">
      <c r="A8" s="191"/>
      <c r="B8" s="192"/>
      <c r="C8" s="193"/>
      <c r="D8" s="193"/>
      <c r="E8" s="193"/>
      <c r="F8" s="218"/>
      <c r="G8" s="219"/>
      <c r="H8" s="220"/>
      <c r="I8" s="218"/>
      <c r="J8" s="219"/>
      <c r="K8" s="220"/>
      <c r="L8" s="218"/>
      <c r="M8" s="219"/>
      <c r="N8" s="220"/>
      <c r="O8" s="218"/>
      <c r="P8" s="219"/>
      <c r="Q8" s="220"/>
      <c r="R8" s="221"/>
      <c r="S8" s="222"/>
      <c r="T8" s="223"/>
      <c r="U8" s="224"/>
    </row>
    <row r="9" spans="1:21" ht="15" customHeight="1">
      <c r="A9" s="191"/>
      <c r="B9" s="192"/>
      <c r="C9" s="193"/>
      <c r="D9" s="193"/>
      <c r="E9" s="193"/>
      <c r="F9" s="225">
        <f>E13</f>
        <v>26</v>
      </c>
      <c r="G9" s="226" t="s">
        <v>92</v>
      </c>
      <c r="H9" s="227">
        <f>C13</f>
        <v>29</v>
      </c>
      <c r="I9" s="228">
        <f>O34</f>
        <v>23</v>
      </c>
      <c r="J9" s="229" t="s">
        <v>92</v>
      </c>
      <c r="K9" s="230">
        <f>Q34</f>
        <v>29</v>
      </c>
      <c r="L9" s="228">
        <f>O38</f>
        <v>20</v>
      </c>
      <c r="M9" s="229" t="s">
        <v>92</v>
      </c>
      <c r="N9" s="230">
        <f>Q38</f>
        <v>16</v>
      </c>
      <c r="O9" s="228">
        <f>O44</f>
        <v>0</v>
      </c>
      <c r="P9" s="229" t="s">
        <v>92</v>
      </c>
      <c r="Q9" s="230">
        <f>Q44</f>
        <v>0</v>
      </c>
      <c r="R9" s="231">
        <f>F9+I9+L9+O9</f>
        <v>69</v>
      </c>
      <c r="S9" s="232" t="s">
        <v>92</v>
      </c>
      <c r="T9" s="233">
        <f>H9+K9+N9+Q9</f>
        <v>74</v>
      </c>
      <c r="U9" s="234" t="s">
        <v>94</v>
      </c>
    </row>
    <row r="10" spans="1:21" ht="15.75" customHeight="1">
      <c r="A10" s="191"/>
      <c r="B10" s="192"/>
      <c r="C10" s="193"/>
      <c r="D10" s="193"/>
      <c r="E10" s="193"/>
      <c r="F10" s="225"/>
      <c r="G10" s="226"/>
      <c r="H10" s="227"/>
      <c r="I10" s="228"/>
      <c r="J10" s="229"/>
      <c r="K10" s="230"/>
      <c r="L10" s="228"/>
      <c r="M10" s="229"/>
      <c r="N10" s="230"/>
      <c r="O10" s="228"/>
      <c r="P10" s="229"/>
      <c r="Q10" s="230"/>
      <c r="R10" s="231"/>
      <c r="S10" s="232"/>
      <c r="T10" s="233"/>
      <c r="U10" s="234"/>
    </row>
    <row r="11" spans="1:21" ht="15" customHeight="1">
      <c r="A11" s="191">
        <v>2</v>
      </c>
      <c r="B11" s="192" t="s">
        <v>108</v>
      </c>
      <c r="C11" s="218">
        <f>O47</f>
        <v>2</v>
      </c>
      <c r="D11" s="219" t="s">
        <v>92</v>
      </c>
      <c r="E11" s="219">
        <f>Q47</f>
        <v>1</v>
      </c>
      <c r="F11" s="211" t="s">
        <v>89</v>
      </c>
      <c r="G11" s="211"/>
      <c r="H11" s="211"/>
      <c r="I11" s="219">
        <f>O29</f>
        <v>2</v>
      </c>
      <c r="J11" s="219" t="s">
        <v>92</v>
      </c>
      <c r="K11" s="220">
        <f>Q29</f>
        <v>0</v>
      </c>
      <c r="L11" s="218">
        <f>O41</f>
        <v>2</v>
      </c>
      <c r="M11" s="219" t="s">
        <v>92</v>
      </c>
      <c r="N11" s="220">
        <f>Q41</f>
        <v>0</v>
      </c>
      <c r="O11" s="218">
        <f>O35</f>
        <v>0</v>
      </c>
      <c r="P11" s="219" t="s">
        <v>92</v>
      </c>
      <c r="Q11" s="220">
        <f>Q35</f>
        <v>0</v>
      </c>
      <c r="R11" s="221">
        <f>C11+I11+L11+O11</f>
        <v>6</v>
      </c>
      <c r="S11" s="222" t="s">
        <v>92</v>
      </c>
      <c r="T11" s="223">
        <f>E11+K11+N11+Q11</f>
        <v>1</v>
      </c>
      <c r="U11" s="224">
        <v>6</v>
      </c>
    </row>
    <row r="12" spans="1:21" ht="15.75" customHeight="1">
      <c r="A12" s="191"/>
      <c r="B12" s="192"/>
      <c r="C12" s="218"/>
      <c r="D12" s="219"/>
      <c r="E12" s="219"/>
      <c r="F12" s="211"/>
      <c r="G12" s="211"/>
      <c r="H12" s="211"/>
      <c r="I12" s="219"/>
      <c r="J12" s="219"/>
      <c r="K12" s="220"/>
      <c r="L12" s="218"/>
      <c r="M12" s="219"/>
      <c r="N12" s="220"/>
      <c r="O12" s="218"/>
      <c r="P12" s="219"/>
      <c r="Q12" s="220"/>
      <c r="R12" s="221"/>
      <c r="S12" s="222"/>
      <c r="T12" s="223"/>
      <c r="U12" s="224"/>
    </row>
    <row r="13" spans="1:21" ht="15" customHeight="1">
      <c r="A13" s="191"/>
      <c r="B13" s="192"/>
      <c r="C13" s="228">
        <f>O48</f>
        <v>29</v>
      </c>
      <c r="D13" s="229" t="s">
        <v>92</v>
      </c>
      <c r="E13" s="229">
        <f>Q48</f>
        <v>26</v>
      </c>
      <c r="F13" s="211"/>
      <c r="G13" s="211"/>
      <c r="H13" s="211"/>
      <c r="I13" s="226">
        <f>O30</f>
        <v>20</v>
      </c>
      <c r="J13" s="226" t="s">
        <v>92</v>
      </c>
      <c r="K13" s="227">
        <f>Q30</f>
        <v>13</v>
      </c>
      <c r="L13" s="228">
        <f>O42</f>
        <v>20</v>
      </c>
      <c r="M13" s="229" t="s">
        <v>92</v>
      </c>
      <c r="N13" s="230">
        <f>Q42</f>
        <v>11</v>
      </c>
      <c r="O13" s="228">
        <f>O36</f>
        <v>0</v>
      </c>
      <c r="P13" s="229" t="s">
        <v>92</v>
      </c>
      <c r="Q13" s="230">
        <f>Q36</f>
        <v>0</v>
      </c>
      <c r="R13" s="231">
        <f>C13+I13+L13+O13</f>
        <v>69</v>
      </c>
      <c r="S13" s="232" t="s">
        <v>92</v>
      </c>
      <c r="T13" s="233">
        <f>E13+K13+N13+Q13</f>
        <v>50</v>
      </c>
      <c r="U13" s="234" t="s">
        <v>93</v>
      </c>
    </row>
    <row r="14" spans="1:21" ht="15.75" customHeight="1">
      <c r="A14" s="191"/>
      <c r="B14" s="192"/>
      <c r="C14" s="228"/>
      <c r="D14" s="229"/>
      <c r="E14" s="229"/>
      <c r="F14" s="211"/>
      <c r="G14" s="211"/>
      <c r="H14" s="211"/>
      <c r="I14" s="226"/>
      <c r="J14" s="226"/>
      <c r="K14" s="227"/>
      <c r="L14" s="228"/>
      <c r="M14" s="229"/>
      <c r="N14" s="230"/>
      <c r="O14" s="228"/>
      <c r="P14" s="229"/>
      <c r="Q14" s="230"/>
      <c r="R14" s="231"/>
      <c r="S14" s="232"/>
      <c r="T14" s="233"/>
      <c r="U14" s="234"/>
    </row>
    <row r="15" spans="1:21" ht="15" customHeight="1">
      <c r="A15" s="191">
        <v>3</v>
      </c>
      <c r="B15" s="192" t="s">
        <v>66</v>
      </c>
      <c r="C15" s="218">
        <f>K7</f>
        <v>2</v>
      </c>
      <c r="D15" s="219" t="s">
        <v>92</v>
      </c>
      <c r="E15" s="220">
        <f>I7</f>
        <v>1</v>
      </c>
      <c r="F15" s="235">
        <f>K11</f>
        <v>0</v>
      </c>
      <c r="G15" s="236" t="s">
        <v>92</v>
      </c>
      <c r="H15" s="236">
        <f>I11</f>
        <v>2</v>
      </c>
      <c r="I15" s="214"/>
      <c r="J15" s="214"/>
      <c r="K15" s="214"/>
      <c r="L15" s="219">
        <f>K19</f>
        <v>2</v>
      </c>
      <c r="M15" s="219" t="s">
        <v>92</v>
      </c>
      <c r="N15" s="220">
        <f>I19</f>
        <v>0</v>
      </c>
      <c r="O15" s="219">
        <f>O39</f>
        <v>0</v>
      </c>
      <c r="P15" s="219" t="s">
        <v>92</v>
      </c>
      <c r="Q15" s="220">
        <f>Q39</f>
        <v>0</v>
      </c>
      <c r="R15" s="221">
        <f>C15+F15+L15+O15</f>
        <v>4</v>
      </c>
      <c r="S15" s="222" t="s">
        <v>92</v>
      </c>
      <c r="T15" s="223">
        <f>H15+E15+N15+Q15</f>
        <v>3</v>
      </c>
      <c r="U15" s="224">
        <v>4</v>
      </c>
    </row>
    <row r="16" spans="1:21" ht="15.75" customHeight="1">
      <c r="A16" s="191"/>
      <c r="B16" s="192"/>
      <c r="C16" s="218"/>
      <c r="D16" s="219"/>
      <c r="E16" s="220"/>
      <c r="F16" s="235"/>
      <c r="G16" s="236"/>
      <c r="H16" s="236"/>
      <c r="I16" s="214"/>
      <c r="J16" s="214"/>
      <c r="K16" s="214"/>
      <c r="L16" s="219"/>
      <c r="M16" s="219"/>
      <c r="N16" s="220"/>
      <c r="O16" s="219"/>
      <c r="P16" s="219"/>
      <c r="Q16" s="220"/>
      <c r="R16" s="221"/>
      <c r="S16" s="222"/>
      <c r="T16" s="223"/>
      <c r="U16" s="224"/>
    </row>
    <row r="17" spans="1:22" ht="15" customHeight="1">
      <c r="A17" s="191"/>
      <c r="B17" s="192"/>
      <c r="C17" s="228">
        <f>K9</f>
        <v>29</v>
      </c>
      <c r="D17" s="229" t="s">
        <v>92</v>
      </c>
      <c r="E17" s="230">
        <f>I9</f>
        <v>23</v>
      </c>
      <c r="F17" s="228">
        <f>K13</f>
        <v>13</v>
      </c>
      <c r="G17" s="229" t="s">
        <v>92</v>
      </c>
      <c r="H17" s="229">
        <f>I13</f>
        <v>20</v>
      </c>
      <c r="I17" s="214"/>
      <c r="J17" s="214"/>
      <c r="K17" s="214"/>
      <c r="L17" s="243">
        <f>K21</f>
        <v>20</v>
      </c>
      <c r="M17" s="243" t="s">
        <v>92</v>
      </c>
      <c r="N17" s="244">
        <f>I21</f>
        <v>11</v>
      </c>
      <c r="O17" s="243">
        <f>O40</f>
        <v>0</v>
      </c>
      <c r="P17" s="243" t="s">
        <v>92</v>
      </c>
      <c r="Q17" s="244">
        <f>Q40</f>
        <v>0</v>
      </c>
      <c r="R17" s="231">
        <f>F17+C17+L17+O17</f>
        <v>62</v>
      </c>
      <c r="S17" s="232" t="s">
        <v>92</v>
      </c>
      <c r="T17" s="233">
        <f>H17+E17+N17+Q17</f>
        <v>54</v>
      </c>
      <c r="U17" s="234" t="s">
        <v>95</v>
      </c>
    </row>
    <row r="18" spans="1:22" ht="15.75" customHeight="1">
      <c r="A18" s="191"/>
      <c r="B18" s="192"/>
      <c r="C18" s="228"/>
      <c r="D18" s="229"/>
      <c r="E18" s="230"/>
      <c r="F18" s="228"/>
      <c r="G18" s="229"/>
      <c r="H18" s="229"/>
      <c r="I18" s="214"/>
      <c r="J18" s="214"/>
      <c r="K18" s="214"/>
      <c r="L18" s="243"/>
      <c r="M18" s="243"/>
      <c r="N18" s="244"/>
      <c r="O18" s="243"/>
      <c r="P18" s="243"/>
      <c r="Q18" s="244"/>
      <c r="R18" s="231"/>
      <c r="S18" s="232"/>
      <c r="T18" s="233"/>
      <c r="U18" s="234"/>
    </row>
    <row r="19" spans="1:22" ht="15" customHeight="1">
      <c r="A19" s="191">
        <v>4</v>
      </c>
      <c r="B19" s="192" t="s">
        <v>57</v>
      </c>
      <c r="C19" s="218">
        <f>N7</f>
        <v>0</v>
      </c>
      <c r="D19" s="219" t="s">
        <v>92</v>
      </c>
      <c r="E19" s="220">
        <f>L7</f>
        <v>2</v>
      </c>
      <c r="F19" s="218">
        <f>N11</f>
        <v>0</v>
      </c>
      <c r="G19" s="219" t="s">
        <v>92</v>
      </c>
      <c r="H19" s="220">
        <f>L11</f>
        <v>2</v>
      </c>
      <c r="I19" s="235">
        <f>O45</f>
        <v>0</v>
      </c>
      <c r="J19" s="236" t="s">
        <v>92</v>
      </c>
      <c r="K19" s="236">
        <f>Q45</f>
        <v>2</v>
      </c>
      <c r="L19" s="217">
        <v>2018</v>
      </c>
      <c r="M19" s="217"/>
      <c r="N19" s="217"/>
      <c r="O19" s="219">
        <f>O31</f>
        <v>0</v>
      </c>
      <c r="P19" s="219" t="s">
        <v>92</v>
      </c>
      <c r="Q19" s="220">
        <f>Q31</f>
        <v>0</v>
      </c>
      <c r="R19" s="221">
        <f>F19+I19+C19+O19</f>
        <v>0</v>
      </c>
      <c r="S19" s="222" t="s">
        <v>92</v>
      </c>
      <c r="T19" s="223">
        <f>H19+K19+E19+Q19</f>
        <v>6</v>
      </c>
      <c r="U19" s="224">
        <v>0</v>
      </c>
    </row>
    <row r="20" spans="1:22" ht="15.75" customHeight="1">
      <c r="A20" s="191"/>
      <c r="B20" s="192"/>
      <c r="C20" s="218"/>
      <c r="D20" s="219"/>
      <c r="E20" s="220"/>
      <c r="F20" s="218"/>
      <c r="G20" s="219"/>
      <c r="H20" s="220"/>
      <c r="I20" s="235"/>
      <c r="J20" s="236"/>
      <c r="K20" s="236"/>
      <c r="L20" s="217"/>
      <c r="M20" s="217"/>
      <c r="N20" s="217"/>
      <c r="O20" s="219"/>
      <c r="P20" s="219"/>
      <c r="Q20" s="220"/>
      <c r="R20" s="221"/>
      <c r="S20" s="222"/>
      <c r="T20" s="223"/>
      <c r="U20" s="224"/>
    </row>
    <row r="21" spans="1:22" ht="15" customHeight="1">
      <c r="A21" s="191"/>
      <c r="B21" s="192"/>
      <c r="C21" s="228">
        <f>N9</f>
        <v>16</v>
      </c>
      <c r="D21" s="229" t="s">
        <v>92</v>
      </c>
      <c r="E21" s="230">
        <f>L9</f>
        <v>20</v>
      </c>
      <c r="F21" s="228">
        <f>N13</f>
        <v>11</v>
      </c>
      <c r="G21" s="229" t="s">
        <v>92</v>
      </c>
      <c r="H21" s="230">
        <f>L13</f>
        <v>20</v>
      </c>
      <c r="I21" s="228">
        <f>O46</f>
        <v>11</v>
      </c>
      <c r="J21" s="229" t="s">
        <v>92</v>
      </c>
      <c r="K21" s="229">
        <f>Q46</f>
        <v>20</v>
      </c>
      <c r="L21" s="217"/>
      <c r="M21" s="217"/>
      <c r="N21" s="217"/>
      <c r="O21" s="243">
        <f>O32</f>
        <v>0</v>
      </c>
      <c r="P21" s="243" t="s">
        <v>92</v>
      </c>
      <c r="Q21" s="244">
        <f>Q32</f>
        <v>0</v>
      </c>
      <c r="R21" s="231">
        <f>F21+I21+C21+O21</f>
        <v>38</v>
      </c>
      <c r="S21" s="232" t="s">
        <v>92</v>
      </c>
      <c r="T21" s="233">
        <f>H21+K21+E21+Q21</f>
        <v>60</v>
      </c>
      <c r="U21" s="234" t="s">
        <v>100</v>
      </c>
    </row>
    <row r="22" spans="1:22" ht="15.75" customHeight="1">
      <c r="A22" s="191"/>
      <c r="B22" s="192"/>
      <c r="C22" s="228"/>
      <c r="D22" s="229"/>
      <c r="E22" s="230"/>
      <c r="F22" s="228"/>
      <c r="G22" s="229"/>
      <c r="H22" s="230"/>
      <c r="I22" s="228"/>
      <c r="J22" s="229"/>
      <c r="K22" s="229"/>
      <c r="L22" s="217"/>
      <c r="M22" s="217"/>
      <c r="N22" s="217"/>
      <c r="O22" s="243"/>
      <c r="P22" s="243"/>
      <c r="Q22" s="244"/>
      <c r="R22" s="231"/>
      <c r="S22" s="232"/>
      <c r="T22" s="233"/>
      <c r="U22" s="234"/>
    </row>
    <row r="23" spans="1:22" ht="15.75" customHeight="1">
      <c r="A23" s="191">
        <v>5</v>
      </c>
      <c r="B23" s="192"/>
      <c r="C23" s="218">
        <f>Q7</f>
        <v>0</v>
      </c>
      <c r="D23" s="219" t="s">
        <v>92</v>
      </c>
      <c r="E23" s="220">
        <f>O7</f>
        <v>0</v>
      </c>
      <c r="F23" s="218">
        <f>Q11</f>
        <v>0</v>
      </c>
      <c r="G23" s="219" t="s">
        <v>92</v>
      </c>
      <c r="H23" s="220">
        <f>O11</f>
        <v>0</v>
      </c>
      <c r="I23" s="218">
        <f>Q15</f>
        <v>0</v>
      </c>
      <c r="J23" s="219" t="s">
        <v>92</v>
      </c>
      <c r="K23" s="220">
        <f>O15</f>
        <v>0</v>
      </c>
      <c r="L23" s="218">
        <f>Q19</f>
        <v>0</v>
      </c>
      <c r="M23" s="219" t="s">
        <v>92</v>
      </c>
      <c r="N23" s="220">
        <f>O19</f>
        <v>0</v>
      </c>
      <c r="O23" s="217"/>
      <c r="P23" s="217"/>
      <c r="Q23" s="217"/>
      <c r="R23" s="221">
        <f>F23+I23+L23+C23</f>
        <v>0</v>
      </c>
      <c r="S23" s="222" t="s">
        <v>92</v>
      </c>
      <c r="T23" s="223">
        <f>H23+K23+N23+E23</f>
        <v>0</v>
      </c>
      <c r="U23" s="224"/>
    </row>
    <row r="24" spans="1:22" ht="15.75" customHeight="1">
      <c r="A24" s="191"/>
      <c r="B24" s="192"/>
      <c r="C24" s="218"/>
      <c r="D24" s="219"/>
      <c r="E24" s="220"/>
      <c r="F24" s="218"/>
      <c r="G24" s="219"/>
      <c r="H24" s="220"/>
      <c r="I24" s="218"/>
      <c r="J24" s="219"/>
      <c r="K24" s="220"/>
      <c r="L24" s="218"/>
      <c r="M24" s="219"/>
      <c r="N24" s="220"/>
      <c r="O24" s="217"/>
      <c r="P24" s="217"/>
      <c r="Q24" s="217"/>
      <c r="R24" s="221"/>
      <c r="S24" s="222"/>
      <c r="T24" s="223"/>
      <c r="U24" s="224"/>
    </row>
    <row r="25" spans="1:22" ht="15.75" customHeight="1">
      <c r="A25" s="191"/>
      <c r="B25" s="192"/>
      <c r="C25" s="228">
        <f>Q9</f>
        <v>0</v>
      </c>
      <c r="D25" s="229" t="s">
        <v>92</v>
      </c>
      <c r="E25" s="230">
        <f>O9</f>
        <v>0</v>
      </c>
      <c r="F25" s="228">
        <f>Q13</f>
        <v>0</v>
      </c>
      <c r="G25" s="229" t="s">
        <v>92</v>
      </c>
      <c r="H25" s="230">
        <f>O13</f>
        <v>0</v>
      </c>
      <c r="I25" s="228">
        <f>Q17</f>
        <v>0</v>
      </c>
      <c r="J25" s="229" t="s">
        <v>92</v>
      </c>
      <c r="K25" s="230">
        <f>O17</f>
        <v>0</v>
      </c>
      <c r="L25" s="228">
        <f>Q21</f>
        <v>0</v>
      </c>
      <c r="M25" s="229" t="s">
        <v>92</v>
      </c>
      <c r="N25" s="230">
        <f>O21</f>
        <v>0</v>
      </c>
      <c r="O25" s="217"/>
      <c r="P25" s="217"/>
      <c r="Q25" s="217"/>
      <c r="R25" s="231">
        <f>F25+I25+L25+C25</f>
        <v>0</v>
      </c>
      <c r="S25" s="232" t="s">
        <v>92</v>
      </c>
      <c r="T25" s="233">
        <f>H25+K25+N25+E25</f>
        <v>0</v>
      </c>
      <c r="U25" s="234"/>
    </row>
    <row r="26" spans="1:22" ht="15.75" customHeight="1">
      <c r="A26" s="191"/>
      <c r="B26" s="192"/>
      <c r="C26" s="228"/>
      <c r="D26" s="229"/>
      <c r="E26" s="230"/>
      <c r="F26" s="228"/>
      <c r="G26" s="229"/>
      <c r="H26" s="230"/>
      <c r="I26" s="228"/>
      <c r="J26" s="229"/>
      <c r="K26" s="230"/>
      <c r="L26" s="228"/>
      <c r="M26" s="229"/>
      <c r="N26" s="230"/>
      <c r="O26" s="217"/>
      <c r="P26" s="217"/>
      <c r="Q26" s="217"/>
      <c r="R26" s="231"/>
      <c r="S26" s="232"/>
      <c r="T26" s="233"/>
      <c r="U26" s="234"/>
    </row>
    <row r="28" spans="1:22" ht="24.9" customHeight="1">
      <c r="A28" s="245" t="s">
        <v>96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63"/>
      <c r="T28" s="53"/>
      <c r="U28" s="53"/>
    </row>
    <row r="29" spans="1:22" ht="15" customHeight="1">
      <c r="A29" s="238">
        <v>1</v>
      </c>
      <c r="B29" s="239" t="str">
        <f>B11</f>
        <v>T.J. Sokol Holice A</v>
      </c>
      <c r="C29" s="239"/>
      <c r="D29" s="239" t="s">
        <v>92</v>
      </c>
      <c r="E29" s="239" t="str">
        <f>B15</f>
        <v>TJ Sokol Zbečník B</v>
      </c>
      <c r="F29" s="239"/>
      <c r="G29" s="239"/>
      <c r="H29" s="239"/>
      <c r="I29" s="239"/>
      <c r="J29" s="239"/>
      <c r="K29" s="239"/>
      <c r="L29" s="239"/>
      <c r="M29" s="239"/>
      <c r="N29" s="239"/>
      <c r="O29" s="54">
        <v>2</v>
      </c>
      <c r="P29" s="55" t="s">
        <v>92</v>
      </c>
      <c r="Q29" s="55">
        <v>0</v>
      </c>
      <c r="R29" s="64" t="s">
        <v>102</v>
      </c>
      <c r="S29" s="65"/>
      <c r="T29" s="57"/>
      <c r="U29" s="56"/>
      <c r="V29" s="58"/>
    </row>
    <row r="30" spans="1:22" ht="15" customHeight="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59">
        <v>20</v>
      </c>
      <c r="P30" s="60" t="s">
        <v>92</v>
      </c>
      <c r="Q30" s="61">
        <v>13</v>
      </c>
      <c r="R30" s="66" t="s">
        <v>103</v>
      </c>
      <c r="S30" s="65"/>
      <c r="T30" s="41"/>
      <c r="U30" s="56"/>
      <c r="V30" s="58"/>
    </row>
    <row r="31" spans="1:22" ht="15" customHeight="1">
      <c r="A31" s="240">
        <v>2</v>
      </c>
      <c r="B31" s="241" t="str">
        <f>B19</f>
        <v>TJ Spartak Čelákovice B</v>
      </c>
      <c r="C31" s="241"/>
      <c r="D31" s="241" t="s">
        <v>92</v>
      </c>
      <c r="E31" s="241">
        <f>B23</f>
        <v>0</v>
      </c>
      <c r="F31" s="241"/>
      <c r="G31" s="241"/>
      <c r="H31" s="241"/>
      <c r="I31" s="241"/>
      <c r="J31" s="241"/>
      <c r="K31" s="241"/>
      <c r="L31" s="241"/>
      <c r="M31" s="241"/>
      <c r="N31" s="241"/>
      <c r="O31" s="62"/>
      <c r="P31" s="60" t="s">
        <v>92</v>
      </c>
      <c r="Q31" s="60"/>
      <c r="R31" s="66" t="s">
        <v>102</v>
      </c>
      <c r="S31" s="65"/>
      <c r="T31" s="57"/>
      <c r="U31" s="56"/>
    </row>
    <row r="32" spans="1:22" ht="15" customHeight="1">
      <c r="A32" s="240"/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59"/>
      <c r="P32" s="60" t="s">
        <v>92</v>
      </c>
      <c r="Q32" s="61"/>
      <c r="R32" s="66" t="s">
        <v>103</v>
      </c>
      <c r="S32" s="65"/>
      <c r="T32" s="41"/>
      <c r="U32" s="56"/>
    </row>
    <row r="33" spans="1:21" ht="15" customHeight="1">
      <c r="A33" s="240">
        <v>3</v>
      </c>
      <c r="B33" s="241" t="str">
        <f>B7</f>
        <v>NK Climax Vsetín A</v>
      </c>
      <c r="C33" s="241"/>
      <c r="D33" s="241" t="s">
        <v>92</v>
      </c>
      <c r="E33" s="241" t="str">
        <f>B15</f>
        <v>TJ Sokol Zbečník B</v>
      </c>
      <c r="F33" s="241"/>
      <c r="G33" s="241"/>
      <c r="H33" s="241"/>
      <c r="I33" s="241"/>
      <c r="J33" s="241"/>
      <c r="K33" s="241"/>
      <c r="L33" s="241"/>
      <c r="M33" s="241"/>
      <c r="N33" s="241"/>
      <c r="O33" s="62">
        <v>1</v>
      </c>
      <c r="P33" s="60" t="s">
        <v>92</v>
      </c>
      <c r="Q33" s="60">
        <v>2</v>
      </c>
      <c r="R33" s="66" t="s">
        <v>102</v>
      </c>
      <c r="S33" s="65"/>
      <c r="T33" s="57"/>
      <c r="U33" s="56"/>
    </row>
    <row r="34" spans="1:21" ht="15" customHeight="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59">
        <v>23</v>
      </c>
      <c r="P34" s="60" t="s">
        <v>92</v>
      </c>
      <c r="Q34" s="61">
        <v>29</v>
      </c>
      <c r="R34" s="66" t="s">
        <v>103</v>
      </c>
      <c r="S34" s="65"/>
      <c r="T34" s="41"/>
      <c r="U34" s="56"/>
    </row>
    <row r="35" spans="1:21" ht="15" customHeight="1">
      <c r="A35" s="240">
        <v>4</v>
      </c>
      <c r="B35" s="241" t="str">
        <f>B11</f>
        <v>T.J. Sokol Holice A</v>
      </c>
      <c r="C35" s="241"/>
      <c r="D35" s="241" t="s">
        <v>92</v>
      </c>
      <c r="E35" s="241">
        <f>B23</f>
        <v>0</v>
      </c>
      <c r="F35" s="241"/>
      <c r="G35" s="241"/>
      <c r="H35" s="241"/>
      <c r="I35" s="241"/>
      <c r="J35" s="241"/>
      <c r="K35" s="241"/>
      <c r="L35" s="241"/>
      <c r="M35" s="241"/>
      <c r="N35" s="241"/>
      <c r="O35" s="62"/>
      <c r="P35" s="60" t="s">
        <v>92</v>
      </c>
      <c r="Q35" s="60"/>
      <c r="R35" s="66" t="s">
        <v>102</v>
      </c>
      <c r="S35" s="65"/>
      <c r="T35" s="57"/>
      <c r="U35" s="56"/>
    </row>
    <row r="36" spans="1:21" ht="15" customHeight="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59"/>
      <c r="P36" s="60" t="s">
        <v>92</v>
      </c>
      <c r="Q36" s="61"/>
      <c r="R36" s="66" t="s">
        <v>103</v>
      </c>
      <c r="S36" s="65"/>
      <c r="T36" s="41"/>
      <c r="U36" s="56"/>
    </row>
    <row r="37" spans="1:21" ht="15" customHeight="1">
      <c r="A37" s="240">
        <v>5</v>
      </c>
      <c r="B37" s="241" t="str">
        <f>B7</f>
        <v>NK Climax Vsetín A</v>
      </c>
      <c r="C37" s="241"/>
      <c r="D37" s="241" t="s">
        <v>92</v>
      </c>
      <c r="E37" s="241" t="str">
        <f>B19</f>
        <v>TJ Spartak Čelákovice B</v>
      </c>
      <c r="F37" s="241"/>
      <c r="G37" s="241"/>
      <c r="H37" s="241"/>
      <c r="I37" s="241"/>
      <c r="J37" s="241"/>
      <c r="K37" s="241"/>
      <c r="L37" s="241"/>
      <c r="M37" s="241"/>
      <c r="N37" s="241"/>
      <c r="O37" s="62">
        <v>2</v>
      </c>
      <c r="P37" s="60" t="s">
        <v>92</v>
      </c>
      <c r="Q37" s="60">
        <v>0</v>
      </c>
      <c r="R37" s="66" t="s">
        <v>102</v>
      </c>
      <c r="S37" s="65"/>
      <c r="T37" s="57"/>
      <c r="U37" s="56"/>
    </row>
    <row r="38" spans="1:21" ht="1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59">
        <v>20</v>
      </c>
      <c r="P38" s="60" t="s">
        <v>92</v>
      </c>
      <c r="Q38" s="61">
        <v>16</v>
      </c>
      <c r="R38" s="66" t="s">
        <v>103</v>
      </c>
      <c r="S38" s="65"/>
      <c r="T38" s="41"/>
      <c r="U38" s="56"/>
    </row>
    <row r="39" spans="1:21" ht="15" customHeight="1">
      <c r="A39" s="240">
        <v>6</v>
      </c>
      <c r="B39" s="241" t="str">
        <f>B15</f>
        <v>TJ Sokol Zbečník B</v>
      </c>
      <c r="C39" s="241"/>
      <c r="D39" s="241" t="s">
        <v>92</v>
      </c>
      <c r="E39" s="241">
        <f>B23</f>
        <v>0</v>
      </c>
      <c r="F39" s="241"/>
      <c r="G39" s="241"/>
      <c r="H39" s="241"/>
      <c r="I39" s="241"/>
      <c r="J39" s="241"/>
      <c r="K39" s="241"/>
      <c r="L39" s="241"/>
      <c r="M39" s="241"/>
      <c r="N39" s="241"/>
      <c r="O39" s="62"/>
      <c r="P39" s="60" t="s">
        <v>92</v>
      </c>
      <c r="Q39" s="60"/>
      <c r="R39" s="66" t="s">
        <v>102</v>
      </c>
      <c r="S39" s="65"/>
      <c r="T39" s="57"/>
      <c r="U39" s="56"/>
    </row>
    <row r="40" spans="1:21" ht="1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59"/>
      <c r="P40" s="60" t="s">
        <v>92</v>
      </c>
      <c r="Q40" s="61"/>
      <c r="R40" s="66" t="s">
        <v>103</v>
      </c>
      <c r="S40" s="65"/>
      <c r="T40" s="41"/>
      <c r="U40" s="56"/>
    </row>
    <row r="41" spans="1:21" ht="15.75" customHeight="1">
      <c r="A41" s="240">
        <v>7</v>
      </c>
      <c r="B41" s="241" t="str">
        <f>B11</f>
        <v>T.J. Sokol Holice A</v>
      </c>
      <c r="C41" s="241"/>
      <c r="D41" s="241" t="s">
        <v>92</v>
      </c>
      <c r="E41" s="241" t="str">
        <f>B19</f>
        <v>TJ Spartak Čelákovice B</v>
      </c>
      <c r="F41" s="241"/>
      <c r="G41" s="241"/>
      <c r="H41" s="241"/>
      <c r="I41" s="241"/>
      <c r="J41" s="241"/>
      <c r="K41" s="241"/>
      <c r="L41" s="241"/>
      <c r="M41" s="241"/>
      <c r="N41" s="241"/>
      <c r="O41" s="62">
        <v>2</v>
      </c>
      <c r="P41" s="60" t="s">
        <v>92</v>
      </c>
      <c r="Q41" s="60">
        <v>0</v>
      </c>
      <c r="R41" s="66" t="s">
        <v>102</v>
      </c>
      <c r="S41" s="65"/>
      <c r="T41" s="57"/>
      <c r="U41" s="56"/>
    </row>
    <row r="42" spans="1:21" ht="15.6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59">
        <v>20</v>
      </c>
      <c r="P42" s="60" t="s">
        <v>92</v>
      </c>
      <c r="Q42" s="61">
        <v>11</v>
      </c>
      <c r="R42" s="66" t="s">
        <v>103</v>
      </c>
      <c r="S42" s="65"/>
      <c r="T42" s="41"/>
      <c r="U42" s="56"/>
    </row>
    <row r="43" spans="1:21" ht="14.4" customHeight="1">
      <c r="A43" s="240">
        <v>8</v>
      </c>
      <c r="B43" s="241" t="str">
        <f>B7</f>
        <v>NK Climax Vsetín A</v>
      </c>
      <c r="C43" s="241"/>
      <c r="D43" s="241" t="s">
        <v>92</v>
      </c>
      <c r="E43" s="241">
        <f>B23</f>
        <v>0</v>
      </c>
      <c r="F43" s="241"/>
      <c r="G43" s="241"/>
      <c r="H43" s="241"/>
      <c r="I43" s="241"/>
      <c r="J43" s="241"/>
      <c r="K43" s="241"/>
      <c r="L43" s="241"/>
      <c r="M43" s="241"/>
      <c r="N43" s="241"/>
      <c r="O43" s="62"/>
      <c r="P43" s="60" t="s">
        <v>92</v>
      </c>
      <c r="Q43" s="60"/>
      <c r="R43" s="66" t="s">
        <v>102</v>
      </c>
      <c r="S43" s="65"/>
      <c r="T43" s="57"/>
      <c r="U43" s="56"/>
    </row>
    <row r="44" spans="1:21" ht="14.4" customHeight="1">
      <c r="A44" s="240"/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59"/>
      <c r="P44" s="60" t="s">
        <v>92</v>
      </c>
      <c r="Q44" s="61"/>
      <c r="R44" s="66" t="s">
        <v>103</v>
      </c>
      <c r="S44" s="65"/>
      <c r="T44" s="41"/>
      <c r="U44" s="56"/>
    </row>
    <row r="45" spans="1:21" ht="15.75" customHeight="1">
      <c r="A45" s="240">
        <v>9</v>
      </c>
      <c r="B45" s="241" t="str">
        <f>B19</f>
        <v>TJ Spartak Čelákovice B</v>
      </c>
      <c r="C45" s="241"/>
      <c r="D45" s="241" t="s">
        <v>92</v>
      </c>
      <c r="E45" s="241" t="str">
        <f>B15</f>
        <v>TJ Sokol Zbečník B</v>
      </c>
      <c r="F45" s="241"/>
      <c r="G45" s="241"/>
      <c r="H45" s="241"/>
      <c r="I45" s="241"/>
      <c r="J45" s="241"/>
      <c r="K45" s="241"/>
      <c r="L45" s="241"/>
      <c r="M45" s="241"/>
      <c r="N45" s="241"/>
      <c r="O45" s="62">
        <v>0</v>
      </c>
      <c r="P45" s="60" t="s">
        <v>92</v>
      </c>
      <c r="Q45" s="60">
        <v>2</v>
      </c>
      <c r="R45" s="66" t="s">
        <v>102</v>
      </c>
      <c r="S45" s="65"/>
      <c r="T45" s="57"/>
      <c r="U45" s="56"/>
    </row>
    <row r="46" spans="1:21" ht="15.6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59">
        <v>11</v>
      </c>
      <c r="P46" s="60" t="s">
        <v>92</v>
      </c>
      <c r="Q46" s="61">
        <v>20</v>
      </c>
      <c r="R46" s="66" t="s">
        <v>103</v>
      </c>
      <c r="S46" s="65"/>
      <c r="T46" s="41"/>
      <c r="U46" s="56"/>
    </row>
    <row r="47" spans="1:21" ht="15.75" customHeight="1">
      <c r="A47" s="240">
        <v>10</v>
      </c>
      <c r="B47" s="241" t="str">
        <f>B11</f>
        <v>T.J. Sokol Holice A</v>
      </c>
      <c r="C47" s="241"/>
      <c r="D47" s="241" t="s">
        <v>92</v>
      </c>
      <c r="E47" s="241" t="str">
        <f>B7</f>
        <v>NK Climax Vsetín A</v>
      </c>
      <c r="F47" s="241"/>
      <c r="G47" s="241"/>
      <c r="H47" s="241"/>
      <c r="I47" s="241"/>
      <c r="J47" s="241"/>
      <c r="K47" s="241"/>
      <c r="L47" s="241"/>
      <c r="M47" s="241"/>
      <c r="N47" s="241"/>
      <c r="O47" s="62">
        <v>2</v>
      </c>
      <c r="P47" s="60" t="s">
        <v>92</v>
      </c>
      <c r="Q47" s="60">
        <v>1</v>
      </c>
      <c r="R47" s="66" t="s">
        <v>102</v>
      </c>
      <c r="S47" s="65"/>
      <c r="T47" s="57"/>
      <c r="U47" s="56"/>
    </row>
    <row r="48" spans="1:21" ht="15.6">
      <c r="A48" s="240"/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59">
        <v>29</v>
      </c>
      <c r="P48" s="60" t="s">
        <v>92</v>
      </c>
      <c r="Q48" s="61">
        <v>26</v>
      </c>
      <c r="R48" s="66" t="s">
        <v>103</v>
      </c>
      <c r="S48" s="65"/>
      <c r="T48" s="41"/>
      <c r="U48" s="56"/>
    </row>
    <row r="57" ht="14.4" customHeight="1"/>
    <row r="58" ht="14.4" customHeight="1"/>
    <row r="75" ht="14.4" customHeight="1"/>
    <row r="76" ht="14.4" customHeight="1"/>
    <row r="95" ht="14.4" customHeight="1"/>
    <row r="96" ht="14.4" customHeight="1"/>
  </sheetData>
  <mergeCells count="226">
    <mergeCell ref="A45:A46"/>
    <mergeCell ref="B45:C46"/>
    <mergeCell ref="D45:D46"/>
    <mergeCell ref="E45:N46"/>
    <mergeCell ref="A47:A48"/>
    <mergeCell ref="B47:C48"/>
    <mergeCell ref="D47:D48"/>
    <mergeCell ref="E47:N48"/>
    <mergeCell ref="A39:A40"/>
    <mergeCell ref="B39:C40"/>
    <mergeCell ref="D39:D40"/>
    <mergeCell ref="E39:N40"/>
    <mergeCell ref="A41:A42"/>
    <mergeCell ref="B41:C42"/>
    <mergeCell ref="D41:D42"/>
    <mergeCell ref="E41:N42"/>
    <mergeCell ref="A43:A44"/>
    <mergeCell ref="B43:C44"/>
    <mergeCell ref="D43:D44"/>
    <mergeCell ref="E43:N44"/>
    <mergeCell ref="A33:A34"/>
    <mergeCell ref="B33:C34"/>
    <mergeCell ref="D33:D34"/>
    <mergeCell ref="E33:N34"/>
    <mergeCell ref="A35:A36"/>
    <mergeCell ref="B35:C36"/>
    <mergeCell ref="D35:D36"/>
    <mergeCell ref="E35:N36"/>
    <mergeCell ref="A37:A38"/>
    <mergeCell ref="B37:C38"/>
    <mergeCell ref="D37:D38"/>
    <mergeCell ref="E37:N38"/>
    <mergeCell ref="A28:R28"/>
    <mergeCell ref="A29:A30"/>
    <mergeCell ref="B29:C30"/>
    <mergeCell ref="D29:D30"/>
    <mergeCell ref="E29:N30"/>
    <mergeCell ref="A31:A32"/>
    <mergeCell ref="B31:C32"/>
    <mergeCell ref="D31:D32"/>
    <mergeCell ref="E31:N32"/>
    <mergeCell ref="U23:U24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J23:J24"/>
    <mergeCell ref="K23:K24"/>
    <mergeCell ref="L23:L24"/>
    <mergeCell ref="M23:M24"/>
    <mergeCell ref="N23:N24"/>
    <mergeCell ref="O23:Q26"/>
    <mergeCell ref="R23:R24"/>
    <mergeCell ref="S23:S24"/>
    <mergeCell ref="T23:T24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U19:U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  <mergeCell ref="S21:S22"/>
    <mergeCell ref="T21:T22"/>
    <mergeCell ref="U21:U22"/>
    <mergeCell ref="J19:J20"/>
    <mergeCell ref="K19:K20"/>
    <mergeCell ref="L19:N22"/>
    <mergeCell ref="O19:O20"/>
    <mergeCell ref="P19:P20"/>
    <mergeCell ref="Q19:Q20"/>
    <mergeCell ref="R19:R20"/>
    <mergeCell ref="S19:S20"/>
    <mergeCell ref="T19:T20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U15:U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U11:U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U7:U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A2:U3"/>
    <mergeCell ref="A4:B6"/>
    <mergeCell ref="C4:U4"/>
    <mergeCell ref="C5:E6"/>
    <mergeCell ref="F5:H6"/>
    <mergeCell ref="I5:K6"/>
    <mergeCell ref="L5:N6"/>
    <mergeCell ref="O5:Q6"/>
    <mergeCell ref="R5:T5"/>
    <mergeCell ref="R6:T6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AMK61"/>
  <sheetViews>
    <sheetView showGridLines="0" topLeftCell="B38" zoomScale="102" zoomScaleNormal="102" workbookViewId="0">
      <selection activeCell="Q18" sqref="Q18"/>
    </sheetView>
  </sheetViews>
  <sheetFormatPr defaultRowHeight="15.6"/>
  <cols>
    <col min="1" max="1" width="9.109375" style="67" customWidth="1"/>
    <col min="2" max="2" width="6.6640625" style="68" customWidth="1"/>
    <col min="3" max="3" width="8.21875" style="68" customWidth="1"/>
    <col min="4" max="4" width="6.44140625" style="68" customWidth="1"/>
    <col min="5" max="5" width="28.21875" style="68" customWidth="1"/>
    <col min="6" max="6" width="1.44140625" style="69" customWidth="1"/>
    <col min="7" max="7" width="27.21875" style="68" customWidth="1"/>
    <col min="8" max="8" width="17.33203125" style="68" customWidth="1"/>
    <col min="9" max="260" width="9.109375" style="67" customWidth="1"/>
    <col min="261" max="261" width="22.21875" style="67" customWidth="1"/>
    <col min="262" max="262" width="9.109375" style="67" customWidth="1"/>
    <col min="263" max="263" width="24.33203125" style="67" customWidth="1"/>
    <col min="264" max="516" width="9.109375" style="67" customWidth="1"/>
    <col min="517" max="517" width="22.21875" style="67" customWidth="1"/>
    <col min="518" max="518" width="9.109375" style="67" customWidth="1"/>
    <col min="519" max="519" width="24.33203125" style="67" customWidth="1"/>
    <col min="520" max="772" width="9.109375" style="67" customWidth="1"/>
    <col min="773" max="773" width="22.21875" style="67" customWidth="1"/>
    <col min="774" max="774" width="9.109375" style="67" customWidth="1"/>
    <col min="775" max="775" width="24.33203125" style="67" customWidth="1"/>
    <col min="776" max="1025" width="9.109375" style="67" customWidth="1"/>
  </cols>
  <sheetData>
    <row r="1" spans="2:8" ht="10.199999999999999" customHeight="1"/>
    <row r="2" spans="2:8" ht="25.2" customHeight="1">
      <c r="B2" s="70" t="s">
        <v>109</v>
      </c>
      <c r="C2" s="70" t="s">
        <v>110</v>
      </c>
      <c r="D2" s="71" t="s">
        <v>111</v>
      </c>
      <c r="E2" s="72" t="s">
        <v>112</v>
      </c>
      <c r="F2" s="73"/>
      <c r="G2" s="74" t="s">
        <v>113</v>
      </c>
      <c r="H2" s="75"/>
    </row>
    <row r="3" spans="2:8" ht="19.95" customHeight="1">
      <c r="B3" s="70" t="s">
        <v>109</v>
      </c>
      <c r="C3" s="70" t="s">
        <v>110</v>
      </c>
      <c r="D3" s="71" t="s">
        <v>111</v>
      </c>
      <c r="E3" s="72"/>
      <c r="F3" s="73"/>
      <c r="G3" s="74"/>
      <c r="H3" s="75"/>
    </row>
    <row r="4" spans="2:8" ht="15.6" customHeight="1">
      <c r="B4" s="76">
        <v>1</v>
      </c>
      <c r="C4" s="76" t="s">
        <v>83</v>
      </c>
      <c r="D4" s="77" t="s">
        <v>114</v>
      </c>
      <c r="E4" s="78" t="s">
        <v>115</v>
      </c>
      <c r="F4" s="79" t="s">
        <v>92</v>
      </c>
      <c r="G4" s="80"/>
      <c r="H4" s="81"/>
    </row>
    <row r="5" spans="2:8" ht="15.6" customHeight="1">
      <c r="B5" s="76">
        <v>2</v>
      </c>
      <c r="C5" s="76" t="s">
        <v>97</v>
      </c>
      <c r="D5" s="82" t="s">
        <v>114</v>
      </c>
      <c r="E5" s="78" t="s">
        <v>116</v>
      </c>
      <c r="F5" s="79" t="s">
        <v>92</v>
      </c>
      <c r="G5" s="80" t="s">
        <v>117</v>
      </c>
      <c r="H5" s="83" t="s">
        <v>118</v>
      </c>
    </row>
    <row r="6" spans="2:8" ht="15.6" customHeight="1">
      <c r="B6" s="76">
        <v>3</v>
      </c>
      <c r="C6" s="76" t="s">
        <v>104</v>
      </c>
      <c r="D6" s="82" t="s">
        <v>114</v>
      </c>
      <c r="E6" s="78" t="s">
        <v>119</v>
      </c>
      <c r="F6" s="79" t="s">
        <v>92</v>
      </c>
      <c r="G6" s="80" t="s">
        <v>120</v>
      </c>
      <c r="H6" s="83" t="s">
        <v>121</v>
      </c>
    </row>
    <row r="7" spans="2:8" ht="15.6" customHeight="1">
      <c r="B7" s="76">
        <v>4</v>
      </c>
      <c r="C7" s="76" t="s">
        <v>106</v>
      </c>
      <c r="D7" s="82" t="s">
        <v>114</v>
      </c>
      <c r="E7" s="78" t="s">
        <v>122</v>
      </c>
      <c r="F7" s="79" t="s">
        <v>92</v>
      </c>
      <c r="G7" s="80" t="s">
        <v>123</v>
      </c>
      <c r="H7" s="83" t="s">
        <v>124</v>
      </c>
    </row>
    <row r="8" spans="2:8" ht="15.6" customHeight="1">
      <c r="B8" s="76">
        <v>5</v>
      </c>
      <c r="C8" s="76" t="s">
        <v>83</v>
      </c>
      <c r="D8" s="82" t="s">
        <v>125</v>
      </c>
      <c r="E8" s="78" t="s">
        <v>126</v>
      </c>
      <c r="F8" s="79" t="s">
        <v>92</v>
      </c>
      <c r="G8" s="80" t="s">
        <v>127</v>
      </c>
      <c r="H8" s="83" t="s">
        <v>118</v>
      </c>
    </row>
    <row r="9" spans="2:8" ht="15.6" customHeight="1">
      <c r="B9" s="76">
        <v>6</v>
      </c>
      <c r="C9" s="76" t="s">
        <v>97</v>
      </c>
      <c r="D9" s="82" t="s">
        <v>125</v>
      </c>
      <c r="E9" s="78" t="s">
        <v>128</v>
      </c>
      <c r="F9" s="79" t="s">
        <v>92</v>
      </c>
      <c r="G9" s="80" t="s">
        <v>129</v>
      </c>
      <c r="H9" s="83" t="s">
        <v>130</v>
      </c>
    </row>
    <row r="10" spans="2:8" ht="15.6" customHeight="1">
      <c r="B10" s="76">
        <v>7</v>
      </c>
      <c r="C10" s="76" t="s">
        <v>104</v>
      </c>
      <c r="D10" s="82" t="s">
        <v>125</v>
      </c>
      <c r="E10" s="78" t="s">
        <v>131</v>
      </c>
      <c r="F10" s="79" t="s">
        <v>92</v>
      </c>
      <c r="G10" s="80" t="s">
        <v>132</v>
      </c>
      <c r="H10" s="83" t="s">
        <v>133</v>
      </c>
    </row>
    <row r="11" spans="2:8" ht="15.6" customHeight="1">
      <c r="B11" s="76">
        <v>8</v>
      </c>
      <c r="C11" s="76" t="s">
        <v>106</v>
      </c>
      <c r="D11" s="82" t="s">
        <v>125</v>
      </c>
      <c r="E11" s="78" t="s">
        <v>134</v>
      </c>
      <c r="F11" s="79" t="s">
        <v>92</v>
      </c>
      <c r="G11" s="80"/>
      <c r="H11" s="83"/>
    </row>
    <row r="12" spans="2:8" ht="15.6" customHeight="1">
      <c r="B12" s="76">
        <v>9</v>
      </c>
      <c r="C12" s="76" t="s">
        <v>83</v>
      </c>
      <c r="D12" s="82" t="s">
        <v>135</v>
      </c>
      <c r="E12" s="78" t="s">
        <v>136</v>
      </c>
      <c r="F12" s="79" t="s">
        <v>92</v>
      </c>
      <c r="G12" s="80"/>
      <c r="H12" s="83"/>
    </row>
    <row r="13" spans="2:8" ht="15.6" customHeight="1">
      <c r="B13" s="76">
        <v>10</v>
      </c>
      <c r="C13" s="76" t="s">
        <v>97</v>
      </c>
      <c r="D13" s="82" t="s">
        <v>135</v>
      </c>
      <c r="E13" s="78" t="s">
        <v>137</v>
      </c>
      <c r="F13" s="79" t="s">
        <v>92</v>
      </c>
      <c r="G13" s="80" t="s">
        <v>117</v>
      </c>
      <c r="H13" s="83" t="s">
        <v>138</v>
      </c>
    </row>
    <row r="14" spans="2:8" ht="14.4" customHeight="1">
      <c r="B14" s="76">
        <v>11</v>
      </c>
      <c r="C14" s="76" t="s">
        <v>104</v>
      </c>
      <c r="D14" s="82" t="s">
        <v>135</v>
      </c>
      <c r="E14" s="78" t="s">
        <v>139</v>
      </c>
      <c r="F14" s="79" t="s">
        <v>92</v>
      </c>
      <c r="G14" s="80" t="s">
        <v>120</v>
      </c>
      <c r="H14" s="83" t="s">
        <v>140</v>
      </c>
    </row>
    <row r="15" spans="2:8" ht="15.6" customHeight="1">
      <c r="B15" s="76">
        <v>12</v>
      </c>
      <c r="C15" s="76" t="s">
        <v>106</v>
      </c>
      <c r="D15" s="82" t="s">
        <v>135</v>
      </c>
      <c r="E15" s="78" t="s">
        <v>141</v>
      </c>
      <c r="F15" s="79" t="s">
        <v>92</v>
      </c>
      <c r="G15" s="80" t="s">
        <v>123</v>
      </c>
      <c r="H15" s="83" t="s">
        <v>142</v>
      </c>
    </row>
    <row r="16" spans="2:8" ht="15.6" customHeight="1">
      <c r="B16" s="76">
        <v>13</v>
      </c>
      <c r="C16" s="76" t="s">
        <v>83</v>
      </c>
      <c r="D16" s="82" t="s">
        <v>143</v>
      </c>
      <c r="E16" s="78" t="s">
        <v>115</v>
      </c>
      <c r="F16" s="79" t="s">
        <v>92</v>
      </c>
      <c r="G16" s="80" t="s">
        <v>127</v>
      </c>
      <c r="H16" s="83" t="s">
        <v>144</v>
      </c>
    </row>
    <row r="17" spans="2:8" ht="15.6" customHeight="1">
      <c r="B17" s="76">
        <v>14</v>
      </c>
      <c r="C17" s="76" t="s">
        <v>97</v>
      </c>
      <c r="D17" s="82" t="s">
        <v>143</v>
      </c>
      <c r="E17" s="78" t="s">
        <v>116</v>
      </c>
      <c r="F17" s="79" t="s">
        <v>92</v>
      </c>
      <c r="G17" s="80" t="s">
        <v>129</v>
      </c>
      <c r="H17" s="83" t="s">
        <v>145</v>
      </c>
    </row>
    <row r="18" spans="2:8" ht="15.6" customHeight="1">
      <c r="B18" s="76">
        <v>15</v>
      </c>
      <c r="C18" s="76" t="s">
        <v>104</v>
      </c>
      <c r="D18" s="82" t="s">
        <v>143</v>
      </c>
      <c r="E18" s="78" t="s">
        <v>119</v>
      </c>
      <c r="F18" s="79" t="s">
        <v>92</v>
      </c>
      <c r="G18" s="80" t="s">
        <v>132</v>
      </c>
      <c r="H18" s="83" t="s">
        <v>133</v>
      </c>
    </row>
    <row r="19" spans="2:8" ht="14.4" customHeight="1">
      <c r="B19" s="76">
        <v>16</v>
      </c>
      <c r="C19" s="76" t="s">
        <v>106</v>
      </c>
      <c r="D19" s="82" t="s">
        <v>143</v>
      </c>
      <c r="E19" s="78" t="s">
        <v>122</v>
      </c>
      <c r="F19" s="79" t="s">
        <v>92</v>
      </c>
      <c r="G19" s="80"/>
      <c r="H19" s="83"/>
    </row>
    <row r="20" spans="2:8" ht="15.6" customHeight="1">
      <c r="B20" s="76">
        <v>17</v>
      </c>
      <c r="C20" s="76" t="s">
        <v>83</v>
      </c>
      <c r="D20" s="82" t="s">
        <v>146</v>
      </c>
      <c r="E20" s="78" t="s">
        <v>136</v>
      </c>
      <c r="F20" s="79" t="s">
        <v>92</v>
      </c>
      <c r="G20" s="80" t="s">
        <v>126</v>
      </c>
      <c r="H20" s="83" t="s">
        <v>147</v>
      </c>
    </row>
    <row r="21" spans="2:8" ht="15.6" customHeight="1">
      <c r="B21" s="76">
        <v>18</v>
      </c>
      <c r="C21" s="76" t="s">
        <v>97</v>
      </c>
      <c r="D21" s="82" t="s">
        <v>146</v>
      </c>
      <c r="E21" s="78" t="s">
        <v>137</v>
      </c>
      <c r="F21" s="79" t="s">
        <v>92</v>
      </c>
      <c r="G21" s="80" t="s">
        <v>128</v>
      </c>
      <c r="H21" s="83" t="s">
        <v>148</v>
      </c>
    </row>
    <row r="22" spans="2:8" ht="15.6" customHeight="1">
      <c r="B22" s="76">
        <v>19</v>
      </c>
      <c r="C22" s="76" t="s">
        <v>104</v>
      </c>
      <c r="D22" s="82" t="s">
        <v>146</v>
      </c>
      <c r="E22" s="78" t="s">
        <v>139</v>
      </c>
      <c r="F22" s="79" t="s">
        <v>92</v>
      </c>
      <c r="G22" s="80" t="s">
        <v>131</v>
      </c>
      <c r="H22" s="83" t="s">
        <v>149</v>
      </c>
    </row>
    <row r="23" spans="2:8" ht="15.6" customHeight="1">
      <c r="B23" s="76">
        <v>20</v>
      </c>
      <c r="C23" s="76" t="s">
        <v>106</v>
      </c>
      <c r="D23" s="82" t="s">
        <v>146</v>
      </c>
      <c r="E23" s="78" t="s">
        <v>141</v>
      </c>
      <c r="F23" s="79" t="s">
        <v>92</v>
      </c>
      <c r="G23" s="80" t="s">
        <v>134</v>
      </c>
      <c r="H23" s="83" t="s">
        <v>138</v>
      </c>
    </row>
    <row r="24" spans="2:8" ht="14.4" customHeight="1">
      <c r="B24" s="76">
        <v>21</v>
      </c>
      <c r="C24" s="76" t="s">
        <v>83</v>
      </c>
      <c r="D24" s="82" t="s">
        <v>150</v>
      </c>
      <c r="E24" s="78"/>
      <c r="F24" s="79" t="s">
        <v>92</v>
      </c>
      <c r="G24" s="80" t="s">
        <v>127</v>
      </c>
      <c r="H24" s="83"/>
    </row>
    <row r="25" spans="2:8" ht="15.6" customHeight="1">
      <c r="B25" s="76">
        <v>22</v>
      </c>
      <c r="C25" s="76" t="s">
        <v>97</v>
      </c>
      <c r="D25" s="82" t="s">
        <v>150</v>
      </c>
      <c r="E25" s="78" t="s">
        <v>117</v>
      </c>
      <c r="F25" s="79" t="s">
        <v>92</v>
      </c>
      <c r="G25" s="80" t="s">
        <v>129</v>
      </c>
      <c r="H25" s="83" t="s">
        <v>151</v>
      </c>
    </row>
    <row r="26" spans="2:8" ht="15.6" customHeight="1">
      <c r="B26" s="76">
        <v>23</v>
      </c>
      <c r="C26" s="76" t="s">
        <v>104</v>
      </c>
      <c r="D26" s="82" t="s">
        <v>150</v>
      </c>
      <c r="E26" s="78" t="s">
        <v>120</v>
      </c>
      <c r="F26" s="79" t="s">
        <v>92</v>
      </c>
      <c r="G26" s="80" t="s">
        <v>132</v>
      </c>
      <c r="H26" s="83" t="s">
        <v>152</v>
      </c>
    </row>
    <row r="27" spans="2:8" ht="15.6" customHeight="1">
      <c r="B27" s="76">
        <v>24</v>
      </c>
      <c r="C27" s="76" t="s">
        <v>106</v>
      </c>
      <c r="D27" s="82" t="s">
        <v>150</v>
      </c>
      <c r="E27" s="78" t="s">
        <v>123</v>
      </c>
      <c r="F27" s="79" t="s">
        <v>92</v>
      </c>
      <c r="G27" s="80"/>
      <c r="H27" s="83"/>
    </row>
    <row r="28" spans="2:8" ht="15.6" customHeight="1">
      <c r="B28" s="76">
        <v>25</v>
      </c>
      <c r="C28" s="76" t="s">
        <v>83</v>
      </c>
      <c r="D28" s="82" t="s">
        <v>153</v>
      </c>
      <c r="E28" s="78" t="s">
        <v>115</v>
      </c>
      <c r="F28" s="79" t="s">
        <v>92</v>
      </c>
      <c r="G28" s="80" t="s">
        <v>126</v>
      </c>
      <c r="H28" s="83" t="s">
        <v>154</v>
      </c>
    </row>
    <row r="29" spans="2:8" ht="15.6" customHeight="1">
      <c r="B29" s="76">
        <v>26</v>
      </c>
      <c r="C29" s="76" t="s">
        <v>97</v>
      </c>
      <c r="D29" s="82" t="s">
        <v>153</v>
      </c>
      <c r="E29" s="78" t="s">
        <v>116</v>
      </c>
      <c r="F29" s="79" t="s">
        <v>92</v>
      </c>
      <c r="G29" s="80" t="s">
        <v>128</v>
      </c>
      <c r="H29" s="83" t="s">
        <v>155</v>
      </c>
    </row>
    <row r="30" spans="2:8" ht="14.4" customHeight="1">
      <c r="B30" s="76">
        <v>27</v>
      </c>
      <c r="C30" s="76" t="s">
        <v>104</v>
      </c>
      <c r="D30" s="82" t="s">
        <v>153</v>
      </c>
      <c r="E30" s="78" t="s">
        <v>119</v>
      </c>
      <c r="F30" s="79" t="s">
        <v>92</v>
      </c>
      <c r="G30" s="80" t="s">
        <v>131</v>
      </c>
      <c r="H30" s="83" t="s">
        <v>156</v>
      </c>
    </row>
    <row r="31" spans="2:8" ht="14.4" customHeight="1">
      <c r="B31" s="76">
        <v>28</v>
      </c>
      <c r="C31" s="76" t="s">
        <v>106</v>
      </c>
      <c r="D31" s="82" t="s">
        <v>153</v>
      </c>
      <c r="E31" s="78" t="s">
        <v>122</v>
      </c>
      <c r="F31" s="79" t="s">
        <v>92</v>
      </c>
      <c r="G31" s="80" t="s">
        <v>134</v>
      </c>
      <c r="H31" s="83" t="s">
        <v>157</v>
      </c>
    </row>
    <row r="32" spans="2:8" ht="14.4" customHeight="1">
      <c r="B32" s="76">
        <v>29</v>
      </c>
      <c r="C32" s="76" t="s">
        <v>83</v>
      </c>
      <c r="D32" s="82" t="s">
        <v>158</v>
      </c>
      <c r="E32" s="78" t="s">
        <v>136</v>
      </c>
      <c r="F32" s="79" t="s">
        <v>92</v>
      </c>
      <c r="G32" s="80" t="s">
        <v>127</v>
      </c>
      <c r="H32" s="83" t="s">
        <v>159</v>
      </c>
    </row>
    <row r="33" spans="2:8" ht="14.4" customHeight="1">
      <c r="B33" s="76">
        <v>30</v>
      </c>
      <c r="C33" s="76" t="s">
        <v>97</v>
      </c>
      <c r="D33" s="82" t="s">
        <v>158</v>
      </c>
      <c r="E33" s="78" t="s">
        <v>137</v>
      </c>
      <c r="F33" s="79" t="s">
        <v>92</v>
      </c>
      <c r="G33" s="80" t="s">
        <v>129</v>
      </c>
      <c r="H33" s="83" t="s">
        <v>160</v>
      </c>
    </row>
    <row r="34" spans="2:8" ht="14.4" customHeight="1">
      <c r="B34" s="76">
        <v>31</v>
      </c>
      <c r="C34" s="76" t="s">
        <v>104</v>
      </c>
      <c r="D34" s="82" t="s">
        <v>158</v>
      </c>
      <c r="E34" s="78" t="s">
        <v>139</v>
      </c>
      <c r="F34" s="79" t="s">
        <v>92</v>
      </c>
      <c r="G34" s="80" t="s">
        <v>132</v>
      </c>
      <c r="H34" s="83" t="s">
        <v>161</v>
      </c>
    </row>
    <row r="35" spans="2:8" ht="14.4" customHeight="1">
      <c r="B35" s="76">
        <v>32</v>
      </c>
      <c r="C35" s="76" t="s">
        <v>106</v>
      </c>
      <c r="D35" s="82" t="s">
        <v>158</v>
      </c>
      <c r="E35" s="78" t="s">
        <v>141</v>
      </c>
      <c r="F35" s="79" t="s">
        <v>92</v>
      </c>
      <c r="G35" s="80"/>
      <c r="H35" s="83"/>
    </row>
    <row r="36" spans="2:8" ht="14.4" customHeight="1">
      <c r="B36" s="76">
        <v>33</v>
      </c>
      <c r="C36" s="76" t="s">
        <v>83</v>
      </c>
      <c r="D36" s="82" t="s">
        <v>162</v>
      </c>
      <c r="E36" s="78" t="s">
        <v>126</v>
      </c>
      <c r="F36" s="79" t="s">
        <v>92</v>
      </c>
      <c r="G36" s="80"/>
      <c r="H36" s="83"/>
    </row>
    <row r="37" spans="2:8" ht="14.4" customHeight="1">
      <c r="B37" s="76">
        <v>34</v>
      </c>
      <c r="C37" s="76" t="s">
        <v>97</v>
      </c>
      <c r="D37" s="82" t="s">
        <v>162</v>
      </c>
      <c r="E37" s="78" t="s">
        <v>128</v>
      </c>
      <c r="F37" s="79" t="s">
        <v>92</v>
      </c>
      <c r="G37" s="80" t="s">
        <v>117</v>
      </c>
      <c r="H37" s="83" t="s">
        <v>163</v>
      </c>
    </row>
    <row r="38" spans="2:8" ht="14.4" customHeight="1">
      <c r="B38" s="76">
        <v>35</v>
      </c>
      <c r="C38" s="76" t="s">
        <v>104</v>
      </c>
      <c r="D38" s="82" t="s">
        <v>162</v>
      </c>
      <c r="E38" s="78" t="s">
        <v>131</v>
      </c>
      <c r="F38" s="79" t="s">
        <v>92</v>
      </c>
      <c r="G38" s="80" t="s">
        <v>120</v>
      </c>
      <c r="H38" s="83" t="s">
        <v>164</v>
      </c>
    </row>
    <row r="39" spans="2:8" ht="14.4" customHeight="1">
      <c r="B39" s="76">
        <v>36</v>
      </c>
      <c r="C39" s="76" t="s">
        <v>106</v>
      </c>
      <c r="D39" s="82" t="s">
        <v>162</v>
      </c>
      <c r="E39" s="78" t="s">
        <v>134</v>
      </c>
      <c r="F39" s="79" t="s">
        <v>92</v>
      </c>
      <c r="G39" s="80" t="s">
        <v>123</v>
      </c>
      <c r="H39" s="83" t="s">
        <v>165</v>
      </c>
    </row>
    <row r="40" spans="2:8" ht="14.4" customHeight="1">
      <c r="B40" s="76">
        <v>37</v>
      </c>
      <c r="C40" s="76" t="s">
        <v>83</v>
      </c>
      <c r="D40" s="82" t="s">
        <v>166</v>
      </c>
      <c r="E40" s="78" t="s">
        <v>115</v>
      </c>
      <c r="F40" s="79" t="s">
        <v>92</v>
      </c>
      <c r="G40" s="80" t="s">
        <v>136</v>
      </c>
      <c r="H40" s="83" t="s">
        <v>167</v>
      </c>
    </row>
    <row r="41" spans="2:8" ht="14.4" customHeight="1">
      <c r="B41" s="76">
        <v>38</v>
      </c>
      <c r="C41" s="76" t="s">
        <v>97</v>
      </c>
      <c r="D41" s="82" t="s">
        <v>166</v>
      </c>
      <c r="E41" s="78" t="s">
        <v>116</v>
      </c>
      <c r="F41" s="79" t="s">
        <v>92</v>
      </c>
      <c r="G41" s="80" t="s">
        <v>137</v>
      </c>
      <c r="H41" s="83" t="s">
        <v>168</v>
      </c>
    </row>
    <row r="42" spans="2:8" ht="14.4" customHeight="1">
      <c r="B42" s="76">
        <v>39</v>
      </c>
      <c r="C42" s="76" t="s">
        <v>104</v>
      </c>
      <c r="D42" s="82" t="s">
        <v>166</v>
      </c>
      <c r="E42" s="78" t="s">
        <v>119</v>
      </c>
      <c r="F42" s="79" t="s">
        <v>92</v>
      </c>
      <c r="G42" s="80" t="s">
        <v>139</v>
      </c>
      <c r="H42" s="83" t="s">
        <v>169</v>
      </c>
    </row>
    <row r="43" spans="2:8" ht="14.4" customHeight="1">
      <c r="B43" s="76">
        <v>40</v>
      </c>
      <c r="C43" s="76" t="str">
        <f>C$7</f>
        <v>D</v>
      </c>
      <c r="D43" s="82" t="s">
        <v>166</v>
      </c>
      <c r="E43" s="78" t="s">
        <v>122</v>
      </c>
      <c r="F43" s="79" t="s">
        <v>92</v>
      </c>
      <c r="G43" s="80" t="s">
        <v>141</v>
      </c>
      <c r="H43" s="83" t="s">
        <v>170</v>
      </c>
    </row>
    <row r="44" spans="2:8" ht="14.4" customHeight="1">
      <c r="H44" s="84"/>
    </row>
    <row r="45" spans="2:8" ht="22.95" customHeight="1">
      <c r="B45" s="247" t="s">
        <v>171</v>
      </c>
      <c r="C45" s="247"/>
      <c r="D45" s="247"/>
      <c r="E45" s="247"/>
      <c r="F45" s="247"/>
      <c r="G45" s="247"/>
      <c r="H45" s="85"/>
    </row>
    <row r="46" spans="2:8" ht="14.4" customHeight="1">
      <c r="B46" s="76">
        <v>41</v>
      </c>
      <c r="C46" s="246" t="s">
        <v>172</v>
      </c>
      <c r="D46" s="246"/>
      <c r="E46" s="86" t="s">
        <v>136</v>
      </c>
      <c r="F46" s="79" t="s">
        <v>92</v>
      </c>
      <c r="G46" s="87" t="s">
        <v>119</v>
      </c>
      <c r="H46" s="83" t="s">
        <v>173</v>
      </c>
    </row>
    <row r="47" spans="2:8" ht="14.4" customHeight="1">
      <c r="B47" s="76">
        <v>42</v>
      </c>
      <c r="C47" s="246" t="s">
        <v>174</v>
      </c>
      <c r="D47" s="246"/>
      <c r="E47" s="86" t="s">
        <v>122</v>
      </c>
      <c r="F47" s="79" t="s">
        <v>92</v>
      </c>
      <c r="G47" s="87" t="s">
        <v>116</v>
      </c>
      <c r="H47" s="83" t="s">
        <v>175</v>
      </c>
    </row>
    <row r="48" spans="2:8" ht="14.4" customHeight="1">
      <c r="B48" s="76">
        <v>43</v>
      </c>
      <c r="C48" s="246" t="s">
        <v>176</v>
      </c>
      <c r="D48" s="246"/>
      <c r="E48" s="86" t="s">
        <v>123</v>
      </c>
      <c r="F48" s="79" t="s">
        <v>92</v>
      </c>
      <c r="G48" s="87" t="s">
        <v>137</v>
      </c>
      <c r="H48" s="83" t="s">
        <v>155</v>
      </c>
    </row>
    <row r="49" spans="2:8" ht="14.4" customHeight="1">
      <c r="B49" s="76">
        <v>44</v>
      </c>
      <c r="C49" s="246" t="s">
        <v>177</v>
      </c>
      <c r="D49" s="246"/>
      <c r="E49" s="86" t="s">
        <v>139</v>
      </c>
      <c r="F49" s="79" t="s">
        <v>92</v>
      </c>
      <c r="G49" s="87" t="s">
        <v>126</v>
      </c>
      <c r="H49" s="83" t="s">
        <v>178</v>
      </c>
    </row>
    <row r="50" spans="2:8" ht="14.4" customHeight="1">
      <c r="B50" s="76">
        <v>45</v>
      </c>
      <c r="C50" s="246" t="s">
        <v>179</v>
      </c>
      <c r="D50" s="246"/>
      <c r="E50" s="86" t="s">
        <v>136</v>
      </c>
      <c r="F50" s="79" t="s">
        <v>92</v>
      </c>
      <c r="G50" s="87" t="s">
        <v>122</v>
      </c>
      <c r="H50" s="83" t="s">
        <v>180</v>
      </c>
    </row>
    <row r="51" spans="2:8" ht="14.4" customHeight="1">
      <c r="B51" s="76">
        <v>46</v>
      </c>
      <c r="C51" s="246" t="s">
        <v>181</v>
      </c>
      <c r="D51" s="246"/>
      <c r="E51" s="86" t="s">
        <v>123</v>
      </c>
      <c r="F51" s="79" t="s">
        <v>92</v>
      </c>
      <c r="G51" s="87" t="s">
        <v>139</v>
      </c>
      <c r="H51" s="83" t="s">
        <v>182</v>
      </c>
    </row>
    <row r="52" spans="2:8" ht="14.4" customHeight="1">
      <c r="B52" s="76">
        <v>47</v>
      </c>
      <c r="C52" s="246" t="s">
        <v>183</v>
      </c>
      <c r="D52" s="246"/>
      <c r="E52" s="86" t="s">
        <v>136</v>
      </c>
      <c r="F52" s="79" t="s">
        <v>92</v>
      </c>
      <c r="G52" s="87" t="s">
        <v>123</v>
      </c>
      <c r="H52" s="83" t="s">
        <v>138</v>
      </c>
    </row>
    <row r="53" spans="2:8" ht="14.4" customHeight="1">
      <c r="B53" s="76">
        <v>48</v>
      </c>
      <c r="C53" s="246" t="s">
        <v>184</v>
      </c>
      <c r="D53" s="246"/>
      <c r="E53" s="86" t="s">
        <v>139</v>
      </c>
      <c r="F53" s="79" t="s">
        <v>92</v>
      </c>
      <c r="G53" s="87" t="s">
        <v>122</v>
      </c>
      <c r="H53" s="83" t="s">
        <v>185</v>
      </c>
    </row>
    <row r="54" spans="2:8" ht="16.2" customHeight="1"/>
    <row r="55" spans="2:8" ht="16.2" customHeight="1"/>
    <row r="56" spans="2:8" ht="16.2" customHeight="1"/>
    <row r="57" spans="2:8" ht="16.2" customHeight="1"/>
    <row r="58" spans="2:8" ht="16.2" customHeight="1"/>
    <row r="59" spans="2:8" ht="16.2" customHeight="1"/>
    <row r="60" spans="2:8" ht="16.2" customHeight="1"/>
    <row r="61" spans="2:8" ht="16.2" customHeight="1"/>
  </sheetData>
  <mergeCells count="9">
    <mergeCell ref="C50:D50"/>
    <mergeCell ref="C51:D51"/>
    <mergeCell ref="C52:D52"/>
    <mergeCell ref="C53:D53"/>
    <mergeCell ref="B45:G45"/>
    <mergeCell ref="C46:D46"/>
    <mergeCell ref="C47:D47"/>
    <mergeCell ref="C48:D48"/>
    <mergeCell ref="C49:D49"/>
  </mergeCells>
  <pageMargins left="0.118055555555556" right="0.31527777777777799" top="0.59027777777777801" bottom="0.39374999999999999" header="0.51180555555555496" footer="0.51180555555555496"/>
  <pageSetup paperSize="9" firstPageNumber="0" fitToHeight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3"/>
  <sheetViews>
    <sheetView topLeftCell="Q1" zoomScaleNormal="100" workbookViewId="0">
      <selection activeCell="D4" sqref="D4"/>
    </sheetView>
  </sheetViews>
  <sheetFormatPr defaultRowHeight="14.4"/>
  <cols>
    <col min="1" max="3" width="8.6640625" customWidth="1"/>
    <col min="4" max="4" width="35.6640625" customWidth="1"/>
    <col min="5" max="5" width="0.109375" customWidth="1"/>
    <col min="6" max="6" width="1.44140625" customWidth="1"/>
    <col min="7" max="7" width="27.44140625" customWidth="1"/>
    <col min="8" max="1025" width="8.6640625" customWidth="1"/>
  </cols>
  <sheetData>
    <row r="1" spans="1:7">
      <c r="A1" s="248" t="s">
        <v>186</v>
      </c>
      <c r="B1" s="248"/>
      <c r="C1" s="248"/>
      <c r="D1" s="248"/>
      <c r="E1" s="248"/>
      <c r="F1" s="248"/>
      <c r="G1" s="248"/>
    </row>
    <row r="2" spans="1:7">
      <c r="A2" s="248"/>
      <c r="B2" s="248"/>
      <c r="C2" s="248"/>
      <c r="D2" s="248"/>
      <c r="E2" s="248"/>
      <c r="F2" s="248"/>
      <c r="G2" s="248"/>
    </row>
    <row r="3" spans="1:7" ht="15.6">
      <c r="A3" s="60" t="s">
        <v>109</v>
      </c>
      <c r="B3" s="60" t="s">
        <v>187</v>
      </c>
      <c r="C3" s="60" t="s">
        <v>111</v>
      </c>
    </row>
    <row r="4" spans="1:7">
      <c r="A4" s="76">
        <v>1</v>
      </c>
      <c r="B4" s="88" t="s">
        <v>83</v>
      </c>
      <c r="C4" s="82" t="s">
        <v>114</v>
      </c>
    </row>
    <row r="5" spans="1:7">
      <c r="A5" s="76">
        <v>2</v>
      </c>
      <c r="B5" s="76" t="s">
        <v>97</v>
      </c>
      <c r="C5" s="82" t="s">
        <v>114</v>
      </c>
    </row>
    <row r="6" spans="1:7">
      <c r="A6" s="76">
        <v>3</v>
      </c>
      <c r="B6" s="76" t="s">
        <v>104</v>
      </c>
      <c r="C6" s="82" t="s">
        <v>114</v>
      </c>
    </row>
    <row r="7" spans="1:7">
      <c r="A7" s="76">
        <v>4</v>
      </c>
      <c r="B7" s="76" t="s">
        <v>106</v>
      </c>
      <c r="C7" s="82" t="s">
        <v>114</v>
      </c>
    </row>
    <row r="8" spans="1:7">
      <c r="A8" s="76">
        <v>5</v>
      </c>
      <c r="B8" s="88" t="s">
        <v>83</v>
      </c>
      <c r="C8" s="82" t="s">
        <v>125</v>
      </c>
    </row>
    <row r="9" spans="1:7">
      <c r="A9" s="76">
        <v>6</v>
      </c>
      <c r="B9" s="76" t="s">
        <v>97</v>
      </c>
      <c r="C9" s="82" t="s">
        <v>125</v>
      </c>
    </row>
    <row r="10" spans="1:7">
      <c r="A10" s="76">
        <v>7</v>
      </c>
      <c r="B10" s="76" t="s">
        <v>104</v>
      </c>
      <c r="C10" s="82" t="s">
        <v>125</v>
      </c>
    </row>
    <row r="11" spans="1:7" ht="15" customHeight="1">
      <c r="A11" s="76">
        <v>8</v>
      </c>
      <c r="B11" s="76" t="s">
        <v>106</v>
      </c>
      <c r="C11" s="82" t="s">
        <v>125</v>
      </c>
    </row>
    <row r="12" spans="1:7">
      <c r="A12" s="76">
        <v>9</v>
      </c>
      <c r="B12" s="88" t="s">
        <v>83</v>
      </c>
      <c r="C12" s="82" t="s">
        <v>135</v>
      </c>
    </row>
    <row r="13" spans="1:7">
      <c r="A13" s="76">
        <v>10</v>
      </c>
      <c r="B13" s="76" t="s">
        <v>97</v>
      </c>
      <c r="C13" s="82" t="s">
        <v>135</v>
      </c>
    </row>
    <row r="14" spans="1:7">
      <c r="A14" s="76">
        <v>11</v>
      </c>
      <c r="B14" s="76" t="s">
        <v>104</v>
      </c>
      <c r="C14" s="82" t="s">
        <v>135</v>
      </c>
    </row>
    <row r="15" spans="1:7">
      <c r="A15" s="76">
        <v>12</v>
      </c>
      <c r="B15" s="76" t="s">
        <v>106</v>
      </c>
      <c r="C15" s="82" t="s">
        <v>135</v>
      </c>
    </row>
    <row r="16" spans="1:7">
      <c r="A16" s="76">
        <v>13</v>
      </c>
      <c r="B16" s="88" t="s">
        <v>83</v>
      </c>
      <c r="C16" s="82" t="s">
        <v>143</v>
      </c>
    </row>
    <row r="17" spans="1:3">
      <c r="A17" s="76">
        <v>14</v>
      </c>
      <c r="B17" s="76" t="s">
        <v>97</v>
      </c>
      <c r="C17" s="82" t="s">
        <v>143</v>
      </c>
    </row>
    <row r="18" spans="1:3">
      <c r="A18" s="76">
        <v>15</v>
      </c>
      <c r="B18" s="76" t="s">
        <v>104</v>
      </c>
      <c r="C18" s="82" t="s">
        <v>143</v>
      </c>
    </row>
    <row r="19" spans="1:3">
      <c r="A19" s="76">
        <v>16</v>
      </c>
      <c r="B19" s="76" t="s">
        <v>106</v>
      </c>
      <c r="C19" s="82" t="s">
        <v>143</v>
      </c>
    </row>
    <row r="20" spans="1:3" ht="15" customHeight="1">
      <c r="A20" s="76">
        <v>17</v>
      </c>
      <c r="B20" s="88" t="s">
        <v>83</v>
      </c>
      <c r="C20" s="82" t="s">
        <v>146</v>
      </c>
    </row>
    <row r="21" spans="1:3">
      <c r="A21" s="76">
        <v>18</v>
      </c>
      <c r="B21" s="76" t="s">
        <v>97</v>
      </c>
      <c r="C21" s="82" t="s">
        <v>146</v>
      </c>
    </row>
    <row r="22" spans="1:3">
      <c r="A22" s="76">
        <v>19</v>
      </c>
      <c r="B22" s="76" t="s">
        <v>104</v>
      </c>
      <c r="C22" s="82" t="s">
        <v>146</v>
      </c>
    </row>
    <row r="23" spans="1:3" ht="15" customHeight="1">
      <c r="A23" s="76">
        <v>20</v>
      </c>
      <c r="B23" s="76" t="s">
        <v>106</v>
      </c>
      <c r="C23" s="82" t="s">
        <v>146</v>
      </c>
    </row>
    <row r="24" spans="1:3">
      <c r="A24" s="76">
        <v>21</v>
      </c>
      <c r="B24" s="88" t="s">
        <v>83</v>
      </c>
      <c r="C24" s="82" t="s">
        <v>150</v>
      </c>
    </row>
    <row r="25" spans="1:3">
      <c r="A25" s="76">
        <v>22</v>
      </c>
      <c r="B25" s="76" t="s">
        <v>97</v>
      </c>
      <c r="C25" s="82" t="s">
        <v>150</v>
      </c>
    </row>
    <row r="26" spans="1:3">
      <c r="A26" s="76">
        <v>23</v>
      </c>
      <c r="B26" s="76" t="s">
        <v>104</v>
      </c>
      <c r="C26" s="82" t="s">
        <v>150</v>
      </c>
    </row>
    <row r="27" spans="1:3">
      <c r="A27" s="76">
        <v>24</v>
      </c>
      <c r="B27" s="76" t="s">
        <v>106</v>
      </c>
      <c r="C27" s="82" t="s">
        <v>150</v>
      </c>
    </row>
    <row r="28" spans="1:3">
      <c r="A28" s="76">
        <v>25</v>
      </c>
      <c r="B28" s="88" t="s">
        <v>83</v>
      </c>
      <c r="C28" s="82" t="s">
        <v>153</v>
      </c>
    </row>
    <row r="29" spans="1:3">
      <c r="A29" s="76">
        <v>26</v>
      </c>
      <c r="B29" s="76" t="s">
        <v>97</v>
      </c>
      <c r="C29" s="82" t="s">
        <v>153</v>
      </c>
    </row>
    <row r="30" spans="1:3">
      <c r="A30" s="76">
        <v>27</v>
      </c>
      <c r="B30" s="76" t="s">
        <v>104</v>
      </c>
      <c r="C30" s="82" t="s">
        <v>153</v>
      </c>
    </row>
    <row r="31" spans="1:3">
      <c r="A31" s="76">
        <v>28</v>
      </c>
      <c r="B31" s="76" t="s">
        <v>106</v>
      </c>
      <c r="C31" s="82" t="s">
        <v>153</v>
      </c>
    </row>
    <row r="32" spans="1:3">
      <c r="A32" s="76">
        <v>29</v>
      </c>
      <c r="B32" s="88" t="s">
        <v>83</v>
      </c>
      <c r="C32" s="82" t="s">
        <v>158</v>
      </c>
    </row>
    <row r="33" spans="1:3">
      <c r="A33" s="76">
        <v>30</v>
      </c>
      <c r="B33" s="76" t="s">
        <v>97</v>
      </c>
      <c r="C33" s="82" t="s">
        <v>158</v>
      </c>
    </row>
    <row r="34" spans="1:3" ht="15" customHeight="1">
      <c r="A34" s="76">
        <v>31</v>
      </c>
      <c r="B34" s="76" t="s">
        <v>104</v>
      </c>
      <c r="C34" s="82" t="s">
        <v>158</v>
      </c>
    </row>
    <row r="35" spans="1:3">
      <c r="A35" s="76">
        <v>32</v>
      </c>
      <c r="B35" s="76" t="s">
        <v>106</v>
      </c>
      <c r="C35" s="82" t="s">
        <v>158</v>
      </c>
    </row>
    <row r="36" spans="1:3">
      <c r="A36" s="76">
        <v>33</v>
      </c>
      <c r="B36" s="88" t="s">
        <v>83</v>
      </c>
      <c r="C36" s="82" t="s">
        <v>162</v>
      </c>
    </row>
    <row r="37" spans="1:3">
      <c r="A37" s="76">
        <v>34</v>
      </c>
      <c r="B37" s="76" t="s">
        <v>97</v>
      </c>
      <c r="C37" s="82" t="s">
        <v>162</v>
      </c>
    </row>
    <row r="38" spans="1:3">
      <c r="A38" s="76">
        <v>35</v>
      </c>
      <c r="B38" s="76" t="s">
        <v>104</v>
      </c>
      <c r="C38" s="82" t="s">
        <v>162</v>
      </c>
    </row>
    <row r="39" spans="1:3">
      <c r="A39" s="76">
        <v>36</v>
      </c>
      <c r="B39" s="76" t="s">
        <v>106</v>
      </c>
      <c r="C39" s="82" t="s">
        <v>162</v>
      </c>
    </row>
    <row r="40" spans="1:3">
      <c r="A40" s="76">
        <v>37</v>
      </c>
      <c r="B40" s="88" t="s">
        <v>83</v>
      </c>
      <c r="C40" s="82" t="s">
        <v>166</v>
      </c>
    </row>
    <row r="41" spans="1:3">
      <c r="A41" s="76">
        <v>38</v>
      </c>
      <c r="B41" s="76" t="s">
        <v>97</v>
      </c>
      <c r="C41" s="82" t="s">
        <v>166</v>
      </c>
    </row>
    <row r="42" spans="1:3">
      <c r="A42" s="76">
        <v>39</v>
      </c>
      <c r="B42" s="76" t="s">
        <v>104</v>
      </c>
      <c r="C42" s="82" t="s">
        <v>166</v>
      </c>
    </row>
    <row r="43" spans="1:3" ht="15" customHeight="1">
      <c r="A43" s="76">
        <v>40</v>
      </c>
      <c r="B43" s="76" t="str">
        <f>B$7</f>
        <v>D</v>
      </c>
      <c r="C43" s="82" t="s">
        <v>166</v>
      </c>
    </row>
  </sheetData>
  <mergeCells count="1">
    <mergeCell ref="A1:G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J35"/>
  <sheetViews>
    <sheetView showGridLines="0" topLeftCell="A10" zoomScaleNormal="100" workbookViewId="0">
      <selection activeCell="E18" sqref="E18"/>
    </sheetView>
  </sheetViews>
  <sheetFormatPr defaultRowHeight="14.4"/>
  <cols>
    <col min="1" max="1" width="11.5546875" customWidth="1"/>
    <col min="2" max="2" width="33.109375" customWidth="1"/>
    <col min="3" max="3" width="32.44140625" customWidth="1"/>
    <col min="4" max="4" width="28" customWidth="1"/>
    <col min="5" max="5" width="24" customWidth="1"/>
    <col min="6" max="256" width="9.109375" customWidth="1"/>
    <col min="257" max="257" width="28.44140625" customWidth="1"/>
    <col min="258" max="258" width="33.109375" customWidth="1"/>
    <col min="259" max="259" width="32.44140625" customWidth="1"/>
    <col min="260" max="260" width="28" customWidth="1"/>
    <col min="261" max="512" width="9.109375" customWidth="1"/>
    <col min="513" max="513" width="28.44140625" customWidth="1"/>
    <col min="514" max="514" width="33.109375" customWidth="1"/>
    <col min="515" max="515" width="32.44140625" customWidth="1"/>
    <col min="516" max="516" width="28" customWidth="1"/>
    <col min="517" max="768" width="9.109375" customWidth="1"/>
    <col min="769" max="769" width="28.44140625" customWidth="1"/>
    <col min="770" max="770" width="33.109375" customWidth="1"/>
    <col min="771" max="771" width="32.44140625" customWidth="1"/>
    <col min="772" max="772" width="28" customWidth="1"/>
    <col min="773" max="1025" width="9.109375" customWidth="1"/>
  </cols>
  <sheetData>
    <row r="1" spans="1:5">
      <c r="A1" s="89"/>
      <c r="B1" s="89" t="s">
        <v>188</v>
      </c>
      <c r="C1" s="89" t="s">
        <v>189</v>
      </c>
      <c r="D1" s="90" t="s">
        <v>190</v>
      </c>
      <c r="E1" s="90" t="s">
        <v>191</v>
      </c>
    </row>
    <row r="2" spans="1:5">
      <c r="A2" s="41"/>
    </row>
    <row r="3" spans="1:5" ht="18.75" customHeight="1">
      <c r="A3" s="41"/>
    </row>
    <row r="4" spans="1:5" ht="18.75" customHeight="1">
      <c r="A4" s="91" t="s">
        <v>192</v>
      </c>
      <c r="B4" s="92" t="s">
        <v>136</v>
      </c>
      <c r="C4" s="93"/>
      <c r="D4" s="94"/>
      <c r="E4" s="95"/>
    </row>
    <row r="5" spans="1:5" ht="18.75" customHeight="1">
      <c r="A5" s="41"/>
      <c r="B5" s="96"/>
      <c r="C5" s="93"/>
      <c r="D5" s="97"/>
      <c r="E5" s="95"/>
    </row>
    <row r="6" spans="1:5" ht="18.75" customHeight="1">
      <c r="A6" s="41"/>
      <c r="B6" s="98"/>
      <c r="C6" s="99" t="s">
        <v>193</v>
      </c>
      <c r="D6" s="97"/>
      <c r="E6" s="95"/>
    </row>
    <row r="7" spans="1:5" ht="18.75" customHeight="1">
      <c r="A7" s="41"/>
      <c r="B7" s="100"/>
      <c r="C7" s="101"/>
      <c r="D7" s="102"/>
      <c r="E7" s="95"/>
    </row>
    <row r="8" spans="1:5" ht="18.75" customHeight="1">
      <c r="A8" s="41" t="s">
        <v>194</v>
      </c>
      <c r="B8" s="103" t="s">
        <v>119</v>
      </c>
      <c r="C8" s="101"/>
      <c r="D8" s="102"/>
      <c r="E8" s="95"/>
    </row>
    <row r="9" spans="1:5" ht="18.75" customHeight="1">
      <c r="A9" s="41"/>
      <c r="B9" s="104"/>
      <c r="C9" s="101"/>
      <c r="D9" s="102"/>
      <c r="E9" s="95"/>
    </row>
    <row r="10" spans="1:5" ht="18.75" customHeight="1">
      <c r="A10" s="41"/>
      <c r="B10" s="105"/>
      <c r="C10" s="101"/>
      <c r="D10" s="99" t="s">
        <v>195</v>
      </c>
      <c r="E10" s="106"/>
    </row>
    <row r="11" spans="1:5" ht="18.75" customHeight="1">
      <c r="A11" s="41"/>
      <c r="B11" s="92"/>
      <c r="C11" s="101"/>
      <c r="D11" s="107"/>
      <c r="E11" s="108"/>
    </row>
    <row r="12" spans="1:5" ht="18.75" customHeight="1">
      <c r="A12" s="41" t="s">
        <v>196</v>
      </c>
      <c r="B12" s="92" t="s">
        <v>122</v>
      </c>
      <c r="C12" s="101"/>
      <c r="D12" s="109"/>
      <c r="E12" s="108"/>
    </row>
    <row r="13" spans="1:5" ht="18.75" customHeight="1">
      <c r="A13" s="41"/>
      <c r="B13" s="110"/>
      <c r="C13" s="101"/>
      <c r="D13" s="109"/>
      <c r="E13" s="108"/>
    </row>
    <row r="14" spans="1:5" ht="18.75" customHeight="1">
      <c r="A14" s="41"/>
      <c r="B14" s="98"/>
      <c r="C14" s="111" t="s">
        <v>197</v>
      </c>
      <c r="D14" s="109"/>
      <c r="E14" s="108"/>
    </row>
    <row r="15" spans="1:5" ht="18.75" customHeight="1">
      <c r="A15" s="41"/>
      <c r="B15" s="112"/>
      <c r="C15" s="113"/>
      <c r="D15" s="109"/>
      <c r="E15" s="108"/>
    </row>
    <row r="16" spans="1:5" ht="18.75" customHeight="1">
      <c r="A16" s="41" t="s">
        <v>194</v>
      </c>
      <c r="B16" s="103" t="s">
        <v>116</v>
      </c>
      <c r="C16" s="113"/>
      <c r="D16" s="109"/>
      <c r="E16" s="108"/>
    </row>
    <row r="17" spans="1:10" ht="18.75" customHeight="1">
      <c r="A17" s="41"/>
      <c r="B17" s="104"/>
      <c r="C17" s="114"/>
      <c r="D17" s="109"/>
      <c r="E17" s="108"/>
    </row>
    <row r="18" spans="1:10" ht="18.75" customHeight="1">
      <c r="A18" s="41"/>
      <c r="B18" s="105"/>
      <c r="C18" s="114"/>
      <c r="D18" s="115"/>
      <c r="E18" s="99" t="s">
        <v>198</v>
      </c>
    </row>
    <row r="19" spans="1:10" ht="18.75" customHeight="1">
      <c r="A19" s="41"/>
      <c r="B19" s="92"/>
      <c r="C19" s="113"/>
      <c r="D19" s="94"/>
      <c r="E19" s="116"/>
    </row>
    <row r="20" spans="1:10" ht="18.75" customHeight="1">
      <c r="A20" s="41" t="s">
        <v>199</v>
      </c>
      <c r="B20" s="92" t="s">
        <v>137</v>
      </c>
      <c r="C20" s="113"/>
      <c r="D20" s="94"/>
      <c r="E20" s="116"/>
    </row>
    <row r="21" spans="1:10" ht="18.75" customHeight="1">
      <c r="A21" s="41"/>
      <c r="B21" s="110"/>
      <c r="C21" s="113"/>
      <c r="D21" s="97"/>
      <c r="E21" s="116"/>
    </row>
    <row r="22" spans="1:10" ht="18.75" customHeight="1">
      <c r="A22" s="41"/>
      <c r="B22" s="98"/>
      <c r="C22" s="99" t="s">
        <v>200</v>
      </c>
      <c r="D22" s="97"/>
      <c r="E22" s="116"/>
    </row>
    <row r="23" spans="1:10" ht="18.75" customHeight="1">
      <c r="A23" s="41"/>
      <c r="B23" s="112"/>
      <c r="C23" s="117"/>
      <c r="D23" s="102"/>
      <c r="E23" s="116"/>
    </row>
    <row r="24" spans="1:10" ht="18.75" customHeight="1">
      <c r="A24" s="41" t="s">
        <v>201</v>
      </c>
      <c r="B24" s="103" t="s">
        <v>123</v>
      </c>
      <c r="C24" s="117"/>
      <c r="D24" s="102"/>
      <c r="E24" s="116"/>
    </row>
    <row r="25" spans="1:10" ht="18.75" customHeight="1">
      <c r="A25" s="41"/>
      <c r="B25" s="104"/>
      <c r="C25" s="117"/>
      <c r="D25" s="102"/>
      <c r="E25" s="116"/>
    </row>
    <row r="26" spans="1:10" ht="18.75" customHeight="1">
      <c r="A26" s="41"/>
      <c r="B26" s="105"/>
      <c r="C26" s="115"/>
      <c r="D26" s="99" t="s">
        <v>202</v>
      </c>
      <c r="E26" s="108"/>
    </row>
    <row r="27" spans="1:10" ht="18.75" customHeight="1">
      <c r="A27" s="41"/>
      <c r="B27" s="92"/>
      <c r="C27" s="117"/>
      <c r="D27" s="107"/>
      <c r="E27" s="109"/>
      <c r="J27" s="41"/>
    </row>
    <row r="28" spans="1:10" ht="18.75" customHeight="1">
      <c r="A28" s="41" t="s">
        <v>203</v>
      </c>
      <c r="B28" s="92" t="s">
        <v>139</v>
      </c>
      <c r="C28" s="117"/>
      <c r="D28" s="109"/>
      <c r="E28" s="109"/>
    </row>
    <row r="29" spans="1:10" ht="18.75" customHeight="1">
      <c r="A29" s="41"/>
      <c r="B29" s="110"/>
      <c r="C29" s="117"/>
      <c r="D29" s="109"/>
      <c r="E29" s="109"/>
    </row>
    <row r="30" spans="1:10" ht="18.75" customHeight="1">
      <c r="A30" s="41"/>
      <c r="B30" s="98"/>
      <c r="C30" s="111" t="s">
        <v>204</v>
      </c>
      <c r="D30" s="118"/>
      <c r="E30" s="109"/>
    </row>
    <row r="31" spans="1:10" ht="18.75" customHeight="1">
      <c r="A31" s="41"/>
      <c r="B31" s="112"/>
      <c r="C31" s="93"/>
      <c r="D31" s="119" t="s">
        <v>136</v>
      </c>
      <c r="E31" s="106"/>
    </row>
    <row r="32" spans="1:10" ht="18.75" customHeight="1">
      <c r="A32" s="41" t="s">
        <v>201</v>
      </c>
      <c r="B32" s="103" t="s">
        <v>126</v>
      </c>
      <c r="C32" s="93"/>
      <c r="D32" s="120"/>
      <c r="E32" s="106"/>
    </row>
    <row r="33" spans="1:5" ht="18.75" customHeight="1">
      <c r="A33" s="41"/>
      <c r="B33" s="121"/>
      <c r="C33" s="122"/>
      <c r="D33" s="123"/>
      <c r="E33" s="124" t="s">
        <v>205</v>
      </c>
    </row>
    <row r="34" spans="1:5" ht="18.75" customHeight="1">
      <c r="A34" s="41"/>
      <c r="B34" s="125"/>
      <c r="C34" s="93"/>
      <c r="D34" s="126"/>
      <c r="E34" s="106"/>
    </row>
    <row r="35" spans="1:5" ht="24" customHeight="1">
      <c r="D35" s="127" t="s">
        <v>123</v>
      </c>
    </row>
  </sheetData>
  <pageMargins left="0.7" right="0.7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K38"/>
  <sheetViews>
    <sheetView showGridLines="0" zoomScaleNormal="100" workbookViewId="0">
      <selection activeCell="B25" sqref="B25"/>
    </sheetView>
  </sheetViews>
  <sheetFormatPr defaultRowHeight="15.6"/>
  <cols>
    <col min="1" max="1" width="9.109375" style="128" customWidth="1"/>
    <col min="2" max="13" width="4" style="128" customWidth="1"/>
    <col min="14" max="15" width="4.33203125" style="128" customWidth="1"/>
    <col min="16" max="19" width="5.109375" style="128" customWidth="1"/>
    <col min="20" max="258" width="9.109375" style="128" customWidth="1"/>
    <col min="259" max="260" width="6.5546875" style="128" customWidth="1"/>
    <col min="261" max="261" width="26.109375" style="128" customWidth="1"/>
    <col min="262" max="270" width="5.6640625" style="128" customWidth="1"/>
    <col min="271" max="514" width="9.109375" style="128" customWidth="1"/>
    <col min="515" max="516" width="6.5546875" style="128" customWidth="1"/>
    <col min="517" max="517" width="26.109375" style="128" customWidth="1"/>
    <col min="518" max="526" width="5.6640625" style="128" customWidth="1"/>
    <col min="527" max="770" width="9.109375" style="128" customWidth="1"/>
    <col min="771" max="772" width="6.5546875" style="128" customWidth="1"/>
    <col min="773" max="773" width="26.109375" style="128" customWidth="1"/>
    <col min="774" max="782" width="5.6640625" style="128" customWidth="1"/>
    <col min="783" max="1025" width="9.109375" style="128" customWidth="1"/>
  </cols>
  <sheetData>
    <row r="1" spans="1:24">
      <c r="A1" s="128" t="s">
        <v>206</v>
      </c>
      <c r="B1" s="249">
        <v>42973</v>
      </c>
      <c r="C1" s="249"/>
      <c r="D1" s="249"/>
    </row>
    <row r="2" spans="1:24">
      <c r="A2" s="250" t="s">
        <v>207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</row>
    <row r="3" spans="1:24" ht="6.75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24" ht="13.5" customHeight="1">
      <c r="A4" s="251" t="s">
        <v>208</v>
      </c>
      <c r="B4" s="252" t="s">
        <v>209</v>
      </c>
      <c r="C4" s="252"/>
      <c r="D4" s="252"/>
      <c r="E4" s="252"/>
      <c r="F4" s="252"/>
      <c r="G4" s="251" t="s">
        <v>210</v>
      </c>
      <c r="H4" s="251"/>
      <c r="I4" s="251"/>
      <c r="J4" s="252" t="s">
        <v>211</v>
      </c>
      <c r="K4" s="252"/>
      <c r="L4" s="252"/>
      <c r="M4" s="252"/>
      <c r="N4" s="251" t="s">
        <v>212</v>
      </c>
      <c r="O4" s="251"/>
      <c r="P4" s="253">
        <v>1</v>
      </c>
      <c r="Q4" s="254" t="s">
        <v>213</v>
      </c>
      <c r="R4" s="254"/>
      <c r="S4" s="255" t="str">
        <f>VLOOKUP(P4,[2]Zápasy!B4:G68,2,0)</f>
        <v>A</v>
      </c>
    </row>
    <row r="5" spans="1:24" ht="13.5" customHeight="1">
      <c r="A5" s="251"/>
      <c r="B5" s="252"/>
      <c r="C5" s="252"/>
      <c r="D5" s="252"/>
      <c r="E5" s="252"/>
      <c r="F5" s="252"/>
      <c r="G5" s="251"/>
      <c r="H5" s="251"/>
      <c r="I5" s="251"/>
      <c r="J5" s="252"/>
      <c r="K5" s="252"/>
      <c r="L5" s="252"/>
      <c r="M5" s="252"/>
      <c r="N5" s="251"/>
      <c r="O5" s="251"/>
      <c r="P5" s="253"/>
      <c r="Q5" s="254"/>
      <c r="R5" s="254"/>
      <c r="S5" s="255"/>
    </row>
    <row r="6" spans="1:24" ht="13.5" customHeight="1">
      <c r="A6" s="251" t="s">
        <v>214</v>
      </c>
      <c r="B6" s="256">
        <v>43442</v>
      </c>
      <c r="C6" s="256"/>
      <c r="D6" s="256"/>
      <c r="E6" s="256"/>
      <c r="F6" s="256"/>
      <c r="G6" s="251" t="s">
        <v>215</v>
      </c>
      <c r="H6" s="251"/>
      <c r="I6" s="251"/>
      <c r="J6" s="257"/>
      <c r="K6" s="257"/>
      <c r="L6" s="257"/>
      <c r="M6" s="257"/>
      <c r="N6" s="251" t="s">
        <v>216</v>
      </c>
      <c r="O6" s="251"/>
      <c r="P6" s="252"/>
      <c r="Q6" s="252"/>
      <c r="R6" s="252"/>
      <c r="S6" s="252"/>
      <c r="V6" s="130"/>
      <c r="X6" s="130"/>
    </row>
    <row r="7" spans="1:24" ht="13.2" customHeight="1">
      <c r="A7" s="251"/>
      <c r="B7" s="256"/>
      <c r="C7" s="256"/>
      <c r="D7" s="256"/>
      <c r="E7" s="256"/>
      <c r="F7" s="256"/>
      <c r="G7" s="251"/>
      <c r="H7" s="251"/>
      <c r="I7" s="251"/>
      <c r="J7" s="257"/>
      <c r="K7" s="257"/>
      <c r="L7" s="257"/>
      <c r="M7" s="257"/>
      <c r="N7" s="251"/>
      <c r="O7" s="251"/>
      <c r="P7" s="252"/>
      <c r="Q7" s="252"/>
      <c r="R7" s="252"/>
      <c r="S7" s="252"/>
      <c r="V7" s="130"/>
      <c r="X7" s="130"/>
    </row>
    <row r="8" spans="1:24" ht="18.75" customHeight="1">
      <c r="A8" s="131" t="s">
        <v>217</v>
      </c>
      <c r="B8" s="258"/>
      <c r="C8" s="258"/>
      <c r="D8" s="258"/>
      <c r="E8" s="258"/>
      <c r="F8" s="258"/>
      <c r="G8" s="131" t="s">
        <v>218</v>
      </c>
      <c r="H8" s="132"/>
      <c r="I8" s="259" t="e">
        <f>VLOOKUP(B13,'[2]Nasazení do skupin'!$B$5:$S$64,18,0)</f>
        <v>#N/A</v>
      </c>
      <c r="J8" s="259"/>
      <c r="K8" s="259"/>
      <c r="L8" s="259"/>
      <c r="M8" s="259"/>
      <c r="N8" s="131" t="s">
        <v>219</v>
      </c>
      <c r="O8" s="132"/>
      <c r="P8" s="258" t="e">
        <f>VLOOKUP(B13,'[2]Nasazení do skupin'!$B$5:$S$64,17,0)</f>
        <v>#N/A</v>
      </c>
      <c r="Q8" s="258"/>
      <c r="R8" s="258"/>
      <c r="S8" s="258"/>
      <c r="V8" s="130"/>
      <c r="X8" s="130"/>
    </row>
    <row r="9" spans="1:24">
      <c r="A9" s="133" t="s">
        <v>220</v>
      </c>
      <c r="B9" s="260"/>
      <c r="C9" s="260"/>
      <c r="D9" s="260"/>
      <c r="E9" s="260"/>
      <c r="F9" s="260"/>
      <c r="G9" s="261" t="s">
        <v>220</v>
      </c>
      <c r="H9" s="261"/>
      <c r="I9" s="262"/>
      <c r="J9" s="262"/>
      <c r="K9" s="262"/>
      <c r="L9" s="262"/>
      <c r="M9" s="262"/>
      <c r="N9" s="261" t="s">
        <v>220</v>
      </c>
      <c r="O9" s="261"/>
      <c r="P9" s="260"/>
      <c r="Q9" s="260"/>
      <c r="R9" s="260"/>
      <c r="S9" s="260"/>
      <c r="V9" s="130"/>
      <c r="X9" s="130"/>
    </row>
    <row r="10" spans="1:24" ht="18.75" customHeight="1">
      <c r="A10" s="131" t="s">
        <v>217</v>
      </c>
      <c r="B10" s="258"/>
      <c r="C10" s="258"/>
      <c r="D10" s="258"/>
      <c r="E10" s="258"/>
      <c r="F10" s="258"/>
      <c r="G10" s="131" t="s">
        <v>221</v>
      </c>
      <c r="H10" s="132"/>
      <c r="I10" s="259" t="e">
        <f>VLOOKUP(H13,'[2]Nasazení do skupin'!$B$5:$S$64,18,0)</f>
        <v>#N/A</v>
      </c>
      <c r="J10" s="259"/>
      <c r="K10" s="259"/>
      <c r="L10" s="259"/>
      <c r="M10" s="259"/>
      <c r="N10" s="131" t="s">
        <v>222</v>
      </c>
      <c r="O10" s="132"/>
      <c r="P10" s="258" t="e">
        <f>VLOOKUP(H13,'[2]Nasazení do skupin'!$B$5:$S$64,17,0)</f>
        <v>#N/A</v>
      </c>
      <c r="Q10" s="258"/>
      <c r="R10" s="258"/>
      <c r="S10" s="258"/>
      <c r="V10" s="130"/>
      <c r="X10" s="130"/>
    </row>
    <row r="11" spans="1:24">
      <c r="A11" s="133" t="s">
        <v>220</v>
      </c>
      <c r="B11" s="260"/>
      <c r="C11" s="260"/>
      <c r="D11" s="260"/>
      <c r="E11" s="260"/>
      <c r="F11" s="260"/>
      <c r="G11" s="261" t="s">
        <v>220</v>
      </c>
      <c r="H11" s="261"/>
      <c r="I11" s="262"/>
      <c r="J11" s="262"/>
      <c r="K11" s="262"/>
      <c r="L11" s="262"/>
      <c r="M11" s="262"/>
      <c r="N11" s="261" t="s">
        <v>220</v>
      </c>
      <c r="O11" s="261"/>
      <c r="P11" s="260"/>
      <c r="Q11" s="260"/>
      <c r="R11" s="260"/>
      <c r="S11" s="260"/>
    </row>
    <row r="12" spans="1:24" ht="12" customHeight="1">
      <c r="A12" s="263" t="s">
        <v>223</v>
      </c>
      <c r="B12" s="264" t="s">
        <v>224</v>
      </c>
      <c r="C12" s="264"/>
      <c r="D12" s="264"/>
      <c r="E12" s="264"/>
      <c r="F12" s="264"/>
      <c r="G12" s="265" t="s">
        <v>225</v>
      </c>
      <c r="H12" s="264" t="s">
        <v>226</v>
      </c>
      <c r="I12" s="264"/>
      <c r="J12" s="264"/>
      <c r="K12" s="264"/>
      <c r="L12" s="264"/>
      <c r="M12" s="265" t="s">
        <v>225</v>
      </c>
      <c r="N12" s="266" t="s">
        <v>227</v>
      </c>
      <c r="O12" s="266"/>
      <c r="P12" s="266" t="s">
        <v>228</v>
      </c>
      <c r="Q12" s="266"/>
      <c r="R12" s="266" t="s">
        <v>229</v>
      </c>
      <c r="S12" s="266"/>
    </row>
    <row r="13" spans="1:24" s="136" customFormat="1" ht="24" customHeight="1">
      <c r="A13" s="263"/>
      <c r="B13" s="267">
        <f>VLOOKUP(P4,[2]Zápasy!$B$4:$G$61,4,0)</f>
        <v>0</v>
      </c>
      <c r="C13" s="267"/>
      <c r="D13" s="267"/>
      <c r="E13" s="267"/>
      <c r="F13" s="267"/>
      <c r="G13" s="265"/>
      <c r="H13" s="267">
        <f>VLOOKUP(P4,[2]Zápasy!$B$4:$G$60,6,0)</f>
        <v>0</v>
      </c>
      <c r="I13" s="267"/>
      <c r="J13" s="267"/>
      <c r="K13" s="267"/>
      <c r="L13" s="267"/>
      <c r="M13" s="265"/>
      <c r="N13" s="134" t="s">
        <v>106</v>
      </c>
      <c r="O13" s="135" t="s">
        <v>230</v>
      </c>
      <c r="P13" s="134" t="s">
        <v>106</v>
      </c>
      <c r="Q13" s="135" t="s">
        <v>230</v>
      </c>
      <c r="R13" s="134" t="s">
        <v>106</v>
      </c>
      <c r="S13" s="135" t="s">
        <v>230</v>
      </c>
    </row>
    <row r="14" spans="1:24" s="136" customFormat="1" ht="18" customHeight="1">
      <c r="A14" s="137" t="s">
        <v>93</v>
      </c>
      <c r="B14" s="138"/>
      <c r="C14" s="139"/>
      <c r="D14" s="139"/>
      <c r="E14" s="139"/>
      <c r="F14" s="140"/>
      <c r="G14" s="141"/>
      <c r="H14" s="138"/>
      <c r="I14" s="139"/>
      <c r="J14" s="139"/>
      <c r="K14" s="139"/>
      <c r="L14" s="142"/>
      <c r="M14" s="143"/>
      <c r="N14" s="144"/>
      <c r="O14" s="142"/>
      <c r="P14" s="268"/>
      <c r="Q14" s="269"/>
      <c r="R14" s="268"/>
      <c r="S14" s="269"/>
    </row>
    <row r="15" spans="1:24" s="136" customFormat="1" ht="18" customHeight="1">
      <c r="A15" s="145" t="s">
        <v>95</v>
      </c>
      <c r="B15" s="146"/>
      <c r="C15" s="147"/>
      <c r="D15" s="147"/>
      <c r="E15" s="147"/>
      <c r="F15" s="148"/>
      <c r="G15" s="149"/>
      <c r="H15" s="146"/>
      <c r="I15" s="147"/>
      <c r="J15" s="147"/>
      <c r="K15" s="147"/>
      <c r="L15" s="148"/>
      <c r="M15" s="150"/>
      <c r="N15" s="151"/>
      <c r="O15" s="148"/>
      <c r="P15" s="268"/>
      <c r="Q15" s="269"/>
      <c r="R15" s="268"/>
      <c r="S15" s="269"/>
    </row>
    <row r="16" spans="1:24" s="136" customFormat="1" ht="18" customHeight="1">
      <c r="A16" s="152" t="s">
        <v>94</v>
      </c>
      <c r="B16" s="153"/>
      <c r="C16" s="154"/>
      <c r="D16" s="154"/>
      <c r="E16" s="154"/>
      <c r="F16" s="155"/>
      <c r="G16" s="156"/>
      <c r="H16" s="153"/>
      <c r="I16" s="154"/>
      <c r="J16" s="154"/>
      <c r="K16" s="154"/>
      <c r="L16" s="155"/>
      <c r="M16" s="157"/>
      <c r="N16" s="158"/>
      <c r="O16" s="159"/>
      <c r="P16" s="268"/>
      <c r="Q16" s="269"/>
      <c r="R16" s="268"/>
      <c r="S16" s="269"/>
    </row>
    <row r="17" spans="1:24" s="136" customFormat="1" ht="27.6" customHeight="1">
      <c r="A17" s="160" t="s">
        <v>231</v>
      </c>
      <c r="B17" s="161" t="e">
        <f>VLOOKUP(B13,'[2]Nasazení do skupin'!$B$5:$S$64,2,0)</f>
        <v>#N/A</v>
      </c>
      <c r="C17" s="162" t="e">
        <f>VLOOKUP(B13,'[2]Nasazení do skupin'!$B$5:$S$64,5,0)</f>
        <v>#N/A</v>
      </c>
      <c r="D17" s="163" t="e">
        <f>VLOOKUP(B13,'[2]Nasazení do skupin'!$B$5:$S$64,8,0)</f>
        <v>#N/A</v>
      </c>
      <c r="E17" s="163" t="e">
        <f>VLOOKUP(B13,'[2]Nasazení do skupin'!$B$5:$S$64,11,0)</f>
        <v>#N/A</v>
      </c>
      <c r="F17" s="164" t="e">
        <f>VLOOKUP(B13,'[2]Nasazení do skupin'!$B$5:$S$64,14,0)</f>
        <v>#N/A</v>
      </c>
      <c r="G17" s="165"/>
      <c r="H17" s="161" t="e">
        <f>VLOOKUP(H13,'[2]Nasazení do skupin'!$B$5:$S$64,2,0)</f>
        <v>#N/A</v>
      </c>
      <c r="I17" s="162" t="e">
        <f>VLOOKUP(H13,'[2]Nasazení do skupin'!$B$5:$S$64,5,0)</f>
        <v>#N/A</v>
      </c>
      <c r="J17" s="163" t="e">
        <f>VLOOKUP(H13,'[2]Nasazení do skupin'!$B$5:$S$64,8,0)</f>
        <v>#N/A</v>
      </c>
      <c r="K17" s="163" t="e">
        <f>VLOOKUP(H13,'[2]Nasazení do skupin'!$B$5:$S$64,11,0)</f>
        <v>#N/A</v>
      </c>
      <c r="L17" s="163" t="e">
        <f>VLOOKUP(H13,'[2]Nasazení do skupin'!$B$5:$S$64,14,0)</f>
        <v>#N/A</v>
      </c>
      <c r="M17" s="143"/>
      <c r="N17" s="166" t="s">
        <v>232</v>
      </c>
      <c r="O17" s="167"/>
      <c r="P17" s="167"/>
      <c r="Q17" s="167"/>
      <c r="R17" s="167"/>
      <c r="S17" s="168"/>
    </row>
    <row r="18" spans="1:24" s="136" customFormat="1" ht="88.2" customHeight="1">
      <c r="A18" s="152" t="s">
        <v>233</v>
      </c>
      <c r="B18" s="169" t="e">
        <f>VLOOKUP(B13,'[2]Nasazení do skupin'!$B$5:$S$64,3,0)</f>
        <v>#N/A</v>
      </c>
      <c r="C18" s="170" t="e">
        <f>VLOOKUP(B13,'[2]Nasazení do skupin'!$B$5:$S$64,6,0)</f>
        <v>#N/A</v>
      </c>
      <c r="D18" s="170" t="e">
        <f>VLOOKUP(B13,'[2]Nasazení do skupin'!$B$5:$S$64,9,0)</f>
        <v>#N/A</v>
      </c>
      <c r="E18" s="170" t="e">
        <f>VLOOKUP(B13,'[2]Nasazení do skupin'!$B$5:$S$64,12,0)</f>
        <v>#N/A</v>
      </c>
      <c r="F18" s="171" t="e">
        <f>VLOOKUP(B13,'[2]Nasazení do skupin'!$B$5:$S$64,15,0)</f>
        <v>#N/A</v>
      </c>
      <c r="G18" s="172"/>
      <c r="H18" s="169" t="e">
        <f>VLOOKUP(H13,'[2]Nasazení do skupin'!$B$5:$S$64,3,0)</f>
        <v>#N/A</v>
      </c>
      <c r="I18" s="170" t="e">
        <f>VLOOKUP(H13,'[2]Nasazení do skupin'!$B$5:$S$64,6,0)</f>
        <v>#N/A</v>
      </c>
      <c r="J18" s="170" t="e">
        <f>VLOOKUP(H13,'[2]Nasazení do skupin'!$B$5:$S$64,9,0)</f>
        <v>#N/A</v>
      </c>
      <c r="K18" s="170" t="e">
        <f>VLOOKUP(H13,'[2]Nasazení do skupin'!$B$5:$S$64,12,0)</f>
        <v>#N/A</v>
      </c>
      <c r="L18" s="170" t="e">
        <f>VLOOKUP(H13,'[2]Nasazení do skupin'!$B$5:$S$64,15,0)</f>
        <v>#N/A</v>
      </c>
      <c r="M18" s="173"/>
      <c r="N18" s="167"/>
      <c r="O18" s="167"/>
      <c r="P18" s="167"/>
      <c r="Q18" s="167"/>
      <c r="R18" s="167"/>
      <c r="S18" s="168"/>
    </row>
    <row r="19" spans="1:24" s="136" customFormat="1" ht="19.2" customHeight="1">
      <c r="A19" s="174" t="s">
        <v>234</v>
      </c>
      <c r="B19" s="175" t="e">
        <f>VLOOKUP(B13,'[2]Nasazení do skupin'!$B$5:$S$64,4,0)</f>
        <v>#N/A</v>
      </c>
      <c r="C19" s="176" t="e">
        <f>VLOOKUP(B13,'[2]Nasazení do skupin'!$B$5:$S$64,7,0)</f>
        <v>#N/A</v>
      </c>
      <c r="D19" s="176" t="e">
        <f>VLOOKUP(B13,'[2]Nasazení do skupin'!$B$5:$S$64,10,0)</f>
        <v>#N/A</v>
      </c>
      <c r="E19" s="176" t="e">
        <f>VLOOKUP(B13,'[2]Nasazení do skupin'!$B$5:$S$64,13,0)</f>
        <v>#N/A</v>
      </c>
      <c r="F19" s="177" t="e">
        <f>VLOOKUP(B13,'[2]Nasazení do skupin'!$B$5:$S$64,16,0)</f>
        <v>#N/A</v>
      </c>
      <c r="G19" s="178"/>
      <c r="H19" s="175" t="e">
        <f>VLOOKUP(H13,'[2]Nasazení do skupin'!$B$5:$S$64,4,0)</f>
        <v>#N/A</v>
      </c>
      <c r="I19" s="176" t="e">
        <f>VLOOKUP(H13,'[2]Nasazení do skupin'!$B$5:$S$64,7,0)</f>
        <v>#N/A</v>
      </c>
      <c r="J19" s="176" t="e">
        <f>VLOOKUP(H13,'[2]Nasazení do skupin'!$B$5:$S$64,10,0)</f>
        <v>#N/A</v>
      </c>
      <c r="K19" s="176" t="e">
        <f>VLOOKUP(H13,'[2]Nasazení do skupin'!$B$5:$S$64,13,0)</f>
        <v>#N/A</v>
      </c>
      <c r="L19" s="176" t="e">
        <f>VLOOKUP(H13,'[2]Nasazení do skupin'!$B$5:$S$64,16,0)</f>
        <v>#N/A</v>
      </c>
      <c r="M19" s="179"/>
      <c r="N19" s="180"/>
      <c r="O19" s="180"/>
      <c r="P19" s="180"/>
      <c r="Q19" s="180"/>
      <c r="R19" s="180"/>
      <c r="S19" s="181"/>
    </row>
    <row r="20" spans="1:24" s="136" customFormat="1" ht="33.6" customHeight="1"/>
    <row r="21" spans="1:24">
      <c r="A21" s="250" t="s">
        <v>207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</row>
    <row r="22" spans="1:24" ht="6.75" customHeight="1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24" ht="13.5" customHeight="1">
      <c r="A23" s="251" t="s">
        <v>208</v>
      </c>
      <c r="B23" s="252" t="s">
        <v>209</v>
      </c>
      <c r="C23" s="252"/>
      <c r="D23" s="252"/>
      <c r="E23" s="252"/>
      <c r="F23" s="252"/>
      <c r="G23" s="251" t="s">
        <v>210</v>
      </c>
      <c r="H23" s="251"/>
      <c r="I23" s="251"/>
      <c r="J23" s="252" t="s">
        <v>211</v>
      </c>
      <c r="K23" s="252"/>
      <c r="L23" s="252"/>
      <c r="M23" s="252"/>
      <c r="N23" s="251" t="s">
        <v>212</v>
      </c>
      <c r="O23" s="251"/>
      <c r="P23" s="270">
        <v>2</v>
      </c>
      <c r="Q23" s="254" t="s">
        <v>213</v>
      </c>
      <c r="R23" s="254"/>
      <c r="S23" s="270" t="str">
        <f>VLOOKUP(P23,[2]Zápasy!B4:G68,2,0)</f>
        <v>B</v>
      </c>
    </row>
    <row r="24" spans="1:24" ht="13.5" customHeight="1">
      <c r="A24" s="251"/>
      <c r="B24" s="252"/>
      <c r="C24" s="252"/>
      <c r="D24" s="252"/>
      <c r="E24" s="252"/>
      <c r="F24" s="252"/>
      <c r="G24" s="251"/>
      <c r="H24" s="251"/>
      <c r="I24" s="251"/>
      <c r="J24" s="252"/>
      <c r="K24" s="252"/>
      <c r="L24" s="252"/>
      <c r="M24" s="252"/>
      <c r="N24" s="251"/>
      <c r="O24" s="251"/>
      <c r="P24" s="270"/>
      <c r="Q24" s="254"/>
      <c r="R24" s="254"/>
      <c r="S24" s="270"/>
    </row>
    <row r="25" spans="1:24" ht="13.5" customHeight="1">
      <c r="A25" s="251" t="s">
        <v>214</v>
      </c>
      <c r="B25" s="256">
        <v>43442</v>
      </c>
      <c r="C25" s="256"/>
      <c r="D25" s="256"/>
      <c r="E25" s="256"/>
      <c r="F25" s="256"/>
      <c r="G25" s="251" t="s">
        <v>215</v>
      </c>
      <c r="H25" s="251"/>
      <c r="I25" s="251"/>
      <c r="J25" s="257"/>
      <c r="K25" s="257"/>
      <c r="L25" s="257"/>
      <c r="M25" s="257"/>
      <c r="N25" s="251" t="s">
        <v>216</v>
      </c>
      <c r="O25" s="251"/>
      <c r="P25" s="252"/>
      <c r="Q25" s="252"/>
      <c r="R25" s="252"/>
      <c r="S25" s="252"/>
      <c r="V25" s="130"/>
      <c r="X25" s="130"/>
    </row>
    <row r="26" spans="1:24" ht="13.2" customHeight="1">
      <c r="A26" s="251"/>
      <c r="B26" s="256"/>
      <c r="C26" s="256"/>
      <c r="D26" s="256"/>
      <c r="E26" s="256"/>
      <c r="F26" s="256"/>
      <c r="G26" s="251"/>
      <c r="H26" s="251"/>
      <c r="I26" s="251"/>
      <c r="J26" s="257"/>
      <c r="K26" s="257"/>
      <c r="L26" s="257"/>
      <c r="M26" s="257"/>
      <c r="N26" s="251"/>
      <c r="O26" s="251"/>
      <c r="P26" s="252"/>
      <c r="Q26" s="252"/>
      <c r="R26" s="252"/>
      <c r="S26" s="252"/>
      <c r="V26" s="130"/>
      <c r="X26" s="130"/>
    </row>
    <row r="27" spans="1:24" ht="18.75" customHeight="1">
      <c r="A27" s="131" t="s">
        <v>217</v>
      </c>
      <c r="B27" s="258"/>
      <c r="C27" s="258"/>
      <c r="D27" s="258"/>
      <c r="E27" s="258"/>
      <c r="F27" s="258"/>
      <c r="G27" s="131" t="s">
        <v>218</v>
      </c>
      <c r="H27" s="132"/>
      <c r="I27" s="259" t="e">
        <f>VLOOKUP(B32,'[2]Nasazení do skupin'!$B$5:$S$64,18,0)</f>
        <v>#N/A</v>
      </c>
      <c r="J27" s="259"/>
      <c r="K27" s="259"/>
      <c r="L27" s="259"/>
      <c r="M27" s="259"/>
      <c r="N27" s="131" t="s">
        <v>219</v>
      </c>
      <c r="O27" s="132"/>
      <c r="P27" s="258" t="e">
        <f>VLOOKUP(B32,'[2]Nasazení do skupin'!$B$5:$S$64,17,0)</f>
        <v>#N/A</v>
      </c>
      <c r="Q27" s="258"/>
      <c r="R27" s="258"/>
      <c r="S27" s="258"/>
      <c r="V27" s="130"/>
      <c r="X27" s="130"/>
    </row>
    <row r="28" spans="1:24">
      <c r="A28" s="133" t="s">
        <v>220</v>
      </c>
      <c r="B28" s="260"/>
      <c r="C28" s="260"/>
      <c r="D28" s="260"/>
      <c r="E28" s="260"/>
      <c r="F28" s="260"/>
      <c r="G28" s="261" t="s">
        <v>220</v>
      </c>
      <c r="H28" s="261"/>
      <c r="I28" s="262"/>
      <c r="J28" s="262"/>
      <c r="K28" s="262"/>
      <c r="L28" s="262"/>
      <c r="M28" s="262"/>
      <c r="N28" s="261" t="s">
        <v>220</v>
      </c>
      <c r="O28" s="261"/>
      <c r="P28" s="260"/>
      <c r="Q28" s="260"/>
      <c r="R28" s="260"/>
      <c r="S28" s="260"/>
      <c r="V28" s="130"/>
      <c r="X28" s="130"/>
    </row>
    <row r="29" spans="1:24" ht="18.75" customHeight="1">
      <c r="A29" s="131" t="s">
        <v>217</v>
      </c>
      <c r="B29" s="258"/>
      <c r="C29" s="258"/>
      <c r="D29" s="258"/>
      <c r="E29" s="258"/>
      <c r="F29" s="258"/>
      <c r="G29" s="131" t="s">
        <v>221</v>
      </c>
      <c r="H29" s="132"/>
      <c r="I29" s="259" t="e">
        <f>VLOOKUP(H32,'[2]Nasazení do skupin'!$B$5:$S$64,18,0)</f>
        <v>#N/A</v>
      </c>
      <c r="J29" s="259"/>
      <c r="K29" s="259"/>
      <c r="L29" s="259"/>
      <c r="M29" s="259"/>
      <c r="N29" s="131" t="s">
        <v>222</v>
      </c>
      <c r="O29" s="132"/>
      <c r="P29" s="258" t="e">
        <f>VLOOKUP(H32,'[2]Nasazení do skupin'!$B$5:$S$64,17,0)</f>
        <v>#N/A</v>
      </c>
      <c r="Q29" s="258"/>
      <c r="R29" s="258"/>
      <c r="S29" s="258"/>
      <c r="V29" s="130"/>
      <c r="X29" s="130"/>
    </row>
    <row r="30" spans="1:24">
      <c r="A30" s="133" t="s">
        <v>220</v>
      </c>
      <c r="B30" s="260"/>
      <c r="C30" s="260"/>
      <c r="D30" s="260"/>
      <c r="E30" s="260"/>
      <c r="F30" s="260"/>
      <c r="G30" s="261" t="s">
        <v>220</v>
      </c>
      <c r="H30" s="261"/>
      <c r="I30" s="262"/>
      <c r="J30" s="262"/>
      <c r="K30" s="262"/>
      <c r="L30" s="262"/>
      <c r="M30" s="262"/>
      <c r="N30" s="261" t="s">
        <v>220</v>
      </c>
      <c r="O30" s="261"/>
      <c r="P30" s="260"/>
      <c r="Q30" s="260"/>
      <c r="R30" s="260"/>
      <c r="S30" s="260"/>
    </row>
    <row r="31" spans="1:24" ht="12" customHeight="1">
      <c r="A31" s="263" t="s">
        <v>223</v>
      </c>
      <c r="B31" s="264" t="s">
        <v>224</v>
      </c>
      <c r="C31" s="264"/>
      <c r="D31" s="264"/>
      <c r="E31" s="264"/>
      <c r="F31" s="264"/>
      <c r="G31" s="265" t="s">
        <v>225</v>
      </c>
      <c r="H31" s="264" t="s">
        <v>226</v>
      </c>
      <c r="I31" s="264"/>
      <c r="J31" s="264"/>
      <c r="K31" s="264"/>
      <c r="L31" s="264"/>
      <c r="M31" s="265" t="s">
        <v>225</v>
      </c>
      <c r="N31" s="266" t="s">
        <v>227</v>
      </c>
      <c r="O31" s="266"/>
      <c r="P31" s="266" t="s">
        <v>228</v>
      </c>
      <c r="Q31" s="266"/>
      <c r="R31" s="266" t="s">
        <v>229</v>
      </c>
      <c r="S31" s="266"/>
    </row>
    <row r="32" spans="1:24" s="136" customFormat="1" ht="24" customHeight="1">
      <c r="A32" s="263"/>
      <c r="B32" s="267">
        <f>VLOOKUP(P23,[2]Zápasy!$B$4:$G$60,4,0)</f>
        <v>0</v>
      </c>
      <c r="C32" s="267"/>
      <c r="D32" s="267"/>
      <c r="E32" s="267"/>
      <c r="F32" s="267"/>
      <c r="G32" s="265"/>
      <c r="H32" s="267">
        <f>VLOOKUP(P23,[2]Zápasy!$B$4:$G$60,6,0)</f>
        <v>0</v>
      </c>
      <c r="I32" s="267"/>
      <c r="J32" s="267"/>
      <c r="K32" s="267"/>
      <c r="L32" s="267"/>
      <c r="M32" s="265"/>
      <c r="N32" s="134" t="s">
        <v>106</v>
      </c>
      <c r="O32" s="135" t="s">
        <v>230</v>
      </c>
      <c r="P32" s="134" t="s">
        <v>106</v>
      </c>
      <c r="Q32" s="135" t="s">
        <v>230</v>
      </c>
      <c r="R32" s="134" t="s">
        <v>106</v>
      </c>
      <c r="S32" s="135" t="s">
        <v>230</v>
      </c>
    </row>
    <row r="33" spans="1:19" s="136" customFormat="1" ht="18" customHeight="1">
      <c r="A33" s="137" t="s">
        <v>93</v>
      </c>
      <c r="B33" s="138"/>
      <c r="C33" s="139"/>
      <c r="D33" s="139"/>
      <c r="E33" s="139"/>
      <c r="F33" s="140"/>
      <c r="G33" s="141"/>
      <c r="H33" s="138"/>
      <c r="I33" s="139"/>
      <c r="J33" s="139"/>
      <c r="K33" s="139"/>
      <c r="L33" s="142"/>
      <c r="M33" s="143"/>
      <c r="N33" s="144"/>
      <c r="O33" s="142"/>
      <c r="P33" s="268"/>
      <c r="Q33" s="269"/>
      <c r="R33" s="268"/>
      <c r="S33" s="269"/>
    </row>
    <row r="34" spans="1:19" s="136" customFormat="1" ht="18" customHeight="1">
      <c r="A34" s="145" t="s">
        <v>95</v>
      </c>
      <c r="B34" s="146"/>
      <c r="C34" s="147"/>
      <c r="D34" s="147"/>
      <c r="E34" s="147"/>
      <c r="F34" s="148"/>
      <c r="G34" s="149"/>
      <c r="H34" s="146"/>
      <c r="I34" s="147"/>
      <c r="J34" s="147"/>
      <c r="K34" s="147"/>
      <c r="L34" s="148"/>
      <c r="M34" s="150"/>
      <c r="N34" s="151"/>
      <c r="O34" s="148"/>
      <c r="P34" s="268"/>
      <c r="Q34" s="269"/>
      <c r="R34" s="268"/>
      <c r="S34" s="269"/>
    </row>
    <row r="35" spans="1:19" s="136" customFormat="1" ht="18" customHeight="1">
      <c r="A35" s="152" t="s">
        <v>94</v>
      </c>
      <c r="B35" s="153"/>
      <c r="C35" s="154"/>
      <c r="D35" s="154"/>
      <c r="E35" s="154"/>
      <c r="F35" s="155"/>
      <c r="G35" s="156"/>
      <c r="H35" s="153"/>
      <c r="I35" s="154"/>
      <c r="J35" s="154"/>
      <c r="K35" s="154"/>
      <c r="L35" s="155"/>
      <c r="M35" s="157"/>
      <c r="N35" s="158"/>
      <c r="O35" s="159"/>
      <c r="P35" s="268"/>
      <c r="Q35" s="269"/>
      <c r="R35" s="268"/>
      <c r="S35" s="269"/>
    </row>
    <row r="36" spans="1:19" s="136" customFormat="1" ht="27.6" customHeight="1">
      <c r="A36" s="160" t="s">
        <v>231</v>
      </c>
      <c r="B36" s="161" t="e">
        <f>VLOOKUP(B32,'[2]Nasazení do skupin'!$B$5:$S$64,2,0)</f>
        <v>#N/A</v>
      </c>
      <c r="C36" s="162" t="e">
        <f>VLOOKUP(B32,'[2]Nasazení do skupin'!$B$5:$S$64,5,0)</f>
        <v>#N/A</v>
      </c>
      <c r="D36" s="163" t="e">
        <f>VLOOKUP(B32,'[2]Nasazení do skupin'!$B$5:$S$64,8,0)</f>
        <v>#N/A</v>
      </c>
      <c r="E36" s="163" t="e">
        <f>VLOOKUP(B32,'[2]Nasazení do skupin'!$B$5:$S$64,11,0)</f>
        <v>#N/A</v>
      </c>
      <c r="F36" s="164" t="e">
        <f>VLOOKUP(B32,'[2]Nasazení do skupin'!$B$5:$S$64,14,0)</f>
        <v>#N/A</v>
      </c>
      <c r="G36" s="165"/>
      <c r="H36" s="161" t="e">
        <f>VLOOKUP(H32,'[2]Nasazení do skupin'!$B$5:$S$64,2,0)</f>
        <v>#N/A</v>
      </c>
      <c r="I36" s="162" t="e">
        <f>VLOOKUP(H32,'[2]Nasazení do skupin'!$B$5:$S$64,5,0)</f>
        <v>#N/A</v>
      </c>
      <c r="J36" s="163" t="e">
        <f>VLOOKUP(H32,'[2]Nasazení do skupin'!$B$5:$S$64,8,0)</f>
        <v>#N/A</v>
      </c>
      <c r="K36" s="163" t="e">
        <f>VLOOKUP(H32,'[2]Nasazení do skupin'!$B$5:$S$64,11,0)</f>
        <v>#N/A</v>
      </c>
      <c r="L36" s="163" t="e">
        <f>VLOOKUP(H32,'[2]Nasazení do skupin'!$B$5:$S$64,14,0)</f>
        <v>#N/A</v>
      </c>
      <c r="M36" s="143"/>
      <c r="N36" s="166" t="s">
        <v>232</v>
      </c>
      <c r="O36" s="167"/>
      <c r="P36" s="167"/>
      <c r="Q36" s="167"/>
      <c r="R36" s="167"/>
      <c r="S36" s="168"/>
    </row>
    <row r="37" spans="1:19" s="136" customFormat="1" ht="88.2" customHeight="1">
      <c r="A37" s="152" t="s">
        <v>233</v>
      </c>
      <c r="B37" s="169" t="e">
        <f>VLOOKUP(B32,'[2]Nasazení do skupin'!$B$5:$S$64,3,0)</f>
        <v>#N/A</v>
      </c>
      <c r="C37" s="170" t="e">
        <f>VLOOKUP(B32,'[2]Nasazení do skupin'!$B$5:$S$64,6,0)</f>
        <v>#N/A</v>
      </c>
      <c r="D37" s="170" t="e">
        <f>VLOOKUP(B32,'[2]Nasazení do skupin'!$B$5:$S$64,9,0)</f>
        <v>#N/A</v>
      </c>
      <c r="E37" s="170" t="e">
        <f>VLOOKUP(B32,'[2]Nasazení do skupin'!$B$5:$S$64,12,0)</f>
        <v>#N/A</v>
      </c>
      <c r="F37" s="171" t="e">
        <f>VLOOKUP(B32,'[2]Nasazení do skupin'!$B$5:$S$64,15,0)</f>
        <v>#N/A</v>
      </c>
      <c r="G37" s="172"/>
      <c r="H37" s="169" t="e">
        <f>VLOOKUP(H32,'[2]Nasazení do skupin'!$B$5:$S$64,3,0)</f>
        <v>#N/A</v>
      </c>
      <c r="I37" s="170" t="e">
        <f>VLOOKUP(H32,'[2]Nasazení do skupin'!$B$5:$S$64,6,0)</f>
        <v>#N/A</v>
      </c>
      <c r="J37" s="170" t="e">
        <f>VLOOKUP(H32,'[2]Nasazení do skupin'!$B$5:$S$64,9,0)</f>
        <v>#N/A</v>
      </c>
      <c r="K37" s="170" t="e">
        <f>VLOOKUP(H32,'[2]Nasazení do skupin'!$B$5:$S$64,12,0)</f>
        <v>#N/A</v>
      </c>
      <c r="L37" s="170" t="e">
        <f>VLOOKUP(H32,'[2]Nasazení do skupin'!$B$5:$S$64,15,0)</f>
        <v>#N/A</v>
      </c>
      <c r="M37" s="173"/>
      <c r="N37" s="167"/>
      <c r="O37" s="167"/>
      <c r="P37" s="167"/>
      <c r="Q37" s="167"/>
      <c r="R37" s="167"/>
      <c r="S37" s="168"/>
    </row>
    <row r="38" spans="1:19" s="136" customFormat="1" ht="18" customHeight="1">
      <c r="A38" s="174" t="s">
        <v>234</v>
      </c>
      <c r="B38" s="175" t="e">
        <f>VLOOKUP(B32,'[2]Nasazení do skupin'!$B$5:$S$64,4,0)</f>
        <v>#N/A</v>
      </c>
      <c r="C38" s="176" t="e">
        <f>VLOOKUP(B32,'[2]Nasazení do skupin'!$B$5:$S$64,7,0)</f>
        <v>#N/A</v>
      </c>
      <c r="D38" s="176" t="e">
        <f>VLOOKUP(B32,'[2]Nasazení do skupin'!$B$5:$S$64,10,0)</f>
        <v>#N/A</v>
      </c>
      <c r="E38" s="176" t="e">
        <f>VLOOKUP(B32,'[2]Nasazení do skupin'!$B$5:$S$64,13,0)</f>
        <v>#N/A</v>
      </c>
      <c r="F38" s="177" t="e">
        <f>VLOOKUP(B32,'[2]Nasazení do skupin'!$B$5:$S$64,16,0)</f>
        <v>#N/A</v>
      </c>
      <c r="G38" s="178"/>
      <c r="H38" s="175" t="e">
        <f>VLOOKUP(H32,'[2]Nasazení do skupin'!$B$5:$S$64,4,0)</f>
        <v>#N/A</v>
      </c>
      <c r="I38" s="176" t="e">
        <f>VLOOKUP(H32,'[2]Nasazení do skupin'!$B$5:$S$64,7,0)</f>
        <v>#N/A</v>
      </c>
      <c r="J38" s="176" t="e">
        <f>VLOOKUP(H32,'[2]Nasazení do skupin'!$B$5:$S$64,10,0)</f>
        <v>#N/A</v>
      </c>
      <c r="K38" s="176" t="e">
        <f>VLOOKUP(H32,'[2]Nasazení do skupin'!$B$5:$S$64,13,0)</f>
        <v>#N/A</v>
      </c>
      <c r="L38" s="176" t="e">
        <f>VLOOKUP(H32,'[2]Nasazení do skupin'!$B$5:$S$64,16,0)</f>
        <v>#N/A</v>
      </c>
      <c r="M38" s="179"/>
      <c r="N38" s="180"/>
      <c r="O38" s="180"/>
      <c r="P38" s="180"/>
      <c r="Q38" s="180"/>
      <c r="R38" s="180"/>
      <c r="S38" s="181"/>
    </row>
  </sheetData>
  <mergeCells count="91">
    <mergeCell ref="Q33:Q35"/>
    <mergeCell ref="R33:R35"/>
    <mergeCell ref="S33:S35"/>
    <mergeCell ref="N31:O31"/>
    <mergeCell ref="P31:Q31"/>
    <mergeCell ref="R31:S31"/>
    <mergeCell ref="A31:A32"/>
    <mergeCell ref="B31:F31"/>
    <mergeCell ref="G31:G32"/>
    <mergeCell ref="H31:L31"/>
    <mergeCell ref="P33:P35"/>
    <mergeCell ref="M31:M32"/>
    <mergeCell ref="B29:F29"/>
    <mergeCell ref="I29:M29"/>
    <mergeCell ref="P29:S29"/>
    <mergeCell ref="B30:F30"/>
    <mergeCell ref="G30:H30"/>
    <mergeCell ref="I30:M30"/>
    <mergeCell ref="N30:O30"/>
    <mergeCell ref="P30:S30"/>
    <mergeCell ref="B32:F32"/>
    <mergeCell ref="H32:L32"/>
    <mergeCell ref="B27:F27"/>
    <mergeCell ref="I27:M27"/>
    <mergeCell ref="P27:S27"/>
    <mergeCell ref="B28:F28"/>
    <mergeCell ref="G28:H28"/>
    <mergeCell ref="I28:M28"/>
    <mergeCell ref="N28:O28"/>
    <mergeCell ref="P28:S28"/>
    <mergeCell ref="P23:P24"/>
    <mergeCell ref="Q23:R24"/>
    <mergeCell ref="S23:S24"/>
    <mergeCell ref="A25:A26"/>
    <mergeCell ref="B25:F26"/>
    <mergeCell ref="G25:I26"/>
    <mergeCell ref="J25:M26"/>
    <mergeCell ref="N25:O26"/>
    <mergeCell ref="P25:S26"/>
    <mergeCell ref="A23:A24"/>
    <mergeCell ref="B23:F24"/>
    <mergeCell ref="G23:I24"/>
    <mergeCell ref="J23:M24"/>
    <mergeCell ref="N23:O24"/>
    <mergeCell ref="P14:P16"/>
    <mergeCell ref="Q14:Q16"/>
    <mergeCell ref="R14:R16"/>
    <mergeCell ref="S14:S16"/>
    <mergeCell ref="A21:S21"/>
    <mergeCell ref="N12:O12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B10:F10"/>
    <mergeCell ref="I10:M10"/>
    <mergeCell ref="P10:S10"/>
    <mergeCell ref="B11:F11"/>
    <mergeCell ref="G11:H11"/>
    <mergeCell ref="I11:M11"/>
    <mergeCell ref="N11:O11"/>
    <mergeCell ref="P11:S11"/>
    <mergeCell ref="P6:S7"/>
    <mergeCell ref="B8:F8"/>
    <mergeCell ref="I8:M8"/>
    <mergeCell ref="P8:S8"/>
    <mergeCell ref="B9:F9"/>
    <mergeCell ref="G9:H9"/>
    <mergeCell ref="I9:M9"/>
    <mergeCell ref="N9:O9"/>
    <mergeCell ref="P9:S9"/>
    <mergeCell ref="A6:A7"/>
    <mergeCell ref="B6:F7"/>
    <mergeCell ref="G6:I7"/>
    <mergeCell ref="J6:M7"/>
    <mergeCell ref="N6:O7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</mergeCells>
  <pageMargins left="0.70833333333333304" right="0.70833333333333304" top="0.39374999999999999" bottom="0.39374999999999999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4.4"/>
  <cols>
    <col min="1" max="1025" width="8.6640625" customWidth="1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4.4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4.4"/>
  <cols>
    <col min="1" max="1025" width="8.6640625" customWidth="1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29"/>
  <sheetViews>
    <sheetView tabSelected="1" zoomScaleNormal="100" workbookViewId="0">
      <selection activeCell="I20" sqref="I20"/>
    </sheetView>
  </sheetViews>
  <sheetFormatPr defaultRowHeight="14.4"/>
  <cols>
    <col min="1" max="1" width="3" style="10" customWidth="1"/>
    <col min="2" max="2" width="38" style="10" customWidth="1"/>
    <col min="3" max="3" width="5.88671875" style="10" customWidth="1"/>
    <col min="4" max="4" width="16" style="10" customWidth="1"/>
    <col min="5" max="5" width="4.6640625" style="10" customWidth="1"/>
    <col min="6" max="6" width="5.88671875" style="10" customWidth="1"/>
    <col min="7" max="7" width="16" style="10" customWidth="1"/>
    <col min="8" max="8" width="4.6640625" style="11" customWidth="1"/>
    <col min="9" max="9" width="5.88671875" style="11" customWidth="1"/>
    <col min="10" max="10" width="16" style="11" customWidth="1"/>
    <col min="11" max="11" width="4.6640625" style="11" customWidth="1"/>
    <col min="12" max="12" width="12" style="11" customWidth="1"/>
    <col min="13" max="13" width="9.88671875" style="10" customWidth="1"/>
    <col min="14" max="261" width="9.109375" style="10" customWidth="1"/>
    <col min="262" max="262" width="3" style="10" customWidth="1"/>
    <col min="263" max="264" width="9.109375" style="10" customWidth="1"/>
    <col min="265" max="265" width="17.44140625" style="10" customWidth="1"/>
    <col min="266" max="267" width="9.109375" style="10" customWidth="1"/>
    <col min="268" max="268" width="36.88671875" style="10" customWidth="1"/>
    <col min="269" max="517" width="9.109375" style="10" customWidth="1"/>
    <col min="518" max="518" width="3" style="10" customWidth="1"/>
    <col min="519" max="520" width="9.109375" style="10" customWidth="1"/>
    <col min="521" max="521" width="17.44140625" style="10" customWidth="1"/>
    <col min="522" max="523" width="9.109375" style="10" customWidth="1"/>
    <col min="524" max="524" width="36.88671875" style="10" customWidth="1"/>
    <col min="525" max="773" width="9.109375" style="10" customWidth="1"/>
    <col min="774" max="774" width="3" style="10" customWidth="1"/>
    <col min="775" max="776" width="9.109375" style="10" customWidth="1"/>
    <col min="777" max="777" width="17.44140625" style="10" customWidth="1"/>
    <col min="778" max="779" width="9.109375" style="10" customWidth="1"/>
    <col min="780" max="780" width="36.88671875" style="10" customWidth="1"/>
    <col min="781" max="1025" width="9.109375" style="10" customWidth="1"/>
  </cols>
  <sheetData>
    <row r="1" spans="1:13" ht="13.2" customHeight="1">
      <c r="A1" s="184" t="s">
        <v>26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13.2" customHeight="1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24.6" customHeight="1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s="19" customFormat="1" ht="13.8">
      <c r="A4" s="12"/>
      <c r="B4" s="13" t="s">
        <v>27</v>
      </c>
      <c r="C4" s="14" t="s">
        <v>28</v>
      </c>
      <c r="D4" s="15" t="s">
        <v>29</v>
      </c>
      <c r="E4" s="16" t="s">
        <v>30</v>
      </c>
      <c r="F4" s="17" t="s">
        <v>28</v>
      </c>
      <c r="G4" s="15" t="s">
        <v>29</v>
      </c>
      <c r="H4" s="16" t="s">
        <v>30</v>
      </c>
      <c r="I4" s="17" t="s">
        <v>28</v>
      </c>
      <c r="J4" s="15" t="s">
        <v>29</v>
      </c>
      <c r="K4" s="16" t="s">
        <v>30</v>
      </c>
      <c r="L4" s="18" t="s">
        <v>31</v>
      </c>
      <c r="M4" s="18" t="s">
        <v>32</v>
      </c>
    </row>
    <row r="5" spans="1:13" ht="14.4" customHeight="1">
      <c r="A5" s="20">
        <v>1</v>
      </c>
      <c r="B5" s="21" t="s">
        <v>33</v>
      </c>
      <c r="C5" s="182">
        <v>6027</v>
      </c>
      <c r="D5" s="182" t="s">
        <v>34</v>
      </c>
      <c r="E5" s="182">
        <v>19</v>
      </c>
      <c r="F5" s="182">
        <v>6021</v>
      </c>
      <c r="G5" s="182" t="s">
        <v>35</v>
      </c>
      <c r="H5" s="182">
        <v>22</v>
      </c>
      <c r="I5" s="182"/>
      <c r="J5" s="182"/>
      <c r="K5" s="182"/>
      <c r="L5" s="29"/>
      <c r="M5" s="29" t="s">
        <v>36</v>
      </c>
    </row>
    <row r="6" spans="1:13">
      <c r="A6" s="20">
        <v>2</v>
      </c>
      <c r="B6" s="21" t="s">
        <v>37</v>
      </c>
      <c r="C6" s="182">
        <v>3545</v>
      </c>
      <c r="D6" s="182" t="s">
        <v>38</v>
      </c>
      <c r="E6" s="182">
        <v>17</v>
      </c>
      <c r="F6" s="182">
        <v>6028</v>
      </c>
      <c r="G6" s="182" t="s">
        <v>39</v>
      </c>
      <c r="H6" s="182">
        <v>14</v>
      </c>
      <c r="I6" s="182"/>
      <c r="J6" s="182"/>
      <c r="K6" s="182"/>
      <c r="L6" s="29"/>
      <c r="M6" s="29" t="s">
        <v>36</v>
      </c>
    </row>
    <row r="7" spans="1:13">
      <c r="A7" s="20">
        <v>3</v>
      </c>
      <c r="B7" s="21" t="s">
        <v>40</v>
      </c>
      <c r="C7" s="182">
        <v>6030</v>
      </c>
      <c r="D7" s="182" t="s">
        <v>41</v>
      </c>
      <c r="E7" s="182">
        <v>28</v>
      </c>
      <c r="F7" s="182">
        <v>6258</v>
      </c>
      <c r="G7" s="182" t="s">
        <v>43</v>
      </c>
      <c r="H7" s="182">
        <v>30</v>
      </c>
      <c r="I7" s="182">
        <v>6029</v>
      </c>
      <c r="J7" s="182" t="s">
        <v>42</v>
      </c>
      <c r="K7" s="182">
        <v>32</v>
      </c>
      <c r="L7" s="29"/>
      <c r="M7" s="29" t="s">
        <v>36</v>
      </c>
    </row>
    <row r="8" spans="1:13">
      <c r="A8" s="20">
        <v>4</v>
      </c>
      <c r="B8" s="21" t="s">
        <v>44</v>
      </c>
      <c r="C8" s="22">
        <v>770</v>
      </c>
      <c r="D8" s="23" t="s">
        <v>45</v>
      </c>
      <c r="E8" s="24"/>
      <c r="F8" s="25">
        <v>768</v>
      </c>
      <c r="G8" s="23" t="s">
        <v>11</v>
      </c>
      <c r="H8" s="26"/>
      <c r="I8" s="27"/>
      <c r="J8" s="28"/>
      <c r="K8" s="26"/>
      <c r="L8" s="29"/>
      <c r="M8" s="29" t="s">
        <v>46</v>
      </c>
    </row>
    <row r="9" spans="1:13">
      <c r="A9" s="20">
        <v>5</v>
      </c>
      <c r="B9" s="21" t="s">
        <v>47</v>
      </c>
      <c r="C9" s="22">
        <v>3137</v>
      </c>
      <c r="D9" s="23" t="s">
        <v>235</v>
      </c>
      <c r="E9" s="24"/>
      <c r="F9" s="25">
        <v>3127</v>
      </c>
      <c r="G9" s="23" t="s">
        <v>236</v>
      </c>
      <c r="H9" s="26"/>
      <c r="I9" s="27"/>
      <c r="J9" s="28"/>
      <c r="K9" s="26"/>
      <c r="L9" s="29"/>
      <c r="M9" s="29" t="s">
        <v>46</v>
      </c>
    </row>
    <row r="10" spans="1:13">
      <c r="A10" s="20">
        <v>6</v>
      </c>
      <c r="B10" s="21" t="s">
        <v>22</v>
      </c>
      <c r="C10" s="22">
        <v>5246</v>
      </c>
      <c r="D10" s="23" t="s">
        <v>48</v>
      </c>
      <c r="E10" s="24">
        <v>33</v>
      </c>
      <c r="F10" s="25">
        <v>5237</v>
      </c>
      <c r="G10" s="23" t="s">
        <v>49</v>
      </c>
      <c r="H10" s="26">
        <v>9</v>
      </c>
      <c r="I10" s="27">
        <v>5263</v>
      </c>
      <c r="J10" s="28" t="s">
        <v>50</v>
      </c>
      <c r="K10" s="26">
        <v>26</v>
      </c>
      <c r="L10" s="29"/>
      <c r="M10" s="29" t="s">
        <v>51</v>
      </c>
    </row>
    <row r="11" spans="1:13">
      <c r="A11" s="20">
        <v>7</v>
      </c>
      <c r="B11" s="21" t="s">
        <v>16</v>
      </c>
      <c r="C11" s="22">
        <v>3981</v>
      </c>
      <c r="D11" s="23" t="s">
        <v>52</v>
      </c>
      <c r="E11" s="24"/>
      <c r="F11" s="25">
        <v>3728</v>
      </c>
      <c r="G11" s="23" t="s">
        <v>53</v>
      </c>
      <c r="H11" s="26"/>
      <c r="I11" s="27"/>
      <c r="J11" s="28"/>
      <c r="K11" s="26"/>
      <c r="L11" s="29"/>
      <c r="M11" s="29" t="s">
        <v>246</v>
      </c>
    </row>
    <row r="12" spans="1:13">
      <c r="A12" s="20">
        <v>8</v>
      </c>
      <c r="B12" s="21" t="s">
        <v>54</v>
      </c>
      <c r="C12" s="22">
        <v>5435</v>
      </c>
      <c r="D12" s="23" t="s">
        <v>55</v>
      </c>
      <c r="E12" s="24">
        <v>18</v>
      </c>
      <c r="F12" s="25">
        <v>5497</v>
      </c>
      <c r="G12" s="23" t="s">
        <v>56</v>
      </c>
      <c r="H12" s="26">
        <v>19</v>
      </c>
      <c r="I12" s="27"/>
      <c r="J12" s="28"/>
      <c r="K12" s="26"/>
      <c r="L12" s="29"/>
      <c r="M12" s="29"/>
    </row>
    <row r="13" spans="1:13">
      <c r="A13" s="20">
        <v>9</v>
      </c>
      <c r="B13" s="21" t="s">
        <v>57</v>
      </c>
      <c r="C13" s="182">
        <v>4485</v>
      </c>
      <c r="D13" s="182" t="s">
        <v>237</v>
      </c>
      <c r="E13" s="182">
        <v>21</v>
      </c>
      <c r="F13" s="182">
        <v>3983</v>
      </c>
      <c r="G13" s="182" t="s">
        <v>238</v>
      </c>
      <c r="H13" s="182">
        <v>44</v>
      </c>
      <c r="I13" s="27"/>
      <c r="J13" s="28"/>
      <c r="K13" s="26"/>
      <c r="L13" s="29"/>
      <c r="M13" s="29"/>
    </row>
    <row r="14" spans="1:13">
      <c r="A14" s="20">
        <v>10</v>
      </c>
      <c r="B14" s="21" t="s">
        <v>58</v>
      </c>
      <c r="C14" s="22">
        <v>5094</v>
      </c>
      <c r="D14" s="23" t="s">
        <v>59</v>
      </c>
      <c r="E14" s="24">
        <v>41</v>
      </c>
      <c r="F14" s="25">
        <v>5744</v>
      </c>
      <c r="G14" s="23" t="s">
        <v>60</v>
      </c>
      <c r="H14" s="26">
        <v>97</v>
      </c>
      <c r="I14" s="27">
        <v>4387</v>
      </c>
      <c r="J14" s="28" t="s">
        <v>61</v>
      </c>
      <c r="K14" s="26">
        <v>96</v>
      </c>
      <c r="L14" s="29"/>
      <c r="M14" s="29"/>
    </row>
    <row r="15" spans="1:13">
      <c r="A15" s="20"/>
      <c r="B15" s="21"/>
      <c r="C15" s="22"/>
      <c r="D15" s="23"/>
      <c r="E15" s="24"/>
      <c r="F15" s="25"/>
      <c r="G15" s="23"/>
      <c r="H15" s="26"/>
      <c r="I15" s="27"/>
      <c r="J15" s="28"/>
      <c r="K15" s="26"/>
      <c r="L15" s="29"/>
      <c r="M15" s="29"/>
    </row>
    <row r="16" spans="1:13">
      <c r="A16" s="20">
        <v>12</v>
      </c>
      <c r="B16" s="21" t="s">
        <v>62</v>
      </c>
      <c r="C16" s="22">
        <v>3082</v>
      </c>
      <c r="D16" s="23" t="s">
        <v>63</v>
      </c>
      <c r="E16" s="24">
        <v>15</v>
      </c>
      <c r="F16" s="25">
        <v>2749</v>
      </c>
      <c r="G16" s="23" t="s">
        <v>64</v>
      </c>
      <c r="H16" s="26">
        <v>14</v>
      </c>
      <c r="I16" s="27"/>
      <c r="J16" s="28"/>
      <c r="K16" s="26"/>
      <c r="L16" s="29"/>
      <c r="M16" s="29" t="s">
        <v>65</v>
      </c>
    </row>
    <row r="17" spans="1:13">
      <c r="A17" s="20">
        <v>13</v>
      </c>
      <c r="B17" s="21" t="s">
        <v>66</v>
      </c>
      <c r="C17" s="22">
        <v>2762</v>
      </c>
      <c r="D17" s="23" t="s">
        <v>67</v>
      </c>
      <c r="E17" s="24">
        <v>11</v>
      </c>
      <c r="F17" s="25">
        <v>2221</v>
      </c>
      <c r="G17" s="23" t="s">
        <v>68</v>
      </c>
      <c r="H17" s="26">
        <v>9</v>
      </c>
      <c r="I17" s="27"/>
      <c r="J17" s="28"/>
      <c r="K17" s="26"/>
      <c r="L17" s="29"/>
      <c r="M17" s="29" t="s">
        <v>65</v>
      </c>
    </row>
    <row r="18" spans="1:13">
      <c r="A18" s="20">
        <v>14</v>
      </c>
      <c r="B18" s="21" t="s">
        <v>69</v>
      </c>
      <c r="C18" s="22">
        <v>2760</v>
      </c>
      <c r="D18" s="23" t="s">
        <v>70</v>
      </c>
      <c r="E18" s="24">
        <v>18</v>
      </c>
      <c r="F18" s="25">
        <v>3072</v>
      </c>
      <c r="G18" s="23" t="s">
        <v>71</v>
      </c>
      <c r="H18" s="26">
        <v>4</v>
      </c>
      <c r="I18" s="27"/>
      <c r="J18" s="28"/>
      <c r="K18" s="26"/>
      <c r="L18" s="29"/>
      <c r="M18" s="29" t="s">
        <v>65</v>
      </c>
    </row>
    <row r="19" spans="1:13">
      <c r="A19" s="20">
        <v>15</v>
      </c>
      <c r="B19" s="21" t="s">
        <v>72</v>
      </c>
      <c r="C19" s="22">
        <v>3895</v>
      </c>
      <c r="D19" s="23" t="s">
        <v>73</v>
      </c>
      <c r="E19" s="24">
        <v>33</v>
      </c>
      <c r="F19" s="25">
        <v>458</v>
      </c>
      <c r="G19" s="23" t="s">
        <v>74</v>
      </c>
      <c r="H19" s="26">
        <v>37</v>
      </c>
      <c r="I19" s="27"/>
      <c r="J19" s="28"/>
      <c r="K19" s="26"/>
      <c r="L19" s="29"/>
      <c r="M19" s="29" t="s">
        <v>75</v>
      </c>
    </row>
    <row r="20" spans="1:13">
      <c r="A20" s="20">
        <v>16</v>
      </c>
      <c r="B20" s="21" t="s">
        <v>76</v>
      </c>
      <c r="C20" s="182">
        <v>4397</v>
      </c>
      <c r="D20" s="182" t="s">
        <v>239</v>
      </c>
      <c r="E20" s="182">
        <v>10</v>
      </c>
      <c r="F20" s="182">
        <v>5757</v>
      </c>
      <c r="G20" s="182" t="s">
        <v>240</v>
      </c>
      <c r="H20" s="26">
        <v>9</v>
      </c>
      <c r="I20" s="27"/>
      <c r="J20" s="28"/>
      <c r="K20" s="26"/>
      <c r="L20" s="29"/>
      <c r="M20" s="29" t="s">
        <v>245</v>
      </c>
    </row>
    <row r="21" spans="1:13" ht="14.4" customHeight="1">
      <c r="A21" s="20">
        <v>17</v>
      </c>
      <c r="B21" s="21" t="s">
        <v>77</v>
      </c>
      <c r="C21" s="182">
        <v>6189</v>
      </c>
      <c r="D21" s="182" t="s">
        <v>241</v>
      </c>
      <c r="E21" s="182">
        <v>6</v>
      </c>
      <c r="F21" s="182">
        <v>6197</v>
      </c>
      <c r="G21" s="182" t="s">
        <v>242</v>
      </c>
      <c r="H21" s="26">
        <v>1</v>
      </c>
      <c r="I21" s="27"/>
      <c r="J21" s="28"/>
      <c r="K21" s="26"/>
      <c r="L21" s="29"/>
      <c r="M21" s="29" t="s">
        <v>245</v>
      </c>
    </row>
    <row r="22" spans="1:13">
      <c r="A22" s="20">
        <v>18</v>
      </c>
      <c r="B22" s="21" t="s">
        <v>78</v>
      </c>
      <c r="C22" s="182">
        <v>6493</v>
      </c>
      <c r="D22" s="182" t="s">
        <v>243</v>
      </c>
      <c r="E22" s="182">
        <v>7</v>
      </c>
      <c r="F22" s="182">
        <v>6195</v>
      </c>
      <c r="G22" s="182" t="s">
        <v>244</v>
      </c>
      <c r="H22" s="26">
        <v>8</v>
      </c>
      <c r="I22" s="27"/>
      <c r="J22" s="28"/>
      <c r="K22" s="26"/>
      <c r="L22" s="29"/>
      <c r="M22" s="29" t="s">
        <v>245</v>
      </c>
    </row>
    <row r="23" spans="1:13">
      <c r="A23" s="20">
        <v>19</v>
      </c>
      <c r="B23" s="21" t="s">
        <v>79</v>
      </c>
      <c r="C23" s="23">
        <v>1430</v>
      </c>
      <c r="D23" s="23" t="s">
        <v>80</v>
      </c>
      <c r="E23" s="23">
        <v>26</v>
      </c>
      <c r="F23" s="23">
        <v>3168</v>
      </c>
      <c r="G23" s="23" t="s">
        <v>81</v>
      </c>
      <c r="H23" s="26">
        <v>24</v>
      </c>
      <c r="I23" s="27"/>
      <c r="J23" s="28"/>
      <c r="K23" s="26"/>
      <c r="L23" s="29"/>
      <c r="M23" s="29"/>
    </row>
    <row r="24" spans="1:13">
      <c r="A24" s="20">
        <v>20</v>
      </c>
      <c r="B24" s="21"/>
      <c r="C24" s="23"/>
      <c r="D24" s="23"/>
      <c r="E24" s="23"/>
      <c r="F24" s="23"/>
      <c r="G24" s="23"/>
      <c r="H24" s="26"/>
      <c r="I24" s="27"/>
      <c r="J24" s="28"/>
      <c r="K24" s="26"/>
      <c r="L24" s="29"/>
      <c r="M24" s="29"/>
    </row>
    <row r="25" spans="1:13">
      <c r="A25" s="20">
        <v>21</v>
      </c>
      <c r="B25" s="21"/>
      <c r="C25" s="22"/>
      <c r="D25" s="23"/>
      <c r="E25" s="24"/>
      <c r="F25" s="25"/>
      <c r="G25" s="23"/>
      <c r="H25" s="26"/>
      <c r="I25" s="27"/>
      <c r="J25" s="28"/>
      <c r="K25" s="26"/>
      <c r="L25" s="29"/>
      <c r="M25" s="29"/>
    </row>
    <row r="26" spans="1:13">
      <c r="A26" s="20">
        <v>22</v>
      </c>
      <c r="B26" s="30"/>
      <c r="C26" s="31"/>
      <c r="D26" s="32"/>
      <c r="E26" s="33"/>
      <c r="F26" s="34"/>
      <c r="G26" s="32"/>
      <c r="H26" s="35"/>
      <c r="I26" s="36"/>
      <c r="J26" s="37"/>
      <c r="K26" s="35"/>
      <c r="L26" s="37"/>
      <c r="M26" s="37"/>
    </row>
    <row r="27" spans="1:13">
      <c r="A27" s="20">
        <v>23</v>
      </c>
      <c r="B27" s="30"/>
      <c r="C27" s="31"/>
      <c r="D27" s="32"/>
      <c r="E27" s="33"/>
      <c r="F27" s="34"/>
      <c r="G27" s="32"/>
      <c r="H27" s="35"/>
      <c r="I27" s="36"/>
      <c r="J27" s="37"/>
      <c r="K27" s="35"/>
      <c r="L27" s="37"/>
      <c r="M27" s="37"/>
    </row>
    <row r="28" spans="1:13">
      <c r="A28" s="20">
        <v>24</v>
      </c>
      <c r="B28" s="30"/>
      <c r="C28" s="31"/>
      <c r="D28" s="32"/>
      <c r="E28" s="33"/>
      <c r="F28" s="34"/>
      <c r="G28" s="32"/>
      <c r="H28" s="35"/>
      <c r="I28" s="36"/>
      <c r="J28" s="37"/>
      <c r="K28" s="35"/>
      <c r="L28" s="37"/>
      <c r="M28" s="37"/>
    </row>
    <row r="29" spans="1:13">
      <c r="A29" s="20">
        <v>25</v>
      </c>
      <c r="B29" s="30"/>
      <c r="C29" s="31"/>
      <c r="D29" s="32"/>
      <c r="E29" s="33"/>
      <c r="F29" s="34"/>
      <c r="G29" s="32"/>
      <c r="H29" s="35"/>
      <c r="I29" s="36"/>
      <c r="J29" s="37"/>
      <c r="K29" s="35"/>
      <c r="L29" s="37"/>
      <c r="M29" s="37"/>
    </row>
  </sheetData>
  <mergeCells count="1">
    <mergeCell ref="A1:M3"/>
  </mergeCells>
  <printOptions horizontalCentered="1"/>
  <pageMargins left="0.59027777777777801" right="0.59027777777777801" top="0.98402777777777795" bottom="0.98402777777777795" header="0.51180555555555496" footer="0.51180555555555496"/>
  <pageSetup paperSize="9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2:AC29"/>
  <sheetViews>
    <sheetView showGridLines="0" zoomScale="94" zoomScaleNormal="94" workbookViewId="0">
      <selection activeCell="BX6" sqref="BX6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" max="22" width="9.109375" customWidth="1"/>
    <col min="23" max="31" width="2.6640625" customWidth="1"/>
    <col min="32" max="32" width="3" customWidth="1"/>
    <col min="33" max="43" width="2.6640625" customWidth="1"/>
    <col min="44" max="44" width="3" customWidth="1"/>
    <col min="45" max="55" width="2.6640625" customWidth="1"/>
    <col min="56" max="56" width="3" customWidth="1"/>
    <col min="57" max="57" width="2.6640625" customWidth="1"/>
    <col min="58" max="259" width="9.109375" customWidth="1"/>
    <col min="260" max="260" width="4" customWidth="1"/>
    <col min="261" max="261" width="35.33203125" customWidth="1"/>
    <col min="262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3" width="4.33203125" customWidth="1"/>
    <col min="274" max="274" width="4.6640625" customWidth="1"/>
    <col min="275" max="275" width="1.44140625" customWidth="1"/>
    <col min="276" max="276" width="4.6640625" customWidth="1"/>
    <col min="277" max="277" width="6.6640625" customWidth="1"/>
    <col min="278" max="515" width="9.109375" customWidth="1"/>
    <col min="516" max="516" width="4" customWidth="1"/>
    <col min="517" max="517" width="35.33203125" customWidth="1"/>
    <col min="518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29" width="4.33203125" customWidth="1"/>
    <col min="530" max="530" width="4.6640625" customWidth="1"/>
    <col min="531" max="531" width="1.44140625" customWidth="1"/>
    <col min="532" max="532" width="4.6640625" customWidth="1"/>
    <col min="533" max="533" width="6.6640625" customWidth="1"/>
    <col min="534" max="771" width="9.109375" customWidth="1"/>
    <col min="772" max="772" width="4" customWidth="1"/>
    <col min="773" max="773" width="35.33203125" customWidth="1"/>
    <col min="774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5" width="4.33203125" customWidth="1"/>
    <col min="786" max="786" width="4.6640625" customWidth="1"/>
    <col min="787" max="787" width="1.44140625" customWidth="1"/>
    <col min="788" max="788" width="4.6640625" customWidth="1"/>
    <col min="789" max="789" width="6.6640625" customWidth="1"/>
    <col min="790" max="1025" width="9.109375" customWidth="1"/>
  </cols>
  <sheetData>
    <row r="2" spans="1:29">
      <c r="A2" s="185" t="s">
        <v>82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1:29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29" ht="32.25" customHeight="1">
      <c r="A4" s="186" t="s">
        <v>83</v>
      </c>
      <c r="B4" s="186"/>
      <c r="C4" s="187" t="s">
        <v>84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1:29" ht="15" customHeight="1">
      <c r="A5" s="186"/>
      <c r="B5" s="186"/>
      <c r="C5" s="188">
        <v>1</v>
      </c>
      <c r="D5" s="188"/>
      <c r="E5" s="188"/>
      <c r="F5" s="185">
        <v>2</v>
      </c>
      <c r="G5" s="185"/>
      <c r="H5" s="185"/>
      <c r="I5" s="185">
        <v>3</v>
      </c>
      <c r="J5" s="185"/>
      <c r="K5" s="185"/>
      <c r="L5" s="185">
        <v>4</v>
      </c>
      <c r="M5" s="185"/>
      <c r="N5" s="185"/>
      <c r="O5" s="185">
        <v>5</v>
      </c>
      <c r="P5" s="185"/>
      <c r="Q5" s="185"/>
      <c r="R5" s="189" t="s">
        <v>85</v>
      </c>
      <c r="S5" s="189"/>
      <c r="T5" s="189"/>
      <c r="U5" s="38" t="s">
        <v>86</v>
      </c>
    </row>
    <row r="6" spans="1:29" ht="15.75" customHeight="1">
      <c r="A6" s="186"/>
      <c r="B6" s="186"/>
      <c r="C6" s="188"/>
      <c r="D6" s="188"/>
      <c r="E6" s="188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0" t="s">
        <v>87</v>
      </c>
      <c r="S6" s="190"/>
      <c r="T6" s="190"/>
      <c r="U6" s="39" t="s">
        <v>88</v>
      </c>
    </row>
    <row r="7" spans="1:29" ht="15" customHeight="1">
      <c r="A7" s="191">
        <v>1</v>
      </c>
      <c r="B7" s="192" t="s">
        <v>20</v>
      </c>
      <c r="C7" s="193"/>
      <c r="D7" s="193"/>
      <c r="E7" s="193"/>
      <c r="F7" s="194"/>
      <c r="G7" s="195"/>
      <c r="H7" s="196"/>
      <c r="I7" s="194"/>
      <c r="J7" s="195"/>
      <c r="K7" s="196"/>
      <c r="L7" s="40"/>
      <c r="M7" s="40"/>
      <c r="N7" s="40"/>
      <c r="O7" s="194"/>
      <c r="P7" s="195"/>
      <c r="Q7" s="196"/>
      <c r="R7" s="197"/>
      <c r="S7" s="198"/>
      <c r="T7" s="199"/>
      <c r="U7" s="200"/>
      <c r="AB7" s="41"/>
    </row>
    <row r="8" spans="1:29" ht="15.75" customHeight="1">
      <c r="A8" s="191"/>
      <c r="B8" s="192"/>
      <c r="C8" s="193"/>
      <c r="D8" s="193"/>
      <c r="E8" s="193"/>
      <c r="F8" s="194"/>
      <c r="G8" s="195"/>
      <c r="H8" s="196"/>
      <c r="I8" s="194"/>
      <c r="J8" s="195"/>
      <c r="K8" s="196"/>
      <c r="L8" s="42"/>
      <c r="M8" s="42"/>
      <c r="N8" s="42"/>
      <c r="O8" s="194"/>
      <c r="P8" s="195"/>
      <c r="Q8" s="196"/>
      <c r="R8" s="197"/>
      <c r="S8" s="198"/>
      <c r="T8" s="199"/>
      <c r="U8" s="200"/>
    </row>
    <row r="9" spans="1:29" ht="15" customHeight="1">
      <c r="A9" s="191"/>
      <c r="B9" s="192"/>
      <c r="C9" s="193"/>
      <c r="D9" s="193"/>
      <c r="E9" s="193"/>
      <c r="F9" s="201"/>
      <c r="G9" s="202"/>
      <c r="H9" s="203"/>
      <c r="I9" s="204"/>
      <c r="J9" s="205"/>
      <c r="K9" s="206"/>
      <c r="L9" s="43"/>
      <c r="M9" s="43"/>
      <c r="N9" s="43"/>
      <c r="O9" s="204"/>
      <c r="P9" s="205"/>
      <c r="Q9" s="206"/>
      <c r="R9" s="207"/>
      <c r="S9" s="208"/>
      <c r="T9" s="209"/>
      <c r="U9" s="210"/>
      <c r="AA9" s="41"/>
      <c r="AB9" s="41"/>
      <c r="AC9" s="41"/>
    </row>
    <row r="10" spans="1:29" ht="15.75" customHeight="1">
      <c r="A10" s="191"/>
      <c r="B10" s="192"/>
      <c r="C10" s="193"/>
      <c r="D10" s="193"/>
      <c r="E10" s="193"/>
      <c r="F10" s="201"/>
      <c r="G10" s="202"/>
      <c r="H10" s="203"/>
      <c r="I10" s="204"/>
      <c r="J10" s="205"/>
      <c r="K10" s="206"/>
      <c r="L10" s="44"/>
      <c r="M10" s="44"/>
      <c r="N10" s="44"/>
      <c r="O10" s="204"/>
      <c r="P10" s="205"/>
      <c r="Q10" s="206"/>
      <c r="R10" s="207"/>
      <c r="S10" s="208"/>
      <c r="T10" s="209"/>
      <c r="U10" s="210"/>
      <c r="AA10" s="41"/>
      <c r="AB10" s="41"/>
      <c r="AC10" s="41"/>
    </row>
    <row r="11" spans="1:29" ht="15" customHeight="1">
      <c r="A11" s="191">
        <v>2</v>
      </c>
      <c r="B11" s="192" t="s">
        <v>76</v>
      </c>
      <c r="C11" s="194"/>
      <c r="D11" s="195"/>
      <c r="E11" s="195"/>
      <c r="F11" s="211" t="s">
        <v>89</v>
      </c>
      <c r="G11" s="211"/>
      <c r="H11" s="211"/>
      <c r="I11" s="195"/>
      <c r="J11" s="195"/>
      <c r="K11" s="196"/>
      <c r="L11" s="40"/>
      <c r="M11" s="40"/>
      <c r="N11" s="40"/>
      <c r="O11" s="194"/>
      <c r="P11" s="195"/>
      <c r="Q11" s="196"/>
      <c r="R11" s="197"/>
      <c r="S11" s="198"/>
      <c r="T11" s="199"/>
      <c r="U11" s="200"/>
    </row>
    <row r="12" spans="1:29" ht="15.75" customHeight="1">
      <c r="A12" s="191"/>
      <c r="B12" s="192"/>
      <c r="C12" s="194"/>
      <c r="D12" s="195"/>
      <c r="E12" s="195"/>
      <c r="F12" s="211"/>
      <c r="G12" s="211"/>
      <c r="H12" s="211"/>
      <c r="I12" s="195"/>
      <c r="J12" s="195"/>
      <c r="K12" s="196"/>
      <c r="L12" s="42"/>
      <c r="M12" s="42"/>
      <c r="N12" s="42"/>
      <c r="O12" s="194"/>
      <c r="P12" s="195"/>
      <c r="Q12" s="196"/>
      <c r="R12" s="197"/>
      <c r="S12" s="198"/>
      <c r="T12" s="199"/>
      <c r="U12" s="200"/>
    </row>
    <row r="13" spans="1:29" ht="15" customHeight="1">
      <c r="A13" s="191"/>
      <c r="B13" s="192"/>
      <c r="C13" s="204"/>
      <c r="D13" s="205"/>
      <c r="E13" s="205"/>
      <c r="F13" s="211"/>
      <c r="G13" s="211"/>
      <c r="H13" s="211"/>
      <c r="I13" s="202"/>
      <c r="J13" s="202"/>
      <c r="K13" s="203"/>
      <c r="L13" s="43"/>
      <c r="M13" s="43"/>
      <c r="N13" s="43"/>
      <c r="O13" s="204"/>
      <c r="P13" s="205"/>
      <c r="Q13" s="206"/>
      <c r="R13" s="207"/>
      <c r="S13" s="208"/>
      <c r="T13" s="209"/>
      <c r="U13" s="210"/>
    </row>
    <row r="14" spans="1:29" ht="15.75" customHeight="1">
      <c r="A14" s="191"/>
      <c r="B14" s="192"/>
      <c r="C14" s="204"/>
      <c r="D14" s="205"/>
      <c r="E14" s="205"/>
      <c r="F14" s="211"/>
      <c r="G14" s="211"/>
      <c r="H14" s="211"/>
      <c r="I14" s="202"/>
      <c r="J14" s="202"/>
      <c r="K14" s="203"/>
      <c r="L14" s="43"/>
      <c r="M14" s="43"/>
      <c r="N14" s="43"/>
      <c r="O14" s="204"/>
      <c r="P14" s="205"/>
      <c r="Q14" s="206"/>
      <c r="R14" s="207"/>
      <c r="S14" s="208"/>
      <c r="T14" s="209"/>
      <c r="U14" s="210"/>
    </row>
    <row r="15" spans="1:29" ht="15" customHeight="1">
      <c r="A15" s="191">
        <v>3</v>
      </c>
      <c r="B15" s="192" t="s">
        <v>90</v>
      </c>
      <c r="C15" s="194"/>
      <c r="D15" s="195"/>
      <c r="E15" s="196"/>
      <c r="F15" s="212"/>
      <c r="G15" s="213"/>
      <c r="H15" s="213"/>
      <c r="I15" s="214"/>
      <c r="J15" s="214"/>
      <c r="K15" s="214"/>
      <c r="L15" s="194"/>
      <c r="M15" s="195"/>
      <c r="N15" s="196"/>
      <c r="O15" s="195"/>
      <c r="P15" s="195"/>
      <c r="Q15" s="196"/>
      <c r="R15" s="197"/>
      <c r="S15" s="198"/>
      <c r="T15" s="199"/>
      <c r="U15" s="200"/>
    </row>
    <row r="16" spans="1:29" ht="15.75" customHeight="1">
      <c r="A16" s="191"/>
      <c r="B16" s="192"/>
      <c r="C16" s="194"/>
      <c r="D16" s="195"/>
      <c r="E16" s="196"/>
      <c r="F16" s="212"/>
      <c r="G16" s="213"/>
      <c r="H16" s="213"/>
      <c r="I16" s="214"/>
      <c r="J16" s="214"/>
      <c r="K16" s="214"/>
      <c r="L16" s="194"/>
      <c r="M16" s="195"/>
      <c r="N16" s="196"/>
      <c r="O16" s="195"/>
      <c r="P16" s="195"/>
      <c r="Q16" s="196"/>
      <c r="R16" s="197"/>
      <c r="S16" s="198"/>
      <c r="T16" s="199"/>
      <c r="U16" s="200"/>
    </row>
    <row r="17" spans="1:21" ht="15" customHeight="1">
      <c r="A17" s="191"/>
      <c r="B17" s="192"/>
      <c r="C17" s="204"/>
      <c r="D17" s="205"/>
      <c r="E17" s="206"/>
      <c r="F17" s="204"/>
      <c r="G17" s="205"/>
      <c r="H17" s="205"/>
      <c r="I17" s="214"/>
      <c r="J17" s="214"/>
      <c r="K17" s="214"/>
      <c r="L17" s="204"/>
      <c r="M17" s="205"/>
      <c r="N17" s="206"/>
      <c r="O17" s="215"/>
      <c r="P17" s="215"/>
      <c r="Q17" s="216"/>
      <c r="R17" s="207"/>
      <c r="S17" s="208"/>
      <c r="T17" s="209"/>
      <c r="U17" s="210"/>
    </row>
    <row r="18" spans="1:21" ht="15.75" customHeight="1">
      <c r="A18" s="191"/>
      <c r="B18" s="192"/>
      <c r="C18" s="204"/>
      <c r="D18" s="205"/>
      <c r="E18" s="206"/>
      <c r="F18" s="204"/>
      <c r="G18" s="205"/>
      <c r="H18" s="205"/>
      <c r="I18" s="214"/>
      <c r="J18" s="214"/>
      <c r="K18" s="214"/>
      <c r="L18" s="204"/>
      <c r="M18" s="205"/>
      <c r="N18" s="206"/>
      <c r="O18" s="215"/>
      <c r="P18" s="215"/>
      <c r="Q18" s="216"/>
      <c r="R18" s="207"/>
      <c r="S18" s="208"/>
      <c r="T18" s="209"/>
      <c r="U18" s="210"/>
    </row>
    <row r="19" spans="1:21" ht="15" customHeight="1">
      <c r="A19" s="191">
        <v>4</v>
      </c>
      <c r="B19" s="192" t="s">
        <v>91</v>
      </c>
      <c r="C19" s="194"/>
      <c r="D19" s="195"/>
      <c r="E19" s="196"/>
      <c r="F19" s="194"/>
      <c r="G19" s="195"/>
      <c r="H19" s="196"/>
      <c r="I19" s="212"/>
      <c r="J19" s="213"/>
      <c r="K19" s="213"/>
      <c r="L19" s="217"/>
      <c r="M19" s="217"/>
      <c r="N19" s="217"/>
      <c r="O19" s="194"/>
      <c r="P19" s="195"/>
      <c r="Q19" s="196"/>
      <c r="R19" s="197"/>
      <c r="S19" s="198"/>
      <c r="T19" s="199"/>
      <c r="U19" s="200"/>
    </row>
    <row r="20" spans="1:21" ht="15.75" customHeight="1">
      <c r="A20" s="191"/>
      <c r="B20" s="192"/>
      <c r="C20" s="194"/>
      <c r="D20" s="195"/>
      <c r="E20" s="196"/>
      <c r="F20" s="194"/>
      <c r="G20" s="195"/>
      <c r="H20" s="196"/>
      <c r="I20" s="212"/>
      <c r="J20" s="213"/>
      <c r="K20" s="213"/>
      <c r="L20" s="217"/>
      <c r="M20" s="217"/>
      <c r="N20" s="217"/>
      <c r="O20" s="194"/>
      <c r="P20" s="195"/>
      <c r="Q20" s="196"/>
      <c r="R20" s="197"/>
      <c r="S20" s="198"/>
      <c r="T20" s="199"/>
      <c r="U20" s="200"/>
    </row>
    <row r="21" spans="1:21" ht="15" customHeight="1">
      <c r="A21" s="191"/>
      <c r="B21" s="192"/>
      <c r="C21" s="204"/>
      <c r="D21" s="205"/>
      <c r="E21" s="206"/>
      <c r="F21" s="204"/>
      <c r="G21" s="205"/>
      <c r="H21" s="206"/>
      <c r="I21" s="204"/>
      <c r="J21" s="205"/>
      <c r="K21" s="205"/>
      <c r="L21" s="217"/>
      <c r="M21" s="217"/>
      <c r="N21" s="217"/>
      <c r="O21" s="204"/>
      <c r="P21" s="205"/>
      <c r="Q21" s="206"/>
      <c r="R21" s="207"/>
      <c r="S21" s="208"/>
      <c r="T21" s="209"/>
      <c r="U21" s="210"/>
    </row>
    <row r="22" spans="1:21" ht="15.75" customHeight="1">
      <c r="A22" s="191"/>
      <c r="B22" s="192"/>
      <c r="C22" s="204"/>
      <c r="D22" s="205"/>
      <c r="E22" s="206"/>
      <c r="F22" s="204"/>
      <c r="G22" s="205"/>
      <c r="H22" s="206"/>
      <c r="I22" s="204"/>
      <c r="J22" s="205"/>
      <c r="K22" s="205"/>
      <c r="L22" s="217"/>
      <c r="M22" s="217"/>
      <c r="N22" s="217"/>
      <c r="O22" s="204"/>
      <c r="P22" s="205"/>
      <c r="Q22" s="206"/>
      <c r="R22" s="207"/>
      <c r="S22" s="208"/>
      <c r="T22" s="209"/>
      <c r="U22" s="210"/>
    </row>
    <row r="23" spans="1:21" ht="15" customHeight="1">
      <c r="A23" s="191">
        <v>5</v>
      </c>
      <c r="B23" s="192" t="s">
        <v>69</v>
      </c>
      <c r="C23" s="194"/>
      <c r="D23" s="195"/>
      <c r="E23" s="196"/>
      <c r="F23" s="194"/>
      <c r="G23" s="195"/>
      <c r="H23" s="196"/>
      <c r="I23" s="194"/>
      <c r="J23" s="195"/>
      <c r="K23" s="196"/>
      <c r="L23" s="40"/>
      <c r="M23" s="40"/>
      <c r="N23" s="40"/>
      <c r="O23" s="217">
        <v>2018</v>
      </c>
      <c r="P23" s="217"/>
      <c r="Q23" s="217"/>
      <c r="R23" s="197"/>
      <c r="S23" s="198"/>
      <c r="T23" s="199"/>
      <c r="U23" s="200"/>
    </row>
    <row r="24" spans="1:21" ht="15.75" customHeight="1">
      <c r="A24" s="191"/>
      <c r="B24" s="192"/>
      <c r="C24" s="194"/>
      <c r="D24" s="195"/>
      <c r="E24" s="196"/>
      <c r="F24" s="194"/>
      <c r="G24" s="195"/>
      <c r="H24" s="196"/>
      <c r="I24" s="194"/>
      <c r="J24" s="195"/>
      <c r="K24" s="196"/>
      <c r="L24" s="42"/>
      <c r="M24" s="42"/>
      <c r="N24" s="42"/>
      <c r="O24" s="217"/>
      <c r="P24" s="217"/>
      <c r="Q24" s="217"/>
      <c r="R24" s="197"/>
      <c r="S24" s="198"/>
      <c r="T24" s="199"/>
      <c r="U24" s="200"/>
    </row>
    <row r="25" spans="1:21" ht="15" customHeight="1">
      <c r="A25" s="191"/>
      <c r="B25" s="192"/>
      <c r="C25" s="204"/>
      <c r="D25" s="205"/>
      <c r="E25" s="206"/>
      <c r="F25" s="204"/>
      <c r="G25" s="205"/>
      <c r="H25" s="206"/>
      <c r="I25" s="204"/>
      <c r="J25" s="205"/>
      <c r="K25" s="206"/>
      <c r="L25" s="43"/>
      <c r="M25" s="43"/>
      <c r="N25" s="43"/>
      <c r="O25" s="217"/>
      <c r="P25" s="217"/>
      <c r="Q25" s="217"/>
      <c r="R25" s="207"/>
      <c r="S25" s="208"/>
      <c r="T25" s="209"/>
      <c r="U25" s="210"/>
    </row>
    <row r="26" spans="1:21" ht="15.75" customHeight="1">
      <c r="A26" s="191"/>
      <c r="B26" s="192"/>
      <c r="C26" s="204"/>
      <c r="D26" s="205"/>
      <c r="E26" s="206"/>
      <c r="F26" s="204"/>
      <c r="G26" s="205"/>
      <c r="H26" s="206"/>
      <c r="I26" s="204"/>
      <c r="J26" s="205"/>
      <c r="K26" s="206"/>
      <c r="L26" s="44"/>
      <c r="M26" s="44"/>
      <c r="N26" s="44"/>
      <c r="O26" s="217"/>
      <c r="P26" s="217"/>
      <c r="Q26" s="217"/>
      <c r="R26" s="207"/>
      <c r="S26" s="208"/>
      <c r="T26" s="209"/>
      <c r="U26" s="210"/>
    </row>
    <row r="27" spans="1:21" ht="15" customHeight="1"/>
    <row r="28" spans="1:21" ht="21.75" customHeight="1"/>
    <row r="29" spans="1:21" ht="15" customHeight="1"/>
  </sheetData>
  <mergeCells count="167">
    <mergeCell ref="J23:J24"/>
    <mergeCell ref="K23:K24"/>
    <mergeCell ref="O23:Q26"/>
    <mergeCell ref="R23:R24"/>
    <mergeCell ref="S23:S24"/>
    <mergeCell ref="T23:T24"/>
    <mergeCell ref="U23:U24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U25:U26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U19:U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  <mergeCell ref="S21:S22"/>
    <mergeCell ref="T21:T22"/>
    <mergeCell ref="U21:U22"/>
    <mergeCell ref="J19:J20"/>
    <mergeCell ref="K19:K20"/>
    <mergeCell ref="L19:N22"/>
    <mergeCell ref="O19:O20"/>
    <mergeCell ref="P19:P20"/>
    <mergeCell ref="Q19:Q20"/>
    <mergeCell ref="R19:R20"/>
    <mergeCell ref="S19:S20"/>
    <mergeCell ref="T19:T20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U15:U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O11:O12"/>
    <mergeCell ref="P11:P12"/>
    <mergeCell ref="Q11:Q12"/>
    <mergeCell ref="R11:R12"/>
    <mergeCell ref="S11:S12"/>
    <mergeCell ref="T11:T12"/>
    <mergeCell ref="U11:U12"/>
    <mergeCell ref="C13:C14"/>
    <mergeCell ref="D13:D14"/>
    <mergeCell ref="E13:E14"/>
    <mergeCell ref="I13:I14"/>
    <mergeCell ref="J13:J14"/>
    <mergeCell ref="K13:K14"/>
    <mergeCell ref="O13:O14"/>
    <mergeCell ref="P13:P14"/>
    <mergeCell ref="Q13:Q14"/>
    <mergeCell ref="R13:R14"/>
    <mergeCell ref="S13:S14"/>
    <mergeCell ref="T13:T14"/>
    <mergeCell ref="U13:U14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7:O8"/>
    <mergeCell ref="P7:P8"/>
    <mergeCell ref="Q7:Q8"/>
    <mergeCell ref="R7:R8"/>
    <mergeCell ref="S7:S8"/>
    <mergeCell ref="T7:T8"/>
    <mergeCell ref="U7:U8"/>
    <mergeCell ref="F9:F10"/>
    <mergeCell ref="G9:G10"/>
    <mergeCell ref="H9:H10"/>
    <mergeCell ref="I9:I10"/>
    <mergeCell ref="J9:J10"/>
    <mergeCell ref="K9:K10"/>
    <mergeCell ref="O9:O10"/>
    <mergeCell ref="P9:P10"/>
    <mergeCell ref="Q9:Q10"/>
    <mergeCell ref="R9:R10"/>
    <mergeCell ref="S9:S10"/>
    <mergeCell ref="T9:T10"/>
    <mergeCell ref="U9:U10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A2:U3"/>
    <mergeCell ref="A4:B6"/>
    <mergeCell ref="C4:U4"/>
    <mergeCell ref="C5:E6"/>
    <mergeCell ref="F5:H6"/>
    <mergeCell ref="I5:K6"/>
    <mergeCell ref="L5:N6"/>
    <mergeCell ref="O5:Q6"/>
    <mergeCell ref="R5:T5"/>
    <mergeCell ref="R6:T6"/>
  </mergeCells>
  <pageMargins left="0.51180555555555496" right="0.31527777777777799" top="0.78749999999999998" bottom="0.78749999999999998" header="0.51180555555555496" footer="0.51180555555555496"/>
  <pageSetup paperSize="9" firstPageNumber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2:W96"/>
  <sheetViews>
    <sheetView showGridLines="0" topLeftCell="A4" zoomScaleNormal="100" workbookViewId="0">
      <selection activeCell="U19" sqref="U19"/>
    </sheetView>
  </sheetViews>
  <sheetFormatPr defaultRowHeight="14.4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" max="22" width="9.109375" customWidth="1"/>
    <col min="23" max="23" width="9.109375" style="45" customWidth="1"/>
    <col min="24" max="221" width="9.109375" customWidth="1"/>
    <col min="222" max="222" width="4" customWidth="1"/>
    <col min="223" max="223" width="35.33203125" customWidth="1"/>
    <col min="224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3" width="4.33203125" customWidth="1"/>
    <col min="234" max="234" width="1.44140625" customWidth="1"/>
    <col min="235" max="235" width="4.33203125" customWidth="1"/>
    <col min="236" max="236" width="4.6640625" customWidth="1"/>
    <col min="237" max="237" width="1.44140625" customWidth="1"/>
    <col min="238" max="238" width="4.6640625" customWidth="1"/>
    <col min="239" max="239" width="6.6640625" customWidth="1"/>
    <col min="240" max="477" width="9.109375" customWidth="1"/>
    <col min="478" max="478" width="4" customWidth="1"/>
    <col min="479" max="479" width="35.33203125" customWidth="1"/>
    <col min="480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9" width="4.33203125" customWidth="1"/>
    <col min="490" max="490" width="1.44140625" customWidth="1"/>
    <col min="491" max="491" width="4.33203125" customWidth="1"/>
    <col min="492" max="492" width="4.6640625" customWidth="1"/>
    <col min="493" max="493" width="1.44140625" customWidth="1"/>
    <col min="494" max="494" width="4.6640625" customWidth="1"/>
    <col min="495" max="495" width="6.6640625" customWidth="1"/>
    <col min="496" max="733" width="9.109375" customWidth="1"/>
    <col min="734" max="734" width="4" customWidth="1"/>
    <col min="735" max="735" width="35.33203125" customWidth="1"/>
    <col min="736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5" width="4.33203125" customWidth="1"/>
    <col min="746" max="746" width="1.44140625" customWidth="1"/>
    <col min="747" max="747" width="4.33203125" customWidth="1"/>
    <col min="748" max="748" width="4.6640625" customWidth="1"/>
    <col min="749" max="749" width="1.44140625" customWidth="1"/>
    <col min="750" max="750" width="4.6640625" customWidth="1"/>
    <col min="751" max="751" width="6.6640625" customWidth="1"/>
    <col min="752" max="989" width="9.109375" customWidth="1"/>
    <col min="990" max="990" width="4" customWidth="1"/>
    <col min="991" max="991" width="35.33203125" customWidth="1"/>
    <col min="992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1" width="4.33203125" customWidth="1"/>
    <col min="1002" max="1002" width="1.44140625" customWidth="1"/>
    <col min="1003" max="1003" width="4.33203125" customWidth="1"/>
    <col min="1004" max="1004" width="4.6640625" customWidth="1"/>
    <col min="1005" max="1005" width="1.44140625" customWidth="1"/>
    <col min="1006" max="1006" width="4.6640625" customWidth="1"/>
    <col min="1007" max="1007" width="6.6640625" customWidth="1"/>
    <col min="1008" max="1025" width="9.109375" customWidth="1"/>
  </cols>
  <sheetData>
    <row r="2" spans="1:21" ht="14.4" customHeight="1">
      <c r="A2" s="185" t="s">
        <v>82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1:21" ht="15" customHeight="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21" ht="32.25" customHeight="1">
      <c r="A4" s="186" t="s">
        <v>83</v>
      </c>
      <c r="B4" s="186"/>
      <c r="C4" s="187" t="s">
        <v>84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1:21" ht="14.4" customHeight="1">
      <c r="A5" s="186"/>
      <c r="B5" s="186"/>
      <c r="C5" s="188">
        <v>1</v>
      </c>
      <c r="D5" s="188"/>
      <c r="E5" s="188"/>
      <c r="F5" s="185">
        <v>2</v>
      </c>
      <c r="G5" s="185"/>
      <c r="H5" s="185"/>
      <c r="I5" s="185">
        <v>3</v>
      </c>
      <c r="J5" s="185"/>
      <c r="K5" s="185"/>
      <c r="L5" s="185">
        <v>4</v>
      </c>
      <c r="M5" s="185"/>
      <c r="N5" s="185"/>
      <c r="R5" s="189" t="s">
        <v>85</v>
      </c>
      <c r="S5" s="189"/>
      <c r="T5" s="189"/>
      <c r="U5" s="38" t="s">
        <v>86</v>
      </c>
    </row>
    <row r="6" spans="1:21" ht="15" customHeight="1">
      <c r="A6" s="186"/>
      <c r="B6" s="186"/>
      <c r="C6" s="188"/>
      <c r="D6" s="188"/>
      <c r="E6" s="188"/>
      <c r="F6" s="185"/>
      <c r="G6" s="185"/>
      <c r="H6" s="185"/>
      <c r="I6" s="185"/>
      <c r="J6" s="185"/>
      <c r="K6" s="185"/>
      <c r="L6" s="185"/>
      <c r="M6" s="185"/>
      <c r="N6" s="185"/>
      <c r="R6" s="190" t="s">
        <v>87</v>
      </c>
      <c r="S6" s="190"/>
      <c r="T6" s="190"/>
      <c r="U6" s="39" t="s">
        <v>88</v>
      </c>
    </row>
    <row r="7" spans="1:21" ht="15" customHeight="1">
      <c r="A7" s="191">
        <v>1</v>
      </c>
      <c r="B7" s="192" t="s">
        <v>20</v>
      </c>
      <c r="C7" s="193"/>
      <c r="D7" s="193"/>
      <c r="E7" s="193"/>
      <c r="F7" s="218">
        <v>2</v>
      </c>
      <c r="G7" s="219" t="s">
        <v>92</v>
      </c>
      <c r="H7" s="220">
        <v>0</v>
      </c>
      <c r="I7" s="218">
        <v>2</v>
      </c>
      <c r="J7" s="219" t="s">
        <v>92</v>
      </c>
      <c r="K7" s="220">
        <v>1</v>
      </c>
      <c r="L7" s="218">
        <v>1</v>
      </c>
      <c r="M7" s="219" t="s">
        <v>92</v>
      </c>
      <c r="N7" s="220">
        <v>2</v>
      </c>
      <c r="R7" s="221">
        <v>5</v>
      </c>
      <c r="S7" s="222" t="s">
        <v>92</v>
      </c>
      <c r="T7" s="223">
        <v>3</v>
      </c>
      <c r="U7" s="224">
        <v>4</v>
      </c>
    </row>
    <row r="8" spans="1:21" ht="15.75" customHeight="1">
      <c r="A8" s="191"/>
      <c r="B8" s="192"/>
      <c r="C8" s="193"/>
      <c r="D8" s="193"/>
      <c r="E8" s="193"/>
      <c r="F8" s="218"/>
      <c r="G8" s="219"/>
      <c r="H8" s="220"/>
      <c r="I8" s="218"/>
      <c r="J8" s="219"/>
      <c r="K8" s="220"/>
      <c r="L8" s="218"/>
      <c r="M8" s="219"/>
      <c r="N8" s="220"/>
      <c r="R8" s="221"/>
      <c r="S8" s="222"/>
      <c r="T8" s="223"/>
      <c r="U8" s="224"/>
    </row>
    <row r="9" spans="1:21" ht="15" customHeight="1">
      <c r="A9" s="191"/>
      <c r="B9" s="192"/>
      <c r="C9" s="193"/>
      <c r="D9" s="193"/>
      <c r="E9" s="193"/>
      <c r="F9" s="225">
        <v>20</v>
      </c>
      <c r="G9" s="226" t="s">
        <v>92</v>
      </c>
      <c r="H9" s="227">
        <v>8</v>
      </c>
      <c r="I9" s="228">
        <v>29</v>
      </c>
      <c r="J9" s="229" t="s">
        <v>92</v>
      </c>
      <c r="K9" s="230">
        <v>22</v>
      </c>
      <c r="L9" s="228">
        <v>26</v>
      </c>
      <c r="M9" s="229" t="s">
        <v>92</v>
      </c>
      <c r="N9" s="230">
        <v>26</v>
      </c>
      <c r="R9" s="231">
        <v>75</v>
      </c>
      <c r="S9" s="232" t="s">
        <v>92</v>
      </c>
      <c r="T9" s="233">
        <v>56</v>
      </c>
      <c r="U9" s="234" t="s">
        <v>93</v>
      </c>
    </row>
    <row r="10" spans="1:21" ht="15.75" customHeight="1">
      <c r="A10" s="191"/>
      <c r="B10" s="192"/>
      <c r="C10" s="193"/>
      <c r="D10" s="193"/>
      <c r="E10" s="193"/>
      <c r="F10" s="225"/>
      <c r="G10" s="226"/>
      <c r="H10" s="227"/>
      <c r="I10" s="228"/>
      <c r="J10" s="229"/>
      <c r="K10" s="230"/>
      <c r="L10" s="228"/>
      <c r="M10" s="229"/>
      <c r="N10" s="230"/>
      <c r="R10" s="231"/>
      <c r="S10" s="232"/>
      <c r="T10" s="233"/>
      <c r="U10" s="234"/>
    </row>
    <row r="11" spans="1:21" ht="15" customHeight="1">
      <c r="A11" s="191">
        <v>2</v>
      </c>
      <c r="B11" s="192" t="s">
        <v>76</v>
      </c>
      <c r="C11" s="218">
        <f>H7</f>
        <v>0</v>
      </c>
      <c r="D11" s="219" t="s">
        <v>92</v>
      </c>
      <c r="E11" s="219">
        <v>2</v>
      </c>
      <c r="F11" s="211" t="s">
        <v>89</v>
      </c>
      <c r="G11" s="211"/>
      <c r="H11" s="211"/>
      <c r="I11" s="219">
        <f>H15</f>
        <v>0</v>
      </c>
      <c r="J11" s="219" t="s">
        <v>92</v>
      </c>
      <c r="K11" s="220">
        <f>F15</f>
        <v>2</v>
      </c>
      <c r="L11" s="218">
        <v>2</v>
      </c>
      <c r="M11" s="219" t="s">
        <v>92</v>
      </c>
      <c r="N11" s="220">
        <f>Q43</f>
        <v>0</v>
      </c>
      <c r="R11" s="221">
        <v>2</v>
      </c>
      <c r="S11" s="222" t="s">
        <v>92</v>
      </c>
      <c r="T11" s="223">
        <v>4</v>
      </c>
      <c r="U11" s="224">
        <v>2</v>
      </c>
    </row>
    <row r="12" spans="1:21" ht="15.75" customHeight="1">
      <c r="A12" s="191"/>
      <c r="B12" s="192"/>
      <c r="C12" s="218"/>
      <c r="D12" s="219"/>
      <c r="E12" s="219"/>
      <c r="F12" s="211"/>
      <c r="G12" s="211"/>
      <c r="H12" s="211"/>
      <c r="I12" s="219"/>
      <c r="J12" s="219"/>
      <c r="K12" s="220"/>
      <c r="L12" s="218"/>
      <c r="M12" s="219"/>
      <c r="N12" s="220"/>
      <c r="R12" s="221"/>
      <c r="S12" s="222"/>
      <c r="T12" s="223"/>
      <c r="U12" s="224"/>
    </row>
    <row r="13" spans="1:21" ht="15" customHeight="1">
      <c r="A13" s="191"/>
      <c r="B13" s="192"/>
      <c r="C13" s="228">
        <v>8</v>
      </c>
      <c r="D13" s="229" t="s">
        <v>92</v>
      </c>
      <c r="E13" s="229">
        <v>20</v>
      </c>
      <c r="F13" s="211"/>
      <c r="G13" s="211"/>
      <c r="H13" s="211"/>
      <c r="I13" s="226">
        <v>13</v>
      </c>
      <c r="J13" s="226" t="s">
        <v>92</v>
      </c>
      <c r="K13" s="227">
        <f>F17</f>
        <v>20</v>
      </c>
      <c r="L13" s="228">
        <v>20</v>
      </c>
      <c r="M13" s="229" t="s">
        <v>92</v>
      </c>
      <c r="N13" s="230">
        <v>14</v>
      </c>
      <c r="R13" s="231">
        <v>41</v>
      </c>
      <c r="S13" s="232" t="s">
        <v>92</v>
      </c>
      <c r="T13" s="233">
        <v>54</v>
      </c>
      <c r="U13" s="234" t="s">
        <v>94</v>
      </c>
    </row>
    <row r="14" spans="1:21" ht="15.75" customHeight="1">
      <c r="A14" s="191"/>
      <c r="B14" s="192"/>
      <c r="C14" s="228"/>
      <c r="D14" s="229"/>
      <c r="E14" s="229"/>
      <c r="F14" s="211"/>
      <c r="G14" s="211"/>
      <c r="H14" s="211"/>
      <c r="I14" s="226"/>
      <c r="J14" s="226"/>
      <c r="K14" s="227"/>
      <c r="L14" s="228"/>
      <c r="M14" s="229"/>
      <c r="N14" s="230"/>
      <c r="R14" s="231"/>
      <c r="S14" s="232"/>
      <c r="T14" s="233"/>
      <c r="U14" s="234"/>
    </row>
    <row r="15" spans="1:21" ht="15" customHeight="1">
      <c r="A15" s="191">
        <v>3</v>
      </c>
      <c r="B15" s="192" t="s">
        <v>91</v>
      </c>
      <c r="C15" s="218">
        <v>1</v>
      </c>
      <c r="D15" s="219" t="s">
        <v>92</v>
      </c>
      <c r="E15" s="220">
        <v>2</v>
      </c>
      <c r="F15" s="218">
        <v>2</v>
      </c>
      <c r="G15" s="219" t="s">
        <v>92</v>
      </c>
      <c r="H15" s="220">
        <v>0</v>
      </c>
      <c r="I15" s="214"/>
      <c r="J15" s="214"/>
      <c r="K15" s="214"/>
      <c r="L15" s="218">
        <v>2</v>
      </c>
      <c r="M15" s="219" t="s">
        <v>92</v>
      </c>
      <c r="N15" s="220">
        <f>U3</f>
        <v>0</v>
      </c>
      <c r="R15" s="221">
        <v>5</v>
      </c>
      <c r="S15" s="222" t="s">
        <v>92</v>
      </c>
      <c r="T15" s="223">
        <v>2</v>
      </c>
      <c r="U15" s="224">
        <v>4</v>
      </c>
    </row>
    <row r="16" spans="1:21" ht="15.75" customHeight="1">
      <c r="A16" s="191"/>
      <c r="B16" s="192"/>
      <c r="C16" s="218"/>
      <c r="D16" s="219"/>
      <c r="E16" s="220"/>
      <c r="F16" s="218"/>
      <c r="G16" s="219"/>
      <c r="H16" s="220"/>
      <c r="I16" s="214"/>
      <c r="J16" s="214"/>
      <c r="K16" s="214"/>
      <c r="L16" s="218"/>
      <c r="M16" s="219"/>
      <c r="N16" s="220"/>
      <c r="R16" s="221"/>
      <c r="S16" s="222"/>
      <c r="T16" s="223"/>
      <c r="U16" s="224"/>
    </row>
    <row r="17" spans="1:22" ht="15" customHeight="1">
      <c r="A17" s="191"/>
      <c r="B17" s="192"/>
      <c r="C17" s="228">
        <v>22</v>
      </c>
      <c r="D17" s="229" t="s">
        <v>92</v>
      </c>
      <c r="E17" s="230">
        <v>29</v>
      </c>
      <c r="F17" s="228">
        <v>20</v>
      </c>
      <c r="G17" s="229" t="s">
        <v>92</v>
      </c>
      <c r="H17" s="230">
        <v>13</v>
      </c>
      <c r="I17" s="214"/>
      <c r="J17" s="214"/>
      <c r="K17" s="214"/>
      <c r="L17" s="228">
        <v>20</v>
      </c>
      <c r="M17" s="229" t="s">
        <v>92</v>
      </c>
      <c r="N17" s="230">
        <v>12</v>
      </c>
      <c r="R17" s="231">
        <v>62</v>
      </c>
      <c r="S17" s="232"/>
      <c r="T17" s="233">
        <v>54</v>
      </c>
      <c r="U17" s="234" t="s">
        <v>95</v>
      </c>
    </row>
    <row r="18" spans="1:22" ht="15.75" customHeight="1">
      <c r="A18" s="191"/>
      <c r="B18" s="192"/>
      <c r="C18" s="228"/>
      <c r="D18" s="229"/>
      <c r="E18" s="230"/>
      <c r="F18" s="228"/>
      <c r="G18" s="229"/>
      <c r="H18" s="230"/>
      <c r="I18" s="214"/>
      <c r="J18" s="214"/>
      <c r="K18" s="214"/>
      <c r="L18" s="228"/>
      <c r="M18" s="229"/>
      <c r="N18" s="230"/>
      <c r="R18" s="231"/>
      <c r="S18" s="232"/>
      <c r="T18" s="233"/>
      <c r="U18" s="234"/>
    </row>
    <row r="19" spans="1:22" ht="15" customHeight="1">
      <c r="A19" s="191">
        <v>4</v>
      </c>
      <c r="B19" s="192" t="s">
        <v>69</v>
      </c>
      <c r="C19" s="218">
        <v>2</v>
      </c>
      <c r="D19" s="219" t="s">
        <v>92</v>
      </c>
      <c r="E19" s="220">
        <v>1</v>
      </c>
      <c r="F19" s="218">
        <f>N11</f>
        <v>0</v>
      </c>
      <c r="G19" s="219" t="s">
        <v>92</v>
      </c>
      <c r="H19" s="220">
        <v>2</v>
      </c>
      <c r="I19" s="235">
        <f>N15</f>
        <v>0</v>
      </c>
      <c r="J19" s="236" t="s">
        <v>92</v>
      </c>
      <c r="K19" s="220">
        <v>2</v>
      </c>
      <c r="L19" s="46"/>
      <c r="M19" s="46"/>
      <c r="N19" s="47"/>
      <c r="R19" s="221">
        <v>2</v>
      </c>
      <c r="S19" s="222" t="s">
        <v>92</v>
      </c>
      <c r="T19" s="223">
        <v>5</v>
      </c>
      <c r="U19" s="224">
        <v>2</v>
      </c>
    </row>
    <row r="20" spans="1:22" ht="15.75" customHeight="1">
      <c r="A20" s="191"/>
      <c r="B20" s="192"/>
      <c r="C20" s="218"/>
      <c r="D20" s="219"/>
      <c r="E20" s="220"/>
      <c r="F20" s="218"/>
      <c r="G20" s="219"/>
      <c r="H20" s="220"/>
      <c r="I20" s="235"/>
      <c r="J20" s="236"/>
      <c r="K20" s="220"/>
      <c r="L20" s="48"/>
      <c r="M20" s="48"/>
      <c r="N20" s="49"/>
      <c r="R20" s="221"/>
      <c r="S20" s="222"/>
      <c r="T20" s="223"/>
      <c r="U20" s="224"/>
    </row>
    <row r="21" spans="1:22" ht="15" customHeight="1">
      <c r="A21" s="191"/>
      <c r="B21" s="192"/>
      <c r="C21" s="228">
        <v>26</v>
      </c>
      <c r="D21" s="229" t="s">
        <v>92</v>
      </c>
      <c r="E21" s="230">
        <v>26</v>
      </c>
      <c r="F21" s="228">
        <v>14</v>
      </c>
      <c r="G21" s="229" t="s">
        <v>92</v>
      </c>
      <c r="H21" s="230">
        <v>20</v>
      </c>
      <c r="I21" s="228">
        <v>12</v>
      </c>
      <c r="J21" s="229" t="s">
        <v>92</v>
      </c>
      <c r="K21" s="230">
        <v>20</v>
      </c>
      <c r="L21" s="48"/>
      <c r="M21" s="48"/>
      <c r="N21" s="49"/>
      <c r="R21" s="231">
        <v>52</v>
      </c>
      <c r="S21" s="232" t="s">
        <v>92</v>
      </c>
      <c r="T21" s="233">
        <v>66</v>
      </c>
      <c r="U21" s="234">
        <v>4</v>
      </c>
    </row>
    <row r="22" spans="1:22" ht="15.75" customHeight="1">
      <c r="A22" s="191"/>
      <c r="B22" s="192"/>
      <c r="C22" s="228"/>
      <c r="D22" s="229"/>
      <c r="E22" s="230"/>
      <c r="F22" s="228"/>
      <c r="G22" s="229"/>
      <c r="H22" s="230"/>
      <c r="I22" s="228"/>
      <c r="J22" s="229"/>
      <c r="K22" s="230"/>
      <c r="L22" s="50"/>
      <c r="M22" s="50"/>
      <c r="N22" s="51"/>
      <c r="R22" s="231"/>
      <c r="S22" s="232"/>
      <c r="T22" s="233"/>
      <c r="U22" s="234"/>
    </row>
    <row r="23" spans="1:22" ht="15.75" customHeight="1"/>
    <row r="24" spans="1:22" ht="15.75" customHeight="1"/>
    <row r="25" spans="1:22" ht="15.75" customHeight="1"/>
    <row r="26" spans="1:22" ht="15.75" customHeight="1"/>
    <row r="28" spans="1:22" ht="24.9" customHeight="1">
      <c r="A28" s="237" t="s">
        <v>96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2"/>
      <c r="S28" s="53"/>
      <c r="T28" s="53"/>
      <c r="U28" s="53"/>
    </row>
    <row r="29" spans="1:22" ht="15" customHeight="1">
      <c r="A29" s="238">
        <v>1</v>
      </c>
      <c r="B29" s="239" t="str">
        <f>B11</f>
        <v>TJ Spartak Přerov A</v>
      </c>
      <c r="C29" s="239"/>
      <c r="D29" s="239" t="s">
        <v>92</v>
      </c>
      <c r="E29" s="239" t="str">
        <f>B15</f>
        <v>T.J. Sokol Holice B</v>
      </c>
      <c r="F29" s="239"/>
      <c r="G29" s="239"/>
      <c r="H29" s="239"/>
      <c r="I29" s="239"/>
      <c r="J29" s="239"/>
      <c r="K29" s="239"/>
      <c r="L29" s="239"/>
      <c r="M29" s="239"/>
      <c r="N29" s="239"/>
      <c r="O29" s="54">
        <v>0</v>
      </c>
      <c r="P29" s="55" t="s">
        <v>92</v>
      </c>
      <c r="Q29" s="55">
        <v>2</v>
      </c>
      <c r="R29" s="56"/>
      <c r="S29" s="57"/>
      <c r="T29" s="57"/>
      <c r="U29" s="56"/>
      <c r="V29" s="58"/>
    </row>
    <row r="30" spans="1:22" ht="15" customHeight="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59">
        <v>13</v>
      </c>
      <c r="P30" s="60" t="s">
        <v>92</v>
      </c>
      <c r="Q30" s="61">
        <v>20</v>
      </c>
      <c r="R30" s="56"/>
      <c r="S30" s="57"/>
      <c r="T30" s="41"/>
      <c r="U30" s="56"/>
      <c r="V30" s="58"/>
    </row>
    <row r="31" spans="1:22" ht="15" customHeight="1">
      <c r="A31" s="240">
        <v>2</v>
      </c>
      <c r="B31" s="241" t="str">
        <f>B19</f>
        <v>TJ Sokol Zbečník C</v>
      </c>
      <c r="C31" s="241"/>
      <c r="D31" s="241" t="s">
        <v>92</v>
      </c>
      <c r="E31" s="241">
        <f>B23</f>
        <v>0</v>
      </c>
      <c r="F31" s="241"/>
      <c r="G31" s="241"/>
      <c r="H31" s="241"/>
      <c r="I31" s="241"/>
      <c r="J31" s="241"/>
      <c r="K31" s="241"/>
      <c r="L31" s="241"/>
      <c r="M31" s="241"/>
      <c r="N31" s="241"/>
      <c r="O31" s="62"/>
      <c r="P31" s="60" t="s">
        <v>92</v>
      </c>
      <c r="Q31" s="60"/>
      <c r="R31" s="56"/>
      <c r="S31" s="57"/>
      <c r="T31" s="57"/>
      <c r="U31" s="56"/>
    </row>
    <row r="32" spans="1:22" ht="15" customHeight="1">
      <c r="A32" s="240"/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59"/>
      <c r="P32" s="60" t="s">
        <v>92</v>
      </c>
      <c r="Q32" s="61"/>
      <c r="R32" s="56"/>
      <c r="S32" s="57"/>
      <c r="T32" s="41"/>
      <c r="U32" s="56"/>
    </row>
    <row r="33" spans="1:21" ht="15" customHeight="1">
      <c r="A33" s="240">
        <v>3</v>
      </c>
      <c r="B33" s="241" t="str">
        <f>B7</f>
        <v>TJ Slavoj Český Brod</v>
      </c>
      <c r="C33" s="241"/>
      <c r="D33" s="241" t="s">
        <v>92</v>
      </c>
      <c r="E33" s="241" t="str">
        <f>B15</f>
        <v>T.J. Sokol Holice B</v>
      </c>
      <c r="F33" s="241"/>
      <c r="G33" s="241"/>
      <c r="H33" s="241"/>
      <c r="I33" s="241"/>
      <c r="J33" s="241"/>
      <c r="K33" s="241"/>
      <c r="L33" s="241"/>
      <c r="M33" s="241"/>
      <c r="N33" s="241"/>
      <c r="O33" s="62">
        <v>2</v>
      </c>
      <c r="P33" s="60" t="s">
        <v>92</v>
      </c>
      <c r="Q33" s="60">
        <v>1</v>
      </c>
      <c r="R33" s="56"/>
      <c r="S33" s="57"/>
      <c r="T33" s="57"/>
      <c r="U33" s="56"/>
    </row>
    <row r="34" spans="1:21" ht="15" customHeight="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59">
        <v>29</v>
      </c>
      <c r="P34" s="60" t="s">
        <v>92</v>
      </c>
      <c r="Q34" s="61">
        <v>22</v>
      </c>
      <c r="R34" s="56"/>
      <c r="S34" s="57"/>
      <c r="T34" s="41"/>
      <c r="U34" s="56"/>
    </row>
    <row r="35" spans="1:21" ht="15" customHeight="1">
      <c r="A35" s="240">
        <v>4</v>
      </c>
      <c r="B35" s="241" t="str">
        <f>B11</f>
        <v>TJ Spartak Přerov A</v>
      </c>
      <c r="C35" s="241"/>
      <c r="D35" s="241" t="s">
        <v>92</v>
      </c>
      <c r="E35" s="241" t="s">
        <v>69</v>
      </c>
      <c r="F35" s="241"/>
      <c r="G35" s="241"/>
      <c r="H35" s="241"/>
      <c r="I35" s="241"/>
      <c r="J35" s="241"/>
      <c r="K35" s="241"/>
      <c r="L35" s="241"/>
      <c r="M35" s="241"/>
      <c r="N35" s="241"/>
      <c r="O35" s="62">
        <v>2</v>
      </c>
      <c r="P35" s="60" t="s">
        <v>92</v>
      </c>
      <c r="Q35" s="60">
        <v>0</v>
      </c>
      <c r="R35" s="56"/>
      <c r="S35" s="57"/>
      <c r="T35" s="57"/>
      <c r="U35" s="56"/>
    </row>
    <row r="36" spans="1:21" ht="15" customHeight="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59">
        <v>20</v>
      </c>
      <c r="P36" s="60" t="s">
        <v>92</v>
      </c>
      <c r="Q36" s="61">
        <v>14</v>
      </c>
      <c r="R36" s="56"/>
      <c r="S36" s="57"/>
      <c r="T36" s="41"/>
      <c r="U36" s="56"/>
    </row>
    <row r="37" spans="1:21" ht="15" customHeight="1">
      <c r="A37" s="240">
        <v>5</v>
      </c>
      <c r="B37" s="241" t="str">
        <f>B7</f>
        <v>TJ Slavoj Český Brod</v>
      </c>
      <c r="C37" s="241"/>
      <c r="D37" s="241" t="s">
        <v>92</v>
      </c>
      <c r="E37" s="241" t="str">
        <f>B19</f>
        <v>TJ Sokol Zbečník C</v>
      </c>
      <c r="F37" s="241"/>
      <c r="G37" s="241"/>
      <c r="H37" s="241"/>
      <c r="I37" s="241"/>
      <c r="J37" s="241"/>
      <c r="K37" s="241"/>
      <c r="L37" s="241"/>
      <c r="M37" s="241"/>
      <c r="N37" s="241"/>
      <c r="O37" s="62">
        <v>1</v>
      </c>
      <c r="P37" s="60" t="s">
        <v>92</v>
      </c>
      <c r="Q37" s="60">
        <v>2</v>
      </c>
      <c r="R37" s="56"/>
      <c r="S37" s="57"/>
      <c r="T37" s="57"/>
      <c r="U37" s="56"/>
    </row>
    <row r="38" spans="1:21" ht="1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59">
        <v>26</v>
      </c>
      <c r="P38" s="60" t="s">
        <v>92</v>
      </c>
      <c r="Q38" s="61">
        <v>26</v>
      </c>
      <c r="R38" s="56"/>
      <c r="S38" s="57"/>
      <c r="T38" s="41"/>
      <c r="U38" s="56"/>
    </row>
    <row r="39" spans="1:21" ht="15" customHeight="1">
      <c r="A39" s="240">
        <v>6</v>
      </c>
      <c r="B39" s="241" t="str">
        <f>B15</f>
        <v>T.J. Sokol Holice B</v>
      </c>
      <c r="C39" s="241"/>
      <c r="D39" s="241" t="s">
        <v>92</v>
      </c>
      <c r="E39" s="241">
        <f>B23</f>
        <v>0</v>
      </c>
      <c r="F39" s="241"/>
      <c r="G39" s="241"/>
      <c r="H39" s="241"/>
      <c r="I39" s="241"/>
      <c r="J39" s="241"/>
      <c r="K39" s="241"/>
      <c r="L39" s="241"/>
      <c r="M39" s="241"/>
      <c r="N39" s="241"/>
      <c r="O39" s="62"/>
      <c r="P39" s="60" t="s">
        <v>92</v>
      </c>
      <c r="Q39" s="60"/>
      <c r="R39" s="56"/>
      <c r="S39" s="57"/>
      <c r="T39" s="57"/>
      <c r="U39" s="56"/>
    </row>
    <row r="40" spans="1:21" ht="1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59"/>
      <c r="P40" s="60" t="s">
        <v>92</v>
      </c>
      <c r="Q40" s="61"/>
      <c r="R40" s="56"/>
      <c r="S40" s="57"/>
      <c r="T40" s="41"/>
      <c r="U40" s="56"/>
    </row>
    <row r="41" spans="1:21" ht="15.75" customHeight="1">
      <c r="A41" s="240">
        <v>7</v>
      </c>
      <c r="B41" s="241"/>
      <c r="C41" s="241"/>
      <c r="D41" s="241" t="s">
        <v>92</v>
      </c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62"/>
      <c r="P41" s="60" t="s">
        <v>92</v>
      </c>
      <c r="Q41" s="60"/>
      <c r="R41" s="56"/>
      <c r="S41" s="57"/>
      <c r="T41" s="57"/>
      <c r="U41" s="56"/>
    </row>
    <row r="42" spans="1:21" ht="15.6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59"/>
      <c r="P42" s="60" t="s">
        <v>92</v>
      </c>
      <c r="Q42" s="61"/>
      <c r="R42" s="56"/>
      <c r="S42" s="57"/>
      <c r="T42" s="41"/>
      <c r="U42" s="56"/>
    </row>
    <row r="43" spans="1:21" ht="14.4" customHeight="1">
      <c r="A43" s="240">
        <v>8</v>
      </c>
      <c r="B43" s="241" t="str">
        <f>B7</f>
        <v>TJ Slavoj Český Brod</v>
      </c>
      <c r="C43" s="241"/>
      <c r="D43" s="241" t="s">
        <v>92</v>
      </c>
      <c r="E43" s="241">
        <f>B23</f>
        <v>0</v>
      </c>
      <c r="F43" s="241"/>
      <c r="G43" s="241"/>
      <c r="H43" s="241"/>
      <c r="I43" s="241"/>
      <c r="J43" s="241"/>
      <c r="K43" s="241"/>
      <c r="L43" s="241"/>
      <c r="M43" s="241"/>
      <c r="N43" s="241"/>
      <c r="O43" s="62"/>
      <c r="P43" s="60" t="s">
        <v>92</v>
      </c>
      <c r="Q43" s="60"/>
      <c r="R43" s="56"/>
      <c r="S43" s="57"/>
      <c r="T43" s="57"/>
      <c r="U43" s="56"/>
    </row>
    <row r="44" spans="1:21" ht="14.4" customHeight="1">
      <c r="A44" s="240"/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59"/>
      <c r="P44" s="60" t="s">
        <v>92</v>
      </c>
      <c r="Q44" s="61"/>
      <c r="R44" s="56"/>
      <c r="S44" s="57"/>
      <c r="T44" s="41"/>
      <c r="U44" s="56"/>
    </row>
    <row r="45" spans="1:21" ht="15.75" customHeight="1">
      <c r="A45" s="240">
        <v>9</v>
      </c>
      <c r="B45" s="241" t="str">
        <f>B19</f>
        <v>TJ Sokol Zbečník C</v>
      </c>
      <c r="C45" s="241"/>
      <c r="D45" s="241" t="s">
        <v>92</v>
      </c>
      <c r="E45" s="241" t="str">
        <f>B15</f>
        <v>T.J. Sokol Holice B</v>
      </c>
      <c r="F45" s="241"/>
      <c r="G45" s="241"/>
      <c r="H45" s="241"/>
      <c r="I45" s="241"/>
      <c r="J45" s="241"/>
      <c r="K45" s="241"/>
      <c r="L45" s="241"/>
      <c r="M45" s="241"/>
      <c r="N45" s="241"/>
      <c r="O45" s="62">
        <v>0</v>
      </c>
      <c r="P45" s="60" t="s">
        <v>92</v>
      </c>
      <c r="Q45" s="60">
        <v>2</v>
      </c>
      <c r="R45" s="56"/>
      <c r="S45" s="57"/>
      <c r="T45" s="57"/>
      <c r="U45" s="56"/>
    </row>
    <row r="46" spans="1:21" ht="15.6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59">
        <v>12</v>
      </c>
      <c r="P46" s="60" t="s">
        <v>92</v>
      </c>
      <c r="Q46" s="61">
        <v>20</v>
      </c>
      <c r="R46" s="56"/>
      <c r="S46" s="57"/>
      <c r="T46" s="41"/>
      <c r="U46" s="56"/>
    </row>
    <row r="47" spans="1:21" ht="15.75" customHeight="1">
      <c r="A47" s="240">
        <v>10</v>
      </c>
      <c r="B47" s="241" t="str">
        <f>B11</f>
        <v>TJ Spartak Přerov A</v>
      </c>
      <c r="C47" s="241"/>
      <c r="D47" s="241" t="s">
        <v>92</v>
      </c>
      <c r="E47" s="241" t="str">
        <f>B7</f>
        <v>TJ Slavoj Český Brod</v>
      </c>
      <c r="F47" s="241"/>
      <c r="G47" s="241"/>
      <c r="H47" s="241"/>
      <c r="I47" s="241"/>
      <c r="J47" s="241"/>
      <c r="K47" s="241"/>
      <c r="L47" s="241"/>
      <c r="M47" s="241"/>
      <c r="N47" s="241"/>
      <c r="O47" s="62">
        <v>0</v>
      </c>
      <c r="P47" s="60" t="s">
        <v>92</v>
      </c>
      <c r="Q47" s="60">
        <v>2</v>
      </c>
      <c r="R47" s="56"/>
      <c r="S47" s="57"/>
      <c r="T47" s="57"/>
      <c r="U47" s="56"/>
    </row>
    <row r="48" spans="1:21" ht="15.6">
      <c r="A48" s="240"/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59">
        <v>8</v>
      </c>
      <c r="P48" s="60" t="s">
        <v>92</v>
      </c>
      <c r="Q48" s="61">
        <v>20</v>
      </c>
      <c r="R48" s="56"/>
      <c r="S48" s="57"/>
      <c r="T48" s="41"/>
      <c r="U48" s="56"/>
    </row>
    <row r="49" spans="1:18" ht="15.6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62"/>
      <c r="P49" s="60"/>
      <c r="Q49" s="60"/>
      <c r="R49" s="56"/>
    </row>
    <row r="50" spans="1:18" ht="15.6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59"/>
      <c r="P50" s="60"/>
      <c r="Q50" s="61"/>
      <c r="R50" s="56"/>
    </row>
    <row r="51" spans="1:18" ht="15.6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62"/>
      <c r="P51" s="60"/>
      <c r="Q51" s="60"/>
      <c r="R51" s="56"/>
    </row>
    <row r="52" spans="1:18" ht="15.6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59"/>
      <c r="P52" s="60"/>
      <c r="Q52" s="61"/>
      <c r="R52" s="56"/>
    </row>
    <row r="53" spans="1:18" ht="15" customHeight="1">
      <c r="A53" s="240"/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62"/>
      <c r="P53" s="60"/>
      <c r="Q53" s="60"/>
      <c r="R53" s="56"/>
    </row>
    <row r="54" spans="1:18" ht="15.6">
      <c r="A54" s="240"/>
      <c r="B54" s="241"/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59"/>
      <c r="P54" s="60"/>
      <c r="Q54" s="61"/>
      <c r="R54" s="56"/>
    </row>
    <row r="55" spans="1:18" ht="15.6">
      <c r="A55" s="240"/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62"/>
      <c r="P55" s="60"/>
      <c r="Q55" s="60"/>
      <c r="R55" s="56"/>
    </row>
    <row r="56" spans="1:18" ht="15.6">
      <c r="A56" s="240"/>
      <c r="B56" s="241"/>
      <c r="C56" s="241"/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59"/>
      <c r="P56" s="60"/>
      <c r="Q56" s="61"/>
      <c r="R56" s="56"/>
    </row>
    <row r="57" spans="1:18" ht="14.4" customHeight="1">
      <c r="A57" s="240"/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62"/>
      <c r="P57" s="60"/>
      <c r="Q57" s="60"/>
      <c r="R57" s="56"/>
    </row>
    <row r="58" spans="1:18" ht="14.4" customHeight="1">
      <c r="A58" s="240"/>
      <c r="B58" s="241"/>
      <c r="C58" s="241"/>
      <c r="D58" s="241"/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59"/>
      <c r="P58" s="60"/>
      <c r="Q58" s="61"/>
      <c r="R58" s="56"/>
    </row>
    <row r="75" ht="14.4" customHeight="1"/>
    <row r="76" ht="14.4" customHeight="1"/>
    <row r="95" ht="14.4" customHeight="1"/>
    <row r="96" ht="14.4" customHeight="1"/>
  </sheetData>
  <mergeCells count="185">
    <mergeCell ref="A57:A58"/>
    <mergeCell ref="B57:C58"/>
    <mergeCell ref="D57:D58"/>
    <mergeCell ref="E57:N58"/>
    <mergeCell ref="A51:A52"/>
    <mergeCell ref="B51:C52"/>
    <mergeCell ref="D51:D52"/>
    <mergeCell ref="E51:N52"/>
    <mergeCell ref="A53:A54"/>
    <mergeCell ref="B53:C54"/>
    <mergeCell ref="D53:D54"/>
    <mergeCell ref="E53:N54"/>
    <mergeCell ref="A55:A56"/>
    <mergeCell ref="B55:C56"/>
    <mergeCell ref="D55:D56"/>
    <mergeCell ref="E55:N56"/>
    <mergeCell ref="A45:A46"/>
    <mergeCell ref="B45:C46"/>
    <mergeCell ref="D45:D46"/>
    <mergeCell ref="E45:N46"/>
    <mergeCell ref="A47:A48"/>
    <mergeCell ref="B47:C48"/>
    <mergeCell ref="D47:D48"/>
    <mergeCell ref="E47:N48"/>
    <mergeCell ref="A49:A50"/>
    <mergeCell ref="B49:C50"/>
    <mergeCell ref="D49:D50"/>
    <mergeCell ref="E49:N50"/>
    <mergeCell ref="A39:A40"/>
    <mergeCell ref="B39:C40"/>
    <mergeCell ref="D39:D40"/>
    <mergeCell ref="E39:N40"/>
    <mergeCell ref="A41:A42"/>
    <mergeCell ref="B41:C42"/>
    <mergeCell ref="D41:D42"/>
    <mergeCell ref="E41:N42"/>
    <mergeCell ref="A43:A44"/>
    <mergeCell ref="B43:C44"/>
    <mergeCell ref="D43:D44"/>
    <mergeCell ref="E43:N44"/>
    <mergeCell ref="A33:A34"/>
    <mergeCell ref="B33:C34"/>
    <mergeCell ref="D33:D34"/>
    <mergeCell ref="E33:N34"/>
    <mergeCell ref="A35:A36"/>
    <mergeCell ref="B35:C36"/>
    <mergeCell ref="D35:D36"/>
    <mergeCell ref="E35:N36"/>
    <mergeCell ref="A37:A38"/>
    <mergeCell ref="B37:C38"/>
    <mergeCell ref="D37:D38"/>
    <mergeCell ref="E37:N38"/>
    <mergeCell ref="A28:Q28"/>
    <mergeCell ref="A29:A30"/>
    <mergeCell ref="B29:C30"/>
    <mergeCell ref="D29:D30"/>
    <mergeCell ref="E29:N30"/>
    <mergeCell ref="A31:A32"/>
    <mergeCell ref="B31:C32"/>
    <mergeCell ref="D31:D32"/>
    <mergeCell ref="E31:N32"/>
    <mergeCell ref="J19:J20"/>
    <mergeCell ref="K19:K20"/>
    <mergeCell ref="R19:R20"/>
    <mergeCell ref="S19:S20"/>
    <mergeCell ref="T19:T20"/>
    <mergeCell ref="U19:U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R21:R22"/>
    <mergeCell ref="S21:S22"/>
    <mergeCell ref="T21:T22"/>
    <mergeCell ref="U21:U22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L15:L16"/>
    <mergeCell ref="M15:M16"/>
    <mergeCell ref="N15:N16"/>
    <mergeCell ref="R15:R16"/>
    <mergeCell ref="S15:S16"/>
    <mergeCell ref="T15:T16"/>
    <mergeCell ref="U15:U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R17:R18"/>
    <mergeCell ref="S17:S18"/>
    <mergeCell ref="T17:T18"/>
    <mergeCell ref="U17:U18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1:L12"/>
    <mergeCell ref="M11:M12"/>
    <mergeCell ref="N11:N12"/>
    <mergeCell ref="R11:R12"/>
    <mergeCell ref="S11:S12"/>
    <mergeCell ref="T11:T12"/>
    <mergeCell ref="U11:U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R13:R14"/>
    <mergeCell ref="S13:S14"/>
    <mergeCell ref="T13:T14"/>
    <mergeCell ref="U13:U14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L7:L8"/>
    <mergeCell ref="M7:M8"/>
    <mergeCell ref="N7:N8"/>
    <mergeCell ref="R7:R8"/>
    <mergeCell ref="S7:S8"/>
    <mergeCell ref="T7:T8"/>
    <mergeCell ref="U7:U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R9:R10"/>
    <mergeCell ref="S9:S10"/>
    <mergeCell ref="T9:T10"/>
    <mergeCell ref="U9:U10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A2:U3"/>
    <mergeCell ref="A4:B6"/>
    <mergeCell ref="C4:U4"/>
    <mergeCell ref="C5:E6"/>
    <mergeCell ref="F5:H6"/>
    <mergeCell ref="I5:K6"/>
    <mergeCell ref="L5:N6"/>
    <mergeCell ref="R5:T5"/>
    <mergeCell ref="R6:T6"/>
  </mergeCells>
  <pageMargins left="0.51180555555555496" right="0.31527777777777799" top="0.78749999999999998" bottom="0.78749999999999998" header="0.51180555555555496" footer="0.51180555555555496"/>
  <pageSetup paperSize="9" firstPageNumber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2:AC33"/>
  <sheetViews>
    <sheetView showGridLines="0" topLeftCell="A13" zoomScaleNormal="100" workbookViewId="0">
      <selection activeCell="B23" sqref="B23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" max="22" width="9.109375" customWidth="1"/>
    <col min="23" max="31" width="2.6640625" customWidth="1"/>
    <col min="32" max="32" width="3" customWidth="1"/>
    <col min="33" max="43" width="2.6640625" customWidth="1"/>
    <col min="44" max="44" width="3" customWidth="1"/>
    <col min="45" max="55" width="2.6640625" customWidth="1"/>
    <col min="56" max="56" width="3" customWidth="1"/>
    <col min="57" max="57" width="2.6640625" customWidth="1"/>
    <col min="58" max="259" width="9.109375" customWidth="1"/>
    <col min="260" max="260" width="4" customWidth="1"/>
    <col min="261" max="261" width="35.33203125" customWidth="1"/>
    <col min="262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3" width="4.33203125" customWidth="1"/>
    <col min="274" max="274" width="4.6640625" customWidth="1"/>
    <col min="275" max="275" width="1.44140625" customWidth="1"/>
    <col min="276" max="276" width="4.6640625" customWidth="1"/>
    <col min="277" max="277" width="6.6640625" customWidth="1"/>
    <col min="278" max="515" width="9.109375" customWidth="1"/>
    <col min="516" max="516" width="4" customWidth="1"/>
    <col min="517" max="517" width="35.33203125" customWidth="1"/>
    <col min="518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29" width="4.33203125" customWidth="1"/>
    <col min="530" max="530" width="4.6640625" customWidth="1"/>
    <col min="531" max="531" width="1.44140625" customWidth="1"/>
    <col min="532" max="532" width="4.6640625" customWidth="1"/>
    <col min="533" max="533" width="6.6640625" customWidth="1"/>
    <col min="534" max="771" width="9.109375" customWidth="1"/>
    <col min="772" max="772" width="4" customWidth="1"/>
    <col min="773" max="773" width="35.33203125" customWidth="1"/>
    <col min="774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5" width="4.33203125" customWidth="1"/>
    <col min="786" max="786" width="4.6640625" customWidth="1"/>
    <col min="787" max="787" width="1.44140625" customWidth="1"/>
    <col min="788" max="788" width="4.6640625" customWidth="1"/>
    <col min="789" max="789" width="6.6640625" customWidth="1"/>
    <col min="790" max="1025" width="9.109375" customWidth="1"/>
  </cols>
  <sheetData>
    <row r="2" spans="1:29" ht="15" customHeight="1">
      <c r="A2" s="185" t="s">
        <v>82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1:29" ht="15.75" customHeight="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29" ht="32.25" customHeight="1">
      <c r="A4" s="186" t="s">
        <v>97</v>
      </c>
      <c r="B4" s="186"/>
      <c r="C4" s="187" t="s">
        <v>84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1:29">
      <c r="A5" s="186"/>
      <c r="B5" s="186"/>
      <c r="C5" s="188">
        <v>1</v>
      </c>
      <c r="D5" s="188"/>
      <c r="E5" s="188"/>
      <c r="F5" s="185">
        <v>2</v>
      </c>
      <c r="G5" s="185"/>
      <c r="H5" s="185"/>
      <c r="I5" s="185">
        <v>3</v>
      </c>
      <c r="J5" s="185"/>
      <c r="K5" s="185"/>
      <c r="L5" s="185">
        <v>4</v>
      </c>
      <c r="M5" s="185"/>
      <c r="N5" s="185"/>
      <c r="O5" s="185">
        <v>5</v>
      </c>
      <c r="P5" s="185"/>
      <c r="Q5" s="185"/>
      <c r="R5" s="189" t="s">
        <v>85</v>
      </c>
      <c r="S5" s="189"/>
      <c r="T5" s="189"/>
      <c r="U5" s="38" t="s">
        <v>86</v>
      </c>
    </row>
    <row r="6" spans="1:29">
      <c r="A6" s="186"/>
      <c r="B6" s="186"/>
      <c r="C6" s="188"/>
      <c r="D6" s="188"/>
      <c r="E6" s="188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0" t="s">
        <v>87</v>
      </c>
      <c r="S6" s="190"/>
      <c r="T6" s="190"/>
      <c r="U6" s="39" t="s">
        <v>88</v>
      </c>
    </row>
    <row r="7" spans="1:29" ht="15" customHeight="1">
      <c r="A7" s="191">
        <v>1</v>
      </c>
      <c r="B7" s="192" t="s">
        <v>22</v>
      </c>
      <c r="C7" s="193"/>
      <c r="D7" s="193"/>
      <c r="E7" s="193"/>
      <c r="F7" s="194"/>
      <c r="G7" s="195"/>
      <c r="H7" s="196"/>
      <c r="I7" s="194"/>
      <c r="J7" s="195"/>
      <c r="K7" s="196"/>
      <c r="L7" s="40"/>
      <c r="M7" s="40"/>
      <c r="N7" s="40"/>
      <c r="O7" s="194"/>
      <c r="P7" s="195"/>
      <c r="Q7" s="196"/>
      <c r="R7" s="197"/>
      <c r="S7" s="198"/>
      <c r="T7" s="199"/>
      <c r="U7" s="200"/>
      <c r="AB7" s="41"/>
    </row>
    <row r="8" spans="1:29" ht="15.75" customHeight="1">
      <c r="A8" s="191"/>
      <c r="B8" s="192"/>
      <c r="C8" s="193"/>
      <c r="D8" s="193"/>
      <c r="E8" s="193"/>
      <c r="F8" s="194"/>
      <c r="G8" s="195"/>
      <c r="H8" s="196"/>
      <c r="I8" s="194"/>
      <c r="J8" s="195"/>
      <c r="K8" s="196"/>
      <c r="L8" s="42"/>
      <c r="M8" s="42"/>
      <c r="N8" s="42"/>
      <c r="O8" s="194"/>
      <c r="P8" s="195"/>
      <c r="Q8" s="196"/>
      <c r="R8" s="197"/>
      <c r="S8" s="198"/>
      <c r="T8" s="199"/>
      <c r="U8" s="200"/>
    </row>
    <row r="9" spans="1:29" ht="15" customHeight="1">
      <c r="A9" s="191"/>
      <c r="B9" s="192"/>
      <c r="C9" s="193"/>
      <c r="D9" s="193"/>
      <c r="E9" s="193"/>
      <c r="F9" s="201"/>
      <c r="G9" s="202"/>
      <c r="H9" s="203"/>
      <c r="I9" s="204"/>
      <c r="J9" s="205"/>
      <c r="K9" s="206"/>
      <c r="L9" s="43"/>
      <c r="M9" s="43"/>
      <c r="N9" s="43"/>
      <c r="O9" s="204"/>
      <c r="P9" s="205"/>
      <c r="Q9" s="206"/>
      <c r="R9" s="207"/>
      <c r="S9" s="208"/>
      <c r="T9" s="209"/>
      <c r="U9" s="210"/>
      <c r="AA9" s="41"/>
      <c r="AB9" s="41"/>
      <c r="AC9" s="41"/>
    </row>
    <row r="10" spans="1:29" ht="15.75" customHeight="1">
      <c r="A10" s="191"/>
      <c r="B10" s="192"/>
      <c r="C10" s="193"/>
      <c r="D10" s="193"/>
      <c r="E10" s="193"/>
      <c r="F10" s="201"/>
      <c r="G10" s="202"/>
      <c r="H10" s="203"/>
      <c r="I10" s="204"/>
      <c r="J10" s="205"/>
      <c r="K10" s="206"/>
      <c r="L10" s="44"/>
      <c r="M10" s="44"/>
      <c r="N10" s="44"/>
      <c r="O10" s="204"/>
      <c r="P10" s="205"/>
      <c r="Q10" s="206"/>
      <c r="R10" s="207"/>
      <c r="S10" s="208"/>
      <c r="T10" s="209"/>
      <c r="U10" s="210"/>
      <c r="AA10" s="41"/>
      <c r="AB10" s="41"/>
      <c r="AC10" s="41"/>
    </row>
    <row r="11" spans="1:29" ht="15" customHeight="1">
      <c r="A11" s="191">
        <v>2</v>
      </c>
      <c r="B11" s="192" t="s">
        <v>54</v>
      </c>
      <c r="C11" s="194"/>
      <c r="D11" s="195"/>
      <c r="E11" s="195"/>
      <c r="F11" s="211" t="s">
        <v>89</v>
      </c>
      <c r="G11" s="211"/>
      <c r="H11" s="211"/>
      <c r="I11" s="195"/>
      <c r="J11" s="195"/>
      <c r="K11" s="196"/>
      <c r="L11" s="40"/>
      <c r="M11" s="40"/>
      <c r="N11" s="40"/>
      <c r="O11" s="194"/>
      <c r="P11" s="195"/>
      <c r="Q11" s="196"/>
      <c r="R11" s="197"/>
      <c r="S11" s="198"/>
      <c r="T11" s="199"/>
      <c r="U11" s="200"/>
    </row>
    <row r="12" spans="1:29" ht="15.75" customHeight="1">
      <c r="A12" s="191"/>
      <c r="B12" s="192"/>
      <c r="C12" s="194"/>
      <c r="D12" s="195"/>
      <c r="E12" s="195"/>
      <c r="F12" s="211"/>
      <c r="G12" s="211"/>
      <c r="H12" s="211"/>
      <c r="I12" s="195"/>
      <c r="J12" s="195"/>
      <c r="K12" s="196"/>
      <c r="L12" s="42"/>
      <c r="M12" s="42"/>
      <c r="N12" s="42"/>
      <c r="O12" s="194"/>
      <c r="P12" s="195"/>
      <c r="Q12" s="196"/>
      <c r="R12" s="197"/>
      <c r="S12" s="198"/>
      <c r="T12" s="199"/>
      <c r="U12" s="200"/>
    </row>
    <row r="13" spans="1:29" ht="15" customHeight="1">
      <c r="A13" s="191"/>
      <c r="B13" s="192"/>
      <c r="C13" s="204"/>
      <c r="D13" s="205"/>
      <c r="E13" s="205"/>
      <c r="F13" s="211"/>
      <c r="G13" s="211"/>
      <c r="H13" s="211"/>
      <c r="I13" s="202"/>
      <c r="J13" s="202"/>
      <c r="K13" s="203"/>
      <c r="L13" s="43"/>
      <c r="M13" s="43"/>
      <c r="N13" s="43"/>
      <c r="O13" s="204"/>
      <c r="P13" s="205"/>
      <c r="Q13" s="206"/>
      <c r="R13" s="207"/>
      <c r="S13" s="208"/>
      <c r="T13" s="209"/>
      <c r="U13" s="210"/>
    </row>
    <row r="14" spans="1:29" ht="15.75" customHeight="1">
      <c r="A14" s="191"/>
      <c r="B14" s="192"/>
      <c r="C14" s="204"/>
      <c r="D14" s="205"/>
      <c r="E14" s="205"/>
      <c r="F14" s="211"/>
      <c r="G14" s="211"/>
      <c r="H14" s="211"/>
      <c r="I14" s="202"/>
      <c r="J14" s="202"/>
      <c r="K14" s="203"/>
      <c r="L14" s="43"/>
      <c r="M14" s="43"/>
      <c r="N14" s="43"/>
      <c r="O14" s="204"/>
      <c r="P14" s="205"/>
      <c r="Q14" s="206"/>
      <c r="R14" s="207"/>
      <c r="S14" s="208"/>
      <c r="T14" s="209"/>
      <c r="U14" s="210"/>
    </row>
    <row r="15" spans="1:29" ht="15" customHeight="1">
      <c r="A15" s="191">
        <v>3</v>
      </c>
      <c r="B15" s="192" t="s">
        <v>47</v>
      </c>
      <c r="C15" s="194"/>
      <c r="D15" s="195"/>
      <c r="E15" s="196"/>
      <c r="F15" s="212"/>
      <c r="G15" s="213"/>
      <c r="H15" s="213"/>
      <c r="I15" s="214"/>
      <c r="J15" s="214"/>
      <c r="K15" s="214"/>
      <c r="L15" s="194"/>
      <c r="M15" s="195"/>
      <c r="N15" s="196"/>
      <c r="O15" s="195"/>
      <c r="P15" s="195"/>
      <c r="Q15" s="196"/>
      <c r="R15" s="197"/>
      <c r="S15" s="198"/>
      <c r="T15" s="199"/>
      <c r="U15" s="200"/>
    </row>
    <row r="16" spans="1:29" ht="15.75" customHeight="1">
      <c r="A16" s="191"/>
      <c r="B16" s="192"/>
      <c r="C16" s="194"/>
      <c r="D16" s="195"/>
      <c r="E16" s="196"/>
      <c r="F16" s="212"/>
      <c r="G16" s="213"/>
      <c r="H16" s="213"/>
      <c r="I16" s="214"/>
      <c r="J16" s="214"/>
      <c r="K16" s="214"/>
      <c r="L16" s="194"/>
      <c r="M16" s="195"/>
      <c r="N16" s="196"/>
      <c r="O16" s="195"/>
      <c r="P16" s="195"/>
      <c r="Q16" s="196"/>
      <c r="R16" s="197"/>
      <c r="S16" s="198"/>
      <c r="T16" s="199"/>
      <c r="U16" s="200"/>
    </row>
    <row r="17" spans="1:21" ht="15" customHeight="1">
      <c r="A17" s="191"/>
      <c r="B17" s="192"/>
      <c r="C17" s="204"/>
      <c r="D17" s="205"/>
      <c r="E17" s="206"/>
      <c r="F17" s="204"/>
      <c r="G17" s="205"/>
      <c r="H17" s="205"/>
      <c r="I17" s="214"/>
      <c r="J17" s="214"/>
      <c r="K17" s="214"/>
      <c r="L17" s="204"/>
      <c r="M17" s="205"/>
      <c r="N17" s="206"/>
      <c r="O17" s="215"/>
      <c r="P17" s="215"/>
      <c r="Q17" s="216"/>
      <c r="R17" s="207"/>
      <c r="S17" s="208"/>
      <c r="T17" s="209"/>
      <c r="U17" s="210"/>
    </row>
    <row r="18" spans="1:21" ht="15.75" customHeight="1">
      <c r="A18" s="191"/>
      <c r="B18" s="192"/>
      <c r="C18" s="204"/>
      <c r="D18" s="205"/>
      <c r="E18" s="206"/>
      <c r="F18" s="204"/>
      <c r="G18" s="205"/>
      <c r="H18" s="205"/>
      <c r="I18" s="214"/>
      <c r="J18" s="214"/>
      <c r="K18" s="214"/>
      <c r="L18" s="204"/>
      <c r="M18" s="205"/>
      <c r="N18" s="206"/>
      <c r="O18" s="215"/>
      <c r="P18" s="215"/>
      <c r="Q18" s="216"/>
      <c r="R18" s="207"/>
      <c r="S18" s="208"/>
      <c r="T18" s="209"/>
      <c r="U18" s="210"/>
    </row>
    <row r="19" spans="1:21" ht="15" customHeight="1">
      <c r="A19" s="191">
        <v>4</v>
      </c>
      <c r="B19" s="192" t="s">
        <v>77</v>
      </c>
      <c r="C19" s="194"/>
      <c r="D19" s="195"/>
      <c r="E19" s="196"/>
      <c r="F19" s="194"/>
      <c r="G19" s="195"/>
      <c r="H19" s="196"/>
      <c r="I19" s="212"/>
      <c r="J19" s="213"/>
      <c r="K19" s="213"/>
      <c r="L19" s="217">
        <v>2018</v>
      </c>
      <c r="M19" s="217"/>
      <c r="N19" s="217"/>
      <c r="O19" s="194"/>
      <c r="P19" s="195"/>
      <c r="Q19" s="196"/>
      <c r="R19" s="198"/>
      <c r="S19" s="198"/>
      <c r="T19" s="199"/>
      <c r="U19" s="200"/>
    </row>
    <row r="20" spans="1:21" ht="15.75" customHeight="1">
      <c r="A20" s="191"/>
      <c r="B20" s="192"/>
      <c r="C20" s="194"/>
      <c r="D20" s="195"/>
      <c r="E20" s="196"/>
      <c r="F20" s="194"/>
      <c r="G20" s="195"/>
      <c r="H20" s="196"/>
      <c r="I20" s="212"/>
      <c r="J20" s="213"/>
      <c r="K20" s="213"/>
      <c r="L20" s="217"/>
      <c r="M20" s="217"/>
      <c r="N20" s="217"/>
      <c r="O20" s="194"/>
      <c r="P20" s="195"/>
      <c r="Q20" s="196"/>
      <c r="R20" s="198"/>
      <c r="S20" s="198"/>
      <c r="T20" s="199"/>
      <c r="U20" s="200"/>
    </row>
    <row r="21" spans="1:21" ht="15" customHeight="1">
      <c r="A21" s="191"/>
      <c r="B21" s="192"/>
      <c r="C21" s="204"/>
      <c r="D21" s="205"/>
      <c r="E21" s="206"/>
      <c r="F21" s="204"/>
      <c r="G21" s="205"/>
      <c r="H21" s="206"/>
      <c r="I21" s="204"/>
      <c r="J21" s="205"/>
      <c r="K21" s="205"/>
      <c r="L21" s="217"/>
      <c r="M21" s="217"/>
      <c r="N21" s="217"/>
      <c r="O21" s="204"/>
      <c r="P21" s="205"/>
      <c r="Q21" s="206"/>
      <c r="R21" s="242"/>
      <c r="S21" s="208"/>
      <c r="T21" s="209"/>
      <c r="U21" s="210"/>
    </row>
    <row r="22" spans="1:21" ht="15.75" customHeight="1">
      <c r="A22" s="191"/>
      <c r="B22" s="192"/>
      <c r="C22" s="204"/>
      <c r="D22" s="205"/>
      <c r="E22" s="206"/>
      <c r="F22" s="204"/>
      <c r="G22" s="205"/>
      <c r="H22" s="206"/>
      <c r="I22" s="204"/>
      <c r="J22" s="205"/>
      <c r="K22" s="205"/>
      <c r="L22" s="217"/>
      <c r="M22" s="217"/>
      <c r="N22" s="217"/>
      <c r="O22" s="204"/>
      <c r="P22" s="205"/>
      <c r="Q22" s="206"/>
      <c r="R22" s="242"/>
      <c r="S22" s="208"/>
      <c r="T22" s="209"/>
      <c r="U22" s="210"/>
    </row>
    <row r="23" spans="1:21" ht="15" customHeight="1">
      <c r="A23" s="191">
        <v>5</v>
      </c>
      <c r="B23" s="192" t="s">
        <v>98</v>
      </c>
      <c r="C23" s="194"/>
      <c r="D23" s="195"/>
      <c r="E23" s="196"/>
      <c r="F23" s="194"/>
      <c r="G23" s="195"/>
      <c r="H23" s="196"/>
      <c r="I23" s="194"/>
      <c r="J23" s="195"/>
      <c r="K23" s="196"/>
      <c r="L23" s="40"/>
      <c r="M23" s="40"/>
      <c r="N23" s="40"/>
      <c r="O23" s="217"/>
      <c r="P23" s="217"/>
      <c r="Q23" s="217"/>
      <c r="R23" s="198"/>
      <c r="S23" s="198"/>
      <c r="T23" s="199"/>
      <c r="U23" s="200"/>
    </row>
    <row r="24" spans="1:21" ht="15.75" customHeight="1">
      <c r="A24" s="191"/>
      <c r="B24" s="192"/>
      <c r="C24" s="194"/>
      <c r="D24" s="195"/>
      <c r="E24" s="196"/>
      <c r="F24" s="194"/>
      <c r="G24" s="195"/>
      <c r="H24" s="196"/>
      <c r="I24" s="194"/>
      <c r="J24" s="195"/>
      <c r="K24" s="196"/>
      <c r="L24" s="42"/>
      <c r="M24" s="42"/>
      <c r="N24" s="42"/>
      <c r="O24" s="217"/>
      <c r="P24" s="217"/>
      <c r="Q24" s="217"/>
      <c r="R24" s="198"/>
      <c r="S24" s="198"/>
      <c r="T24" s="199"/>
      <c r="U24" s="200"/>
    </row>
    <row r="25" spans="1:21" ht="15" customHeight="1">
      <c r="A25" s="191"/>
      <c r="B25" s="192"/>
      <c r="C25" s="204"/>
      <c r="D25" s="205"/>
      <c r="E25" s="206"/>
      <c r="F25" s="204"/>
      <c r="G25" s="205"/>
      <c r="H25" s="206"/>
      <c r="I25" s="204"/>
      <c r="J25" s="205"/>
      <c r="K25" s="206"/>
      <c r="L25" s="43"/>
      <c r="M25" s="43"/>
      <c r="N25" s="43"/>
      <c r="O25" s="217"/>
      <c r="P25" s="217"/>
      <c r="Q25" s="217"/>
      <c r="R25" s="242"/>
      <c r="S25" s="208"/>
      <c r="T25" s="209"/>
      <c r="U25" s="210"/>
    </row>
    <row r="26" spans="1:21" ht="15.75" customHeight="1">
      <c r="A26" s="191"/>
      <c r="B26" s="192"/>
      <c r="C26" s="204"/>
      <c r="D26" s="205"/>
      <c r="E26" s="206"/>
      <c r="F26" s="204"/>
      <c r="G26" s="205"/>
      <c r="H26" s="206"/>
      <c r="I26" s="204"/>
      <c r="J26" s="205"/>
      <c r="K26" s="206"/>
      <c r="L26" s="44"/>
      <c r="M26" s="44"/>
      <c r="N26" s="44"/>
      <c r="O26" s="217"/>
      <c r="P26" s="217"/>
      <c r="Q26" s="217"/>
      <c r="R26" s="242"/>
      <c r="S26" s="208"/>
      <c r="T26" s="209"/>
      <c r="U26" s="210"/>
    </row>
    <row r="27" spans="1:21" ht="15" customHeight="1"/>
    <row r="29" spans="1:21" ht="13.2" customHeight="1"/>
    <row r="30" spans="1:21" ht="13.2" customHeight="1"/>
    <row r="31" spans="1:21" ht="15" customHeight="1"/>
    <row r="32" spans="1:21" ht="21.75" customHeight="1"/>
    <row r="33" ht="15" customHeight="1"/>
  </sheetData>
  <mergeCells count="167">
    <mergeCell ref="J23:J24"/>
    <mergeCell ref="K23:K24"/>
    <mergeCell ref="O23:Q26"/>
    <mergeCell ref="R23:R24"/>
    <mergeCell ref="S23:S24"/>
    <mergeCell ref="T23:T24"/>
    <mergeCell ref="U23:U24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U25:U26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U19:U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  <mergeCell ref="S21:S22"/>
    <mergeCell ref="T21:T22"/>
    <mergeCell ref="U21:U22"/>
    <mergeCell ref="J19:J20"/>
    <mergeCell ref="K19:K20"/>
    <mergeCell ref="L19:N22"/>
    <mergeCell ref="O19:O20"/>
    <mergeCell ref="P19:P20"/>
    <mergeCell ref="Q19:Q20"/>
    <mergeCell ref="R19:R20"/>
    <mergeCell ref="S19:S20"/>
    <mergeCell ref="T19:T20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U15:U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O11:O12"/>
    <mergeCell ref="P11:P12"/>
    <mergeCell ref="Q11:Q12"/>
    <mergeCell ref="R11:R12"/>
    <mergeCell ref="S11:S12"/>
    <mergeCell ref="T11:T12"/>
    <mergeCell ref="U11:U12"/>
    <mergeCell ref="C13:C14"/>
    <mergeCell ref="D13:D14"/>
    <mergeCell ref="E13:E14"/>
    <mergeCell ref="I13:I14"/>
    <mergeCell ref="J13:J14"/>
    <mergeCell ref="K13:K14"/>
    <mergeCell ref="O13:O14"/>
    <mergeCell ref="P13:P14"/>
    <mergeCell ref="Q13:Q14"/>
    <mergeCell ref="R13:R14"/>
    <mergeCell ref="S13:S14"/>
    <mergeCell ref="T13:T14"/>
    <mergeCell ref="U13:U14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7:O8"/>
    <mergeCell ref="P7:P8"/>
    <mergeCell ref="Q7:Q8"/>
    <mergeCell ref="R7:R8"/>
    <mergeCell ref="S7:S8"/>
    <mergeCell ref="T7:T8"/>
    <mergeCell ref="U7:U8"/>
    <mergeCell ref="F9:F10"/>
    <mergeCell ref="G9:G10"/>
    <mergeCell ref="H9:H10"/>
    <mergeCell ref="I9:I10"/>
    <mergeCell ref="J9:J10"/>
    <mergeCell ref="K9:K10"/>
    <mergeCell ref="O9:O10"/>
    <mergeCell ref="P9:P10"/>
    <mergeCell ref="Q9:Q10"/>
    <mergeCell ref="R9:R10"/>
    <mergeCell ref="S9:S10"/>
    <mergeCell ref="T9:T10"/>
    <mergeCell ref="U9:U10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A2:U3"/>
    <mergeCell ref="A4:B6"/>
    <mergeCell ref="C4:U4"/>
    <mergeCell ref="C5:E6"/>
    <mergeCell ref="F5:H6"/>
    <mergeCell ref="I5:K6"/>
    <mergeCell ref="L5:N6"/>
    <mergeCell ref="O5:Q6"/>
    <mergeCell ref="R5:T5"/>
    <mergeCell ref="R6:T6"/>
  </mergeCells>
  <pageMargins left="0.59027777777777801" right="0" top="0.78749999999999998" bottom="0.78749999999999998" header="0.51180555555555496" footer="0.51180555555555496"/>
  <pageSetup paperSize="9" firstPageNumber="0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2:V96"/>
  <sheetViews>
    <sheetView showGridLines="0" topLeftCell="A4" zoomScaleNormal="100" workbookViewId="0">
      <selection activeCell="U25" sqref="U25"/>
    </sheetView>
  </sheetViews>
  <sheetFormatPr defaultRowHeight="14.4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" max="221" width="9.109375" customWidth="1"/>
    <col min="222" max="222" width="4" customWidth="1"/>
    <col min="223" max="223" width="35.33203125" customWidth="1"/>
    <col min="224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3" width="4.33203125" customWidth="1"/>
    <col min="234" max="234" width="1.44140625" customWidth="1"/>
    <col min="235" max="235" width="4.33203125" customWidth="1"/>
    <col min="236" max="236" width="4.6640625" customWidth="1"/>
    <col min="237" max="237" width="1.44140625" customWidth="1"/>
    <col min="238" max="238" width="4.6640625" customWidth="1"/>
    <col min="239" max="239" width="6.6640625" customWidth="1"/>
    <col min="240" max="477" width="9.109375" customWidth="1"/>
    <col min="478" max="478" width="4" customWidth="1"/>
    <col min="479" max="479" width="35.33203125" customWidth="1"/>
    <col min="480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9" width="4.33203125" customWidth="1"/>
    <col min="490" max="490" width="1.44140625" customWidth="1"/>
    <col min="491" max="491" width="4.33203125" customWidth="1"/>
    <col min="492" max="492" width="4.6640625" customWidth="1"/>
    <col min="493" max="493" width="1.44140625" customWidth="1"/>
    <col min="494" max="494" width="4.6640625" customWidth="1"/>
    <col min="495" max="495" width="6.6640625" customWidth="1"/>
    <col min="496" max="733" width="9.109375" customWidth="1"/>
    <col min="734" max="734" width="4" customWidth="1"/>
    <col min="735" max="735" width="35.33203125" customWidth="1"/>
    <col min="736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5" width="4.33203125" customWidth="1"/>
    <col min="746" max="746" width="1.44140625" customWidth="1"/>
    <col min="747" max="747" width="4.33203125" customWidth="1"/>
    <col min="748" max="748" width="4.6640625" customWidth="1"/>
    <col min="749" max="749" width="1.44140625" customWidth="1"/>
    <col min="750" max="750" width="4.6640625" customWidth="1"/>
    <col min="751" max="751" width="6.6640625" customWidth="1"/>
    <col min="752" max="989" width="9.109375" customWidth="1"/>
    <col min="990" max="990" width="4" customWidth="1"/>
    <col min="991" max="991" width="35.33203125" customWidth="1"/>
    <col min="992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1" width="4.33203125" customWidth="1"/>
    <col min="1002" max="1002" width="1.44140625" customWidth="1"/>
    <col min="1003" max="1003" width="4.33203125" customWidth="1"/>
    <col min="1004" max="1004" width="4.6640625" customWidth="1"/>
    <col min="1005" max="1005" width="1.44140625" customWidth="1"/>
    <col min="1006" max="1006" width="4.6640625" customWidth="1"/>
    <col min="1007" max="1007" width="6.6640625" customWidth="1"/>
    <col min="1008" max="1025" width="9.109375" customWidth="1"/>
  </cols>
  <sheetData>
    <row r="2" spans="1:21" ht="14.4" customHeight="1">
      <c r="A2" s="185" t="s">
        <v>82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1:21" ht="15" customHeight="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21" ht="32.25" customHeight="1">
      <c r="A4" s="186" t="s">
        <v>97</v>
      </c>
      <c r="B4" s="186"/>
      <c r="C4" s="187" t="s">
        <v>99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1:21" ht="14.4" customHeight="1">
      <c r="A5" s="186"/>
      <c r="B5" s="186"/>
      <c r="C5" s="188">
        <v>1</v>
      </c>
      <c r="D5" s="188"/>
      <c r="E5" s="188"/>
      <c r="F5" s="185">
        <v>2</v>
      </c>
      <c r="G5" s="185"/>
      <c r="H5" s="185"/>
      <c r="I5" s="185">
        <v>3</v>
      </c>
      <c r="J5" s="185"/>
      <c r="K5" s="185"/>
      <c r="L5" s="185">
        <v>4</v>
      </c>
      <c r="M5" s="185"/>
      <c r="N5" s="185"/>
      <c r="O5" s="185">
        <v>5</v>
      </c>
      <c r="P5" s="185"/>
      <c r="Q5" s="185"/>
      <c r="R5" s="189" t="s">
        <v>85</v>
      </c>
      <c r="S5" s="189"/>
      <c r="T5" s="189"/>
      <c r="U5" s="38" t="s">
        <v>86</v>
      </c>
    </row>
    <row r="6" spans="1:21" ht="15" customHeight="1">
      <c r="A6" s="186"/>
      <c r="B6" s="186"/>
      <c r="C6" s="188"/>
      <c r="D6" s="188"/>
      <c r="E6" s="188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0" t="s">
        <v>87</v>
      </c>
      <c r="S6" s="190"/>
      <c r="T6" s="190"/>
      <c r="U6" s="39" t="s">
        <v>88</v>
      </c>
    </row>
    <row r="7" spans="1:21" ht="15" customHeight="1">
      <c r="A7" s="191">
        <v>1</v>
      </c>
      <c r="B7" s="192" t="s">
        <v>22</v>
      </c>
      <c r="C7" s="193"/>
      <c r="D7" s="193"/>
      <c r="E7" s="193"/>
      <c r="F7" s="218">
        <f>E11</f>
        <v>2</v>
      </c>
      <c r="G7" s="219" t="s">
        <v>92</v>
      </c>
      <c r="H7" s="220">
        <f>C11</f>
        <v>1</v>
      </c>
      <c r="I7" s="218">
        <f>O33</f>
        <v>2</v>
      </c>
      <c r="J7" s="219" t="s">
        <v>92</v>
      </c>
      <c r="K7" s="220">
        <f>Q33</f>
        <v>0</v>
      </c>
      <c r="L7" s="218">
        <f>O37</f>
        <v>2</v>
      </c>
      <c r="M7" s="219" t="s">
        <v>92</v>
      </c>
      <c r="N7" s="220">
        <f>Q37</f>
        <v>0</v>
      </c>
      <c r="O7" s="218">
        <f>O43</f>
        <v>2</v>
      </c>
      <c r="P7" s="219" t="s">
        <v>92</v>
      </c>
      <c r="Q7" s="220">
        <f>Q43</f>
        <v>0</v>
      </c>
      <c r="R7" s="221">
        <f>F7+I7+L7+O7</f>
        <v>8</v>
      </c>
      <c r="S7" s="222" t="s">
        <v>92</v>
      </c>
      <c r="T7" s="223">
        <f>H7+K7+N7+Q7</f>
        <v>1</v>
      </c>
      <c r="U7" s="224">
        <v>8</v>
      </c>
    </row>
    <row r="8" spans="1:21" ht="15.75" customHeight="1">
      <c r="A8" s="191"/>
      <c r="B8" s="192"/>
      <c r="C8" s="193"/>
      <c r="D8" s="193"/>
      <c r="E8" s="193"/>
      <c r="F8" s="218"/>
      <c r="G8" s="219"/>
      <c r="H8" s="220"/>
      <c r="I8" s="218"/>
      <c r="J8" s="219"/>
      <c r="K8" s="220"/>
      <c r="L8" s="218"/>
      <c r="M8" s="219"/>
      <c r="N8" s="220"/>
      <c r="O8" s="218"/>
      <c r="P8" s="219"/>
      <c r="Q8" s="220"/>
      <c r="R8" s="221"/>
      <c r="S8" s="222"/>
      <c r="T8" s="223"/>
      <c r="U8" s="224"/>
    </row>
    <row r="9" spans="1:21" ht="15" customHeight="1">
      <c r="A9" s="191"/>
      <c r="B9" s="192"/>
      <c r="C9" s="193"/>
      <c r="D9" s="193"/>
      <c r="E9" s="193"/>
      <c r="F9" s="225">
        <f>E13</f>
        <v>27</v>
      </c>
      <c r="G9" s="226" t="s">
        <v>92</v>
      </c>
      <c r="H9" s="227">
        <f>C13</f>
        <v>21</v>
      </c>
      <c r="I9" s="228">
        <f>O34</f>
        <v>20</v>
      </c>
      <c r="J9" s="229" t="s">
        <v>92</v>
      </c>
      <c r="K9" s="230">
        <f>Q34</f>
        <v>16</v>
      </c>
      <c r="L9" s="228">
        <f>O38</f>
        <v>20</v>
      </c>
      <c r="M9" s="229" t="s">
        <v>92</v>
      </c>
      <c r="N9" s="230">
        <f>Q38</f>
        <v>12</v>
      </c>
      <c r="O9" s="228">
        <f>O44</f>
        <v>20</v>
      </c>
      <c r="P9" s="229" t="s">
        <v>92</v>
      </c>
      <c r="Q9" s="230">
        <f>Q44</f>
        <v>9</v>
      </c>
      <c r="R9" s="231">
        <f>F9+I9+L9+O9</f>
        <v>87</v>
      </c>
      <c r="S9" s="232" t="s">
        <v>92</v>
      </c>
      <c r="T9" s="233">
        <f>H9+K9+N9+Q9</f>
        <v>58</v>
      </c>
      <c r="U9" s="234" t="s">
        <v>93</v>
      </c>
    </row>
    <row r="10" spans="1:21" ht="15.75" customHeight="1">
      <c r="A10" s="191"/>
      <c r="B10" s="192"/>
      <c r="C10" s="193"/>
      <c r="D10" s="193"/>
      <c r="E10" s="193"/>
      <c r="F10" s="225"/>
      <c r="G10" s="226"/>
      <c r="H10" s="227"/>
      <c r="I10" s="228"/>
      <c r="J10" s="229"/>
      <c r="K10" s="230"/>
      <c r="L10" s="228"/>
      <c r="M10" s="229"/>
      <c r="N10" s="230"/>
      <c r="O10" s="228"/>
      <c r="P10" s="229"/>
      <c r="Q10" s="230"/>
      <c r="R10" s="231"/>
      <c r="S10" s="232"/>
      <c r="T10" s="233"/>
      <c r="U10" s="234"/>
    </row>
    <row r="11" spans="1:21" ht="15" customHeight="1">
      <c r="A11" s="191">
        <v>2</v>
      </c>
      <c r="B11" s="192" t="s">
        <v>54</v>
      </c>
      <c r="C11" s="218">
        <f>O47</f>
        <v>1</v>
      </c>
      <c r="D11" s="219" t="s">
        <v>92</v>
      </c>
      <c r="E11" s="219">
        <f>Q47</f>
        <v>2</v>
      </c>
      <c r="F11" s="211" t="s">
        <v>89</v>
      </c>
      <c r="G11" s="211"/>
      <c r="H11" s="211"/>
      <c r="I11" s="219">
        <f>O29</f>
        <v>2</v>
      </c>
      <c r="J11" s="219" t="s">
        <v>92</v>
      </c>
      <c r="K11" s="220">
        <f>Q29</f>
        <v>0</v>
      </c>
      <c r="L11" s="218">
        <f>O41</f>
        <v>2</v>
      </c>
      <c r="M11" s="219" t="s">
        <v>92</v>
      </c>
      <c r="N11" s="220">
        <f>Q41</f>
        <v>0</v>
      </c>
      <c r="O11" s="218">
        <f>O35</f>
        <v>2</v>
      </c>
      <c r="P11" s="219" t="s">
        <v>92</v>
      </c>
      <c r="Q11" s="220">
        <f>Q35</f>
        <v>0</v>
      </c>
      <c r="R11" s="221">
        <f>C11+I11+L11+O11</f>
        <v>7</v>
      </c>
      <c r="S11" s="222" t="s">
        <v>92</v>
      </c>
      <c r="T11" s="223">
        <f>E11+K11+N11+Q11</f>
        <v>2</v>
      </c>
      <c r="U11" s="224">
        <v>6</v>
      </c>
    </row>
    <row r="12" spans="1:21" ht="15.75" customHeight="1">
      <c r="A12" s="191"/>
      <c r="B12" s="192"/>
      <c r="C12" s="218"/>
      <c r="D12" s="219"/>
      <c r="E12" s="219"/>
      <c r="F12" s="211"/>
      <c r="G12" s="211"/>
      <c r="H12" s="211"/>
      <c r="I12" s="219"/>
      <c r="J12" s="219"/>
      <c r="K12" s="220"/>
      <c r="L12" s="218"/>
      <c r="M12" s="219"/>
      <c r="N12" s="220"/>
      <c r="O12" s="218"/>
      <c r="P12" s="219"/>
      <c r="Q12" s="220"/>
      <c r="R12" s="221"/>
      <c r="S12" s="222"/>
      <c r="T12" s="223"/>
      <c r="U12" s="224"/>
    </row>
    <row r="13" spans="1:21" ht="15" customHeight="1">
      <c r="A13" s="191"/>
      <c r="B13" s="192"/>
      <c r="C13" s="228">
        <f>O48</f>
        <v>21</v>
      </c>
      <c r="D13" s="229" t="s">
        <v>92</v>
      </c>
      <c r="E13" s="229">
        <f>Q48</f>
        <v>27</v>
      </c>
      <c r="F13" s="211"/>
      <c r="G13" s="211"/>
      <c r="H13" s="211"/>
      <c r="I13" s="226">
        <f>O30</f>
        <v>20</v>
      </c>
      <c r="J13" s="226" t="s">
        <v>92</v>
      </c>
      <c r="K13" s="227">
        <f>Q30</f>
        <v>12</v>
      </c>
      <c r="L13" s="228">
        <f>O42</f>
        <v>20</v>
      </c>
      <c r="M13" s="229" t="s">
        <v>92</v>
      </c>
      <c r="N13" s="230">
        <f>Q42</f>
        <v>13</v>
      </c>
      <c r="O13" s="228">
        <f>O36</f>
        <v>20</v>
      </c>
      <c r="P13" s="229" t="s">
        <v>92</v>
      </c>
      <c r="Q13" s="230">
        <f>Q36</f>
        <v>10</v>
      </c>
      <c r="R13" s="231">
        <f>C13+I13+L13+O13</f>
        <v>81</v>
      </c>
      <c r="S13" s="232" t="s">
        <v>92</v>
      </c>
      <c r="T13" s="233">
        <f>E13+K13+N13+Q13</f>
        <v>62</v>
      </c>
      <c r="U13" s="234" t="s">
        <v>95</v>
      </c>
    </row>
    <row r="14" spans="1:21" ht="15.75" customHeight="1">
      <c r="A14" s="191"/>
      <c r="B14" s="192"/>
      <c r="C14" s="228"/>
      <c r="D14" s="229"/>
      <c r="E14" s="229"/>
      <c r="F14" s="211"/>
      <c r="G14" s="211"/>
      <c r="H14" s="211"/>
      <c r="I14" s="226"/>
      <c r="J14" s="226"/>
      <c r="K14" s="227"/>
      <c r="L14" s="228"/>
      <c r="M14" s="229"/>
      <c r="N14" s="230"/>
      <c r="O14" s="228"/>
      <c r="P14" s="229"/>
      <c r="Q14" s="230"/>
      <c r="R14" s="231"/>
      <c r="S14" s="232"/>
      <c r="T14" s="233"/>
      <c r="U14" s="234"/>
    </row>
    <row r="15" spans="1:21" ht="15" customHeight="1">
      <c r="A15" s="191">
        <v>3</v>
      </c>
      <c r="B15" s="192" t="s">
        <v>47</v>
      </c>
      <c r="C15" s="218">
        <f>K7</f>
        <v>0</v>
      </c>
      <c r="D15" s="219" t="s">
        <v>92</v>
      </c>
      <c r="E15" s="220">
        <f>I7</f>
        <v>2</v>
      </c>
      <c r="F15" s="235">
        <f>K11</f>
        <v>0</v>
      </c>
      <c r="G15" s="236" t="s">
        <v>92</v>
      </c>
      <c r="H15" s="236">
        <f>I11</f>
        <v>2</v>
      </c>
      <c r="I15" s="214"/>
      <c r="J15" s="214"/>
      <c r="K15" s="214"/>
      <c r="L15" s="219">
        <f>K19</f>
        <v>2</v>
      </c>
      <c r="M15" s="219" t="s">
        <v>92</v>
      </c>
      <c r="N15" s="220">
        <f>I19</f>
        <v>1</v>
      </c>
      <c r="O15" s="219">
        <f>O39</f>
        <v>2</v>
      </c>
      <c r="P15" s="219" t="s">
        <v>92</v>
      </c>
      <c r="Q15" s="220">
        <f>Q39</f>
        <v>0</v>
      </c>
      <c r="R15" s="221">
        <f>C15+F15+L15+O15</f>
        <v>4</v>
      </c>
      <c r="S15" s="222" t="s">
        <v>92</v>
      </c>
      <c r="T15" s="223">
        <f>H15+E15+N15+Q15</f>
        <v>5</v>
      </c>
      <c r="U15" s="224">
        <v>4</v>
      </c>
    </row>
    <row r="16" spans="1:21" ht="15.75" customHeight="1">
      <c r="A16" s="191"/>
      <c r="B16" s="192"/>
      <c r="C16" s="218"/>
      <c r="D16" s="219"/>
      <c r="E16" s="220"/>
      <c r="F16" s="235"/>
      <c r="G16" s="236"/>
      <c r="H16" s="236"/>
      <c r="I16" s="214"/>
      <c r="J16" s="214"/>
      <c r="K16" s="214"/>
      <c r="L16" s="219"/>
      <c r="M16" s="219"/>
      <c r="N16" s="220"/>
      <c r="O16" s="219"/>
      <c r="P16" s="219"/>
      <c r="Q16" s="220"/>
      <c r="R16" s="221"/>
      <c r="S16" s="222"/>
      <c r="T16" s="223"/>
      <c r="U16" s="224"/>
    </row>
    <row r="17" spans="1:22" ht="15" customHeight="1">
      <c r="A17" s="191"/>
      <c r="B17" s="192"/>
      <c r="C17" s="228">
        <f>K9</f>
        <v>16</v>
      </c>
      <c r="D17" s="229" t="s">
        <v>92</v>
      </c>
      <c r="E17" s="230">
        <f>I9</f>
        <v>20</v>
      </c>
      <c r="F17" s="228">
        <f>K13</f>
        <v>12</v>
      </c>
      <c r="G17" s="229" t="s">
        <v>92</v>
      </c>
      <c r="H17" s="229">
        <f>I13</f>
        <v>20</v>
      </c>
      <c r="I17" s="214"/>
      <c r="J17" s="214"/>
      <c r="K17" s="214"/>
      <c r="L17" s="243">
        <f>K21</f>
        <v>29</v>
      </c>
      <c r="M17" s="243" t="s">
        <v>92</v>
      </c>
      <c r="N17" s="244">
        <f>I21</f>
        <v>24</v>
      </c>
      <c r="O17" s="243">
        <f>O40</f>
        <v>20</v>
      </c>
      <c r="P17" s="243" t="s">
        <v>92</v>
      </c>
      <c r="Q17" s="244">
        <f>Q40</f>
        <v>12</v>
      </c>
      <c r="R17" s="231">
        <f>F17+C17+L17+O17</f>
        <v>77</v>
      </c>
      <c r="S17" s="232" t="s">
        <v>92</v>
      </c>
      <c r="T17" s="233">
        <f>H17+E17+N17+Q17</f>
        <v>76</v>
      </c>
      <c r="U17" s="234" t="s">
        <v>94</v>
      </c>
    </row>
    <row r="18" spans="1:22" ht="15.75" customHeight="1">
      <c r="A18" s="191"/>
      <c r="B18" s="192"/>
      <c r="C18" s="228"/>
      <c r="D18" s="229"/>
      <c r="E18" s="230"/>
      <c r="F18" s="228"/>
      <c r="G18" s="229"/>
      <c r="H18" s="229"/>
      <c r="I18" s="214"/>
      <c r="J18" s="214"/>
      <c r="K18" s="214"/>
      <c r="L18" s="243"/>
      <c r="M18" s="243"/>
      <c r="N18" s="244"/>
      <c r="O18" s="243"/>
      <c r="P18" s="243"/>
      <c r="Q18" s="244"/>
      <c r="R18" s="231"/>
      <c r="S18" s="232"/>
      <c r="T18" s="233"/>
      <c r="U18" s="234"/>
    </row>
    <row r="19" spans="1:22" ht="15" customHeight="1">
      <c r="A19" s="191">
        <v>4</v>
      </c>
      <c r="B19" s="192" t="s">
        <v>77</v>
      </c>
      <c r="C19" s="218">
        <f>N7</f>
        <v>0</v>
      </c>
      <c r="D19" s="219" t="s">
        <v>92</v>
      </c>
      <c r="E19" s="220">
        <f>L7</f>
        <v>2</v>
      </c>
      <c r="F19" s="218">
        <f>N11</f>
        <v>0</v>
      </c>
      <c r="G19" s="219" t="s">
        <v>92</v>
      </c>
      <c r="H19" s="220">
        <f>L11</f>
        <v>2</v>
      </c>
      <c r="I19" s="235">
        <f>O45</f>
        <v>1</v>
      </c>
      <c r="J19" s="236" t="s">
        <v>92</v>
      </c>
      <c r="K19" s="236">
        <f>Q45</f>
        <v>2</v>
      </c>
      <c r="L19" s="217">
        <v>2017</v>
      </c>
      <c r="M19" s="217"/>
      <c r="N19" s="217"/>
      <c r="O19" s="219">
        <f>O31</f>
        <v>2</v>
      </c>
      <c r="P19" s="219" t="s">
        <v>92</v>
      </c>
      <c r="Q19" s="220">
        <f>Q31</f>
        <v>0</v>
      </c>
      <c r="R19" s="221">
        <f>F19+I19+C19+O19</f>
        <v>3</v>
      </c>
      <c r="S19" s="222" t="s">
        <v>92</v>
      </c>
      <c r="T19" s="223">
        <f>H19+K19+E19+Q19</f>
        <v>6</v>
      </c>
      <c r="U19" s="224">
        <v>2</v>
      </c>
    </row>
    <row r="20" spans="1:22" ht="15.75" customHeight="1">
      <c r="A20" s="191"/>
      <c r="B20" s="192"/>
      <c r="C20" s="218"/>
      <c r="D20" s="219"/>
      <c r="E20" s="220"/>
      <c r="F20" s="218"/>
      <c r="G20" s="219"/>
      <c r="H20" s="220"/>
      <c r="I20" s="235"/>
      <c r="J20" s="236"/>
      <c r="K20" s="236"/>
      <c r="L20" s="217"/>
      <c r="M20" s="217"/>
      <c r="N20" s="217"/>
      <c r="O20" s="219"/>
      <c r="P20" s="219"/>
      <c r="Q20" s="220"/>
      <c r="R20" s="221"/>
      <c r="S20" s="222"/>
      <c r="T20" s="223"/>
      <c r="U20" s="224"/>
    </row>
    <row r="21" spans="1:22" ht="15" customHeight="1">
      <c r="A21" s="191"/>
      <c r="B21" s="192"/>
      <c r="C21" s="228">
        <f>N9</f>
        <v>12</v>
      </c>
      <c r="D21" s="229" t="s">
        <v>92</v>
      </c>
      <c r="E21" s="230">
        <f>L9</f>
        <v>20</v>
      </c>
      <c r="F21" s="228">
        <f>N13</f>
        <v>13</v>
      </c>
      <c r="G21" s="229" t="s">
        <v>92</v>
      </c>
      <c r="H21" s="230">
        <f>L13</f>
        <v>20</v>
      </c>
      <c r="I21" s="228">
        <f>O46</f>
        <v>24</v>
      </c>
      <c r="J21" s="229" t="s">
        <v>92</v>
      </c>
      <c r="K21" s="229">
        <f>Q46</f>
        <v>29</v>
      </c>
      <c r="L21" s="217"/>
      <c r="M21" s="217"/>
      <c r="N21" s="217"/>
      <c r="O21" s="243">
        <f>O32</f>
        <v>20</v>
      </c>
      <c r="P21" s="243" t="s">
        <v>92</v>
      </c>
      <c r="Q21" s="244">
        <f>Q32</f>
        <v>10</v>
      </c>
      <c r="R21" s="231">
        <f>F21+I21+C21+O21</f>
        <v>69</v>
      </c>
      <c r="S21" s="232" t="s">
        <v>92</v>
      </c>
      <c r="T21" s="233">
        <f>H21+K21+E21+Q21</f>
        <v>79</v>
      </c>
      <c r="U21" s="234" t="s">
        <v>100</v>
      </c>
    </row>
    <row r="22" spans="1:22" ht="15.75" customHeight="1">
      <c r="A22" s="191"/>
      <c r="B22" s="192"/>
      <c r="C22" s="228"/>
      <c r="D22" s="229"/>
      <c r="E22" s="230"/>
      <c r="F22" s="228"/>
      <c r="G22" s="229"/>
      <c r="H22" s="230"/>
      <c r="I22" s="228"/>
      <c r="J22" s="229"/>
      <c r="K22" s="229"/>
      <c r="L22" s="217"/>
      <c r="M22" s="217"/>
      <c r="N22" s="217"/>
      <c r="O22" s="243"/>
      <c r="P22" s="243"/>
      <c r="Q22" s="244"/>
      <c r="R22" s="231"/>
      <c r="S22" s="232"/>
      <c r="T22" s="233"/>
      <c r="U22" s="234"/>
    </row>
    <row r="23" spans="1:22" ht="15.75" customHeight="1">
      <c r="A23" s="191">
        <v>5</v>
      </c>
      <c r="B23" s="192" t="s">
        <v>98</v>
      </c>
      <c r="C23" s="218">
        <f>Q7</f>
        <v>0</v>
      </c>
      <c r="D23" s="219" t="s">
        <v>92</v>
      </c>
      <c r="E23" s="220">
        <f>O7</f>
        <v>2</v>
      </c>
      <c r="F23" s="218">
        <f>Q11</f>
        <v>0</v>
      </c>
      <c r="G23" s="219" t="s">
        <v>92</v>
      </c>
      <c r="H23" s="220">
        <f>O11</f>
        <v>2</v>
      </c>
      <c r="I23" s="218">
        <f>Q15</f>
        <v>0</v>
      </c>
      <c r="J23" s="219" t="s">
        <v>92</v>
      </c>
      <c r="K23" s="220">
        <f>O15</f>
        <v>2</v>
      </c>
      <c r="L23" s="218">
        <f>Q19</f>
        <v>0</v>
      </c>
      <c r="M23" s="219" t="s">
        <v>92</v>
      </c>
      <c r="N23" s="220">
        <f>O19</f>
        <v>2</v>
      </c>
      <c r="O23" s="217"/>
      <c r="P23" s="217"/>
      <c r="Q23" s="217"/>
      <c r="R23" s="221">
        <f>F23+I23+L23+C23</f>
        <v>0</v>
      </c>
      <c r="S23" s="222" t="s">
        <v>92</v>
      </c>
      <c r="T23" s="223">
        <f>H23+K23+N23+E23</f>
        <v>8</v>
      </c>
      <c r="U23" s="224">
        <v>0</v>
      </c>
    </row>
    <row r="24" spans="1:22" ht="15.75" customHeight="1">
      <c r="A24" s="191"/>
      <c r="B24" s="192"/>
      <c r="C24" s="218"/>
      <c r="D24" s="219"/>
      <c r="E24" s="220"/>
      <c r="F24" s="218"/>
      <c r="G24" s="219"/>
      <c r="H24" s="220"/>
      <c r="I24" s="218"/>
      <c r="J24" s="219"/>
      <c r="K24" s="220"/>
      <c r="L24" s="218"/>
      <c r="M24" s="219"/>
      <c r="N24" s="220"/>
      <c r="O24" s="217"/>
      <c r="P24" s="217"/>
      <c r="Q24" s="217"/>
      <c r="R24" s="221"/>
      <c r="S24" s="222"/>
      <c r="T24" s="223"/>
      <c r="U24" s="224"/>
    </row>
    <row r="25" spans="1:22" ht="15.75" customHeight="1">
      <c r="A25" s="191"/>
      <c r="B25" s="192"/>
      <c r="C25" s="228">
        <f>Q9</f>
        <v>9</v>
      </c>
      <c r="D25" s="229" t="s">
        <v>92</v>
      </c>
      <c r="E25" s="230">
        <f>O9</f>
        <v>20</v>
      </c>
      <c r="F25" s="228">
        <f>Q13</f>
        <v>10</v>
      </c>
      <c r="G25" s="229" t="s">
        <v>92</v>
      </c>
      <c r="H25" s="230">
        <f>O13</f>
        <v>20</v>
      </c>
      <c r="I25" s="228">
        <f>Q17</f>
        <v>12</v>
      </c>
      <c r="J25" s="229" t="s">
        <v>92</v>
      </c>
      <c r="K25" s="230">
        <f>O17</f>
        <v>20</v>
      </c>
      <c r="L25" s="228">
        <f>Q21</f>
        <v>10</v>
      </c>
      <c r="M25" s="229" t="s">
        <v>92</v>
      </c>
      <c r="N25" s="230">
        <f>O21</f>
        <v>20</v>
      </c>
      <c r="O25" s="217"/>
      <c r="P25" s="217"/>
      <c r="Q25" s="217"/>
      <c r="R25" s="231">
        <f>F25+I25+L25+C25</f>
        <v>41</v>
      </c>
      <c r="S25" s="232" t="s">
        <v>92</v>
      </c>
      <c r="T25" s="233">
        <f>H25+K25+N25+E25</f>
        <v>80</v>
      </c>
      <c r="U25" s="234" t="s">
        <v>101</v>
      </c>
    </row>
    <row r="26" spans="1:22" ht="15.75" customHeight="1">
      <c r="A26" s="191"/>
      <c r="B26" s="192"/>
      <c r="C26" s="228"/>
      <c r="D26" s="229"/>
      <c r="E26" s="230"/>
      <c r="F26" s="228"/>
      <c r="G26" s="229"/>
      <c r="H26" s="230"/>
      <c r="I26" s="228"/>
      <c r="J26" s="229"/>
      <c r="K26" s="230"/>
      <c r="L26" s="228"/>
      <c r="M26" s="229"/>
      <c r="N26" s="230"/>
      <c r="O26" s="217"/>
      <c r="P26" s="217"/>
      <c r="Q26" s="217"/>
      <c r="R26" s="231"/>
      <c r="S26" s="232"/>
      <c r="T26" s="233"/>
      <c r="U26" s="234"/>
    </row>
    <row r="28" spans="1:22" ht="24.9" customHeight="1">
      <c r="A28" s="245" t="s">
        <v>96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63"/>
      <c r="T28" s="53"/>
      <c r="U28" s="53"/>
    </row>
    <row r="29" spans="1:22" ht="15" customHeight="1">
      <c r="A29" s="238">
        <v>1</v>
      </c>
      <c r="B29" s="239" t="str">
        <f>B11</f>
        <v>TJ Spartak Čelákovice A</v>
      </c>
      <c r="C29" s="239"/>
      <c r="D29" s="239" t="s">
        <v>92</v>
      </c>
      <c r="E29" s="239" t="str">
        <f>B15</f>
        <v>TJ Radomyšl B</v>
      </c>
      <c r="F29" s="239"/>
      <c r="G29" s="239"/>
      <c r="H29" s="239"/>
      <c r="I29" s="239"/>
      <c r="J29" s="239"/>
      <c r="K29" s="239"/>
      <c r="L29" s="239"/>
      <c r="M29" s="239"/>
      <c r="N29" s="239"/>
      <c r="O29" s="54">
        <v>2</v>
      </c>
      <c r="P29" s="55" t="s">
        <v>92</v>
      </c>
      <c r="Q29" s="55">
        <v>0</v>
      </c>
      <c r="R29" s="64" t="s">
        <v>102</v>
      </c>
      <c r="S29" s="65"/>
      <c r="T29" s="57"/>
      <c r="U29" s="56"/>
      <c r="V29" s="58"/>
    </row>
    <row r="30" spans="1:22" ht="15" customHeight="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59">
        <v>20</v>
      </c>
      <c r="P30" s="60" t="s">
        <v>92</v>
      </c>
      <c r="Q30" s="61">
        <v>12</v>
      </c>
      <c r="R30" s="66" t="s">
        <v>103</v>
      </c>
      <c r="S30" s="65"/>
      <c r="T30" s="41"/>
      <c r="U30" s="56"/>
      <c r="V30" s="58"/>
    </row>
    <row r="31" spans="1:22" ht="15" customHeight="1">
      <c r="A31" s="240">
        <v>2</v>
      </c>
      <c r="B31" s="241" t="str">
        <f>B19</f>
        <v>TJ Spartak Přerov B</v>
      </c>
      <c r="C31" s="241"/>
      <c r="D31" s="241" t="s">
        <v>92</v>
      </c>
      <c r="E31" s="241" t="str">
        <f>B23</f>
        <v>T.J. Sokol Holice C</v>
      </c>
      <c r="F31" s="241"/>
      <c r="G31" s="241"/>
      <c r="H31" s="241"/>
      <c r="I31" s="241"/>
      <c r="J31" s="241"/>
      <c r="K31" s="241"/>
      <c r="L31" s="241"/>
      <c r="M31" s="241"/>
      <c r="N31" s="241"/>
      <c r="O31" s="62">
        <v>2</v>
      </c>
      <c r="P31" s="60" t="s">
        <v>92</v>
      </c>
      <c r="Q31" s="60">
        <v>0</v>
      </c>
      <c r="R31" s="66" t="s">
        <v>102</v>
      </c>
      <c r="S31" s="65"/>
      <c r="T31" s="57"/>
      <c r="U31" s="56"/>
    </row>
    <row r="32" spans="1:22" ht="15" customHeight="1">
      <c r="A32" s="240"/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59">
        <v>20</v>
      </c>
      <c r="P32" s="60" t="s">
        <v>92</v>
      </c>
      <c r="Q32" s="61">
        <v>10</v>
      </c>
      <c r="R32" s="66" t="s">
        <v>103</v>
      </c>
      <c r="S32" s="65"/>
      <c r="T32" s="41"/>
      <c r="U32" s="56"/>
    </row>
    <row r="33" spans="1:21" ht="15" customHeight="1">
      <c r="A33" s="240">
        <v>3</v>
      </c>
      <c r="B33" s="241" t="str">
        <f>B7</f>
        <v>MNK Modřice</v>
      </c>
      <c r="C33" s="241"/>
      <c r="D33" s="241" t="s">
        <v>92</v>
      </c>
      <c r="E33" s="241" t="str">
        <f>B15</f>
        <v>TJ Radomyšl B</v>
      </c>
      <c r="F33" s="241"/>
      <c r="G33" s="241"/>
      <c r="H33" s="241"/>
      <c r="I33" s="241"/>
      <c r="J33" s="241"/>
      <c r="K33" s="241"/>
      <c r="L33" s="241"/>
      <c r="M33" s="241"/>
      <c r="N33" s="241"/>
      <c r="O33" s="62">
        <v>2</v>
      </c>
      <c r="P33" s="60" t="s">
        <v>92</v>
      </c>
      <c r="Q33" s="60">
        <v>0</v>
      </c>
      <c r="R33" s="66" t="s">
        <v>102</v>
      </c>
      <c r="S33" s="65"/>
      <c r="T33" s="57"/>
      <c r="U33" s="56"/>
    </row>
    <row r="34" spans="1:21" ht="15" customHeight="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59">
        <v>20</v>
      </c>
      <c r="P34" s="60" t="s">
        <v>92</v>
      </c>
      <c r="Q34" s="61">
        <v>16</v>
      </c>
      <c r="R34" s="66" t="s">
        <v>103</v>
      </c>
      <c r="S34" s="65"/>
      <c r="T34" s="41"/>
      <c r="U34" s="56"/>
    </row>
    <row r="35" spans="1:21" ht="15" customHeight="1">
      <c r="A35" s="240">
        <v>4</v>
      </c>
      <c r="B35" s="241" t="str">
        <f>B11</f>
        <v>TJ Spartak Čelákovice A</v>
      </c>
      <c r="C35" s="241"/>
      <c r="D35" s="241" t="s">
        <v>92</v>
      </c>
      <c r="E35" s="241" t="str">
        <f>B23</f>
        <v>T.J. Sokol Holice C</v>
      </c>
      <c r="F35" s="241"/>
      <c r="G35" s="241"/>
      <c r="H35" s="241"/>
      <c r="I35" s="241"/>
      <c r="J35" s="241"/>
      <c r="K35" s="241"/>
      <c r="L35" s="241"/>
      <c r="M35" s="241"/>
      <c r="N35" s="241"/>
      <c r="O35" s="62">
        <v>2</v>
      </c>
      <c r="P35" s="60" t="s">
        <v>92</v>
      </c>
      <c r="Q35" s="60">
        <v>0</v>
      </c>
      <c r="R35" s="66" t="s">
        <v>102</v>
      </c>
      <c r="S35" s="65"/>
      <c r="T35" s="57"/>
      <c r="U35" s="56"/>
    </row>
    <row r="36" spans="1:21" ht="15" customHeight="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59">
        <v>20</v>
      </c>
      <c r="P36" s="60" t="s">
        <v>92</v>
      </c>
      <c r="Q36" s="61">
        <v>10</v>
      </c>
      <c r="R36" s="66" t="s">
        <v>103</v>
      </c>
      <c r="S36" s="65"/>
      <c r="T36" s="41"/>
      <c r="U36" s="56"/>
    </row>
    <row r="37" spans="1:21" ht="15" customHeight="1">
      <c r="A37" s="240">
        <v>5</v>
      </c>
      <c r="B37" s="241" t="str">
        <f>B7</f>
        <v>MNK Modřice</v>
      </c>
      <c r="C37" s="241"/>
      <c r="D37" s="241" t="s">
        <v>92</v>
      </c>
      <c r="E37" s="241" t="str">
        <f>B19</f>
        <v>TJ Spartak Přerov B</v>
      </c>
      <c r="F37" s="241"/>
      <c r="G37" s="241"/>
      <c r="H37" s="241"/>
      <c r="I37" s="241"/>
      <c r="J37" s="241"/>
      <c r="K37" s="241"/>
      <c r="L37" s="241"/>
      <c r="M37" s="241"/>
      <c r="N37" s="241"/>
      <c r="O37" s="62">
        <v>2</v>
      </c>
      <c r="P37" s="60" t="s">
        <v>92</v>
      </c>
      <c r="Q37" s="60">
        <v>0</v>
      </c>
      <c r="R37" s="66" t="s">
        <v>102</v>
      </c>
      <c r="S37" s="65"/>
      <c r="T37" s="57"/>
      <c r="U37" s="56"/>
    </row>
    <row r="38" spans="1:21" ht="1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59">
        <v>20</v>
      </c>
      <c r="P38" s="60" t="s">
        <v>92</v>
      </c>
      <c r="Q38" s="61">
        <v>12</v>
      </c>
      <c r="R38" s="66" t="s">
        <v>103</v>
      </c>
      <c r="S38" s="65"/>
      <c r="T38" s="41"/>
      <c r="U38" s="56"/>
    </row>
    <row r="39" spans="1:21" ht="15" customHeight="1">
      <c r="A39" s="240">
        <v>6</v>
      </c>
      <c r="B39" s="241" t="str">
        <f>B15</f>
        <v>TJ Radomyšl B</v>
      </c>
      <c r="C39" s="241"/>
      <c r="D39" s="241" t="s">
        <v>92</v>
      </c>
      <c r="E39" s="241" t="str">
        <f>B23</f>
        <v>T.J. Sokol Holice C</v>
      </c>
      <c r="F39" s="241"/>
      <c r="G39" s="241"/>
      <c r="H39" s="241"/>
      <c r="I39" s="241"/>
      <c r="J39" s="241"/>
      <c r="K39" s="241"/>
      <c r="L39" s="241"/>
      <c r="M39" s="241"/>
      <c r="N39" s="241"/>
      <c r="O39" s="62">
        <v>2</v>
      </c>
      <c r="P39" s="60" t="s">
        <v>92</v>
      </c>
      <c r="Q39" s="60">
        <v>0</v>
      </c>
      <c r="R39" s="66" t="s">
        <v>102</v>
      </c>
      <c r="S39" s="65"/>
      <c r="T39" s="57"/>
      <c r="U39" s="56"/>
    </row>
    <row r="40" spans="1:21" ht="1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59">
        <v>20</v>
      </c>
      <c r="P40" s="60" t="s">
        <v>92</v>
      </c>
      <c r="Q40" s="61">
        <v>12</v>
      </c>
      <c r="R40" s="66" t="s">
        <v>103</v>
      </c>
      <c r="S40" s="65"/>
      <c r="T40" s="41"/>
      <c r="U40" s="56"/>
    </row>
    <row r="41" spans="1:21" ht="15.75" customHeight="1">
      <c r="A41" s="240">
        <v>7</v>
      </c>
      <c r="B41" s="241" t="str">
        <f>B11</f>
        <v>TJ Spartak Čelákovice A</v>
      </c>
      <c r="C41" s="241"/>
      <c r="D41" s="241" t="s">
        <v>92</v>
      </c>
      <c r="E41" s="241" t="str">
        <f>B19</f>
        <v>TJ Spartak Přerov B</v>
      </c>
      <c r="F41" s="241"/>
      <c r="G41" s="241"/>
      <c r="H41" s="241"/>
      <c r="I41" s="241"/>
      <c r="J41" s="241"/>
      <c r="K41" s="241"/>
      <c r="L41" s="241"/>
      <c r="M41" s="241"/>
      <c r="N41" s="241"/>
      <c r="O41" s="62">
        <v>2</v>
      </c>
      <c r="P41" s="60" t="s">
        <v>92</v>
      </c>
      <c r="Q41" s="60">
        <v>0</v>
      </c>
      <c r="R41" s="66" t="s">
        <v>102</v>
      </c>
      <c r="S41" s="65"/>
      <c r="T41" s="57"/>
      <c r="U41" s="56"/>
    </row>
    <row r="42" spans="1:21" ht="15.6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59">
        <v>20</v>
      </c>
      <c r="P42" s="60" t="s">
        <v>92</v>
      </c>
      <c r="Q42" s="61">
        <v>13</v>
      </c>
      <c r="R42" s="66" t="s">
        <v>103</v>
      </c>
      <c r="S42" s="65"/>
      <c r="T42" s="41"/>
      <c r="U42" s="56"/>
    </row>
    <row r="43" spans="1:21" ht="14.4" customHeight="1">
      <c r="A43" s="240">
        <v>8</v>
      </c>
      <c r="B43" s="241" t="str">
        <f>B7</f>
        <v>MNK Modřice</v>
      </c>
      <c r="C43" s="241"/>
      <c r="D43" s="241" t="s">
        <v>92</v>
      </c>
      <c r="E43" s="241" t="str">
        <f>B23</f>
        <v>T.J. Sokol Holice C</v>
      </c>
      <c r="F43" s="241"/>
      <c r="G43" s="241"/>
      <c r="H43" s="241"/>
      <c r="I43" s="241"/>
      <c r="J43" s="241"/>
      <c r="K43" s="241"/>
      <c r="L43" s="241"/>
      <c r="M43" s="241"/>
      <c r="N43" s="241"/>
      <c r="O43" s="62">
        <v>2</v>
      </c>
      <c r="P43" s="60" t="s">
        <v>92</v>
      </c>
      <c r="Q43" s="60">
        <v>0</v>
      </c>
      <c r="R43" s="66" t="s">
        <v>102</v>
      </c>
      <c r="S43" s="65"/>
      <c r="T43" s="57"/>
      <c r="U43" s="56"/>
    </row>
    <row r="44" spans="1:21" ht="14.4" customHeight="1">
      <c r="A44" s="240"/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59">
        <v>20</v>
      </c>
      <c r="P44" s="60" t="s">
        <v>92</v>
      </c>
      <c r="Q44" s="61">
        <v>9</v>
      </c>
      <c r="R44" s="66" t="s">
        <v>103</v>
      </c>
      <c r="S44" s="65"/>
      <c r="T44" s="41"/>
      <c r="U44" s="56"/>
    </row>
    <row r="45" spans="1:21" ht="15.75" customHeight="1">
      <c r="A45" s="240">
        <v>9</v>
      </c>
      <c r="B45" s="241" t="str">
        <f>B19</f>
        <v>TJ Spartak Přerov B</v>
      </c>
      <c r="C45" s="241"/>
      <c r="D45" s="241" t="s">
        <v>92</v>
      </c>
      <c r="E45" s="241" t="str">
        <f>B15</f>
        <v>TJ Radomyšl B</v>
      </c>
      <c r="F45" s="241"/>
      <c r="G45" s="241"/>
      <c r="H45" s="241"/>
      <c r="I45" s="241"/>
      <c r="J45" s="241"/>
      <c r="K45" s="241"/>
      <c r="L45" s="241"/>
      <c r="M45" s="241"/>
      <c r="N45" s="241"/>
      <c r="O45" s="62">
        <v>1</v>
      </c>
      <c r="P45" s="60" t="s">
        <v>92</v>
      </c>
      <c r="Q45" s="60">
        <v>2</v>
      </c>
      <c r="R45" s="66" t="s">
        <v>102</v>
      </c>
      <c r="S45" s="65"/>
      <c r="T45" s="57"/>
      <c r="U45" s="56"/>
    </row>
    <row r="46" spans="1:21" ht="15.6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59">
        <v>24</v>
      </c>
      <c r="P46" s="60" t="s">
        <v>92</v>
      </c>
      <c r="Q46" s="61">
        <v>29</v>
      </c>
      <c r="R46" s="66" t="s">
        <v>103</v>
      </c>
      <c r="S46" s="65"/>
      <c r="T46" s="41"/>
      <c r="U46" s="56"/>
    </row>
    <row r="47" spans="1:21" ht="15.75" customHeight="1">
      <c r="A47" s="240">
        <v>10</v>
      </c>
      <c r="B47" s="241" t="str">
        <f>B11</f>
        <v>TJ Spartak Čelákovice A</v>
      </c>
      <c r="C47" s="241"/>
      <c r="D47" s="241" t="s">
        <v>92</v>
      </c>
      <c r="E47" s="241" t="str">
        <f>B7</f>
        <v>MNK Modřice</v>
      </c>
      <c r="F47" s="241"/>
      <c r="G47" s="241"/>
      <c r="H47" s="241"/>
      <c r="I47" s="241"/>
      <c r="J47" s="241"/>
      <c r="K47" s="241"/>
      <c r="L47" s="241"/>
      <c r="M47" s="241"/>
      <c r="N47" s="241"/>
      <c r="O47" s="62">
        <v>1</v>
      </c>
      <c r="P47" s="60" t="s">
        <v>92</v>
      </c>
      <c r="Q47" s="60">
        <v>2</v>
      </c>
      <c r="R47" s="66" t="s">
        <v>102</v>
      </c>
      <c r="S47" s="65"/>
      <c r="T47" s="57"/>
      <c r="U47" s="56"/>
    </row>
    <row r="48" spans="1:21" ht="15.6">
      <c r="A48" s="240"/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59">
        <v>21</v>
      </c>
      <c r="P48" s="60" t="s">
        <v>92</v>
      </c>
      <c r="Q48" s="61">
        <v>27</v>
      </c>
      <c r="R48" s="66" t="s">
        <v>103</v>
      </c>
      <c r="S48" s="65"/>
      <c r="T48" s="41"/>
      <c r="U48" s="56"/>
    </row>
    <row r="57" ht="14.4" customHeight="1"/>
    <row r="58" ht="14.4" customHeight="1"/>
    <row r="75" ht="14.4" customHeight="1"/>
    <row r="76" ht="14.4" customHeight="1"/>
    <row r="95" ht="14.4" customHeight="1"/>
    <row r="96" ht="14.4" customHeight="1"/>
  </sheetData>
  <mergeCells count="226">
    <mergeCell ref="A45:A46"/>
    <mergeCell ref="B45:C46"/>
    <mergeCell ref="D45:D46"/>
    <mergeCell ref="E45:N46"/>
    <mergeCell ref="A47:A48"/>
    <mergeCell ref="B47:C48"/>
    <mergeCell ref="D47:D48"/>
    <mergeCell ref="E47:N48"/>
    <mergeCell ref="A39:A40"/>
    <mergeCell ref="B39:C40"/>
    <mergeCell ref="D39:D40"/>
    <mergeCell ref="E39:N40"/>
    <mergeCell ref="A41:A42"/>
    <mergeCell ref="B41:C42"/>
    <mergeCell ref="D41:D42"/>
    <mergeCell ref="E41:N42"/>
    <mergeCell ref="A43:A44"/>
    <mergeCell ref="B43:C44"/>
    <mergeCell ref="D43:D44"/>
    <mergeCell ref="E43:N44"/>
    <mergeCell ref="A33:A34"/>
    <mergeCell ref="B33:C34"/>
    <mergeCell ref="D33:D34"/>
    <mergeCell ref="E33:N34"/>
    <mergeCell ref="A35:A36"/>
    <mergeCell ref="B35:C36"/>
    <mergeCell ref="D35:D36"/>
    <mergeCell ref="E35:N36"/>
    <mergeCell ref="A37:A38"/>
    <mergeCell ref="B37:C38"/>
    <mergeCell ref="D37:D38"/>
    <mergeCell ref="E37:N38"/>
    <mergeCell ref="A28:R28"/>
    <mergeCell ref="A29:A30"/>
    <mergeCell ref="B29:C30"/>
    <mergeCell ref="D29:D30"/>
    <mergeCell ref="E29:N30"/>
    <mergeCell ref="A31:A32"/>
    <mergeCell ref="B31:C32"/>
    <mergeCell ref="D31:D32"/>
    <mergeCell ref="E31:N32"/>
    <mergeCell ref="U23:U24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J23:J24"/>
    <mergeCell ref="K23:K24"/>
    <mergeCell ref="L23:L24"/>
    <mergeCell ref="M23:M24"/>
    <mergeCell ref="N23:N24"/>
    <mergeCell ref="O23:Q26"/>
    <mergeCell ref="R23:R24"/>
    <mergeCell ref="S23:S24"/>
    <mergeCell ref="T23:T24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U19:U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  <mergeCell ref="S21:S22"/>
    <mergeCell ref="T21:T22"/>
    <mergeCell ref="U21:U22"/>
    <mergeCell ref="J19:J20"/>
    <mergeCell ref="K19:K20"/>
    <mergeCell ref="L19:N22"/>
    <mergeCell ref="O19:O20"/>
    <mergeCell ref="P19:P20"/>
    <mergeCell ref="Q19:Q20"/>
    <mergeCell ref="R19:R20"/>
    <mergeCell ref="S19:S20"/>
    <mergeCell ref="T19:T20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U15:U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U11:U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U7:U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A2:U3"/>
    <mergeCell ref="A4:B6"/>
    <mergeCell ref="C4:U4"/>
    <mergeCell ref="C5:E6"/>
    <mergeCell ref="F5:H6"/>
    <mergeCell ref="I5:K6"/>
    <mergeCell ref="L5:N6"/>
    <mergeCell ref="O5:Q6"/>
    <mergeCell ref="R5:T5"/>
    <mergeCell ref="R6:T6"/>
  </mergeCells>
  <pageMargins left="0.51180555555555496" right="0.31527777777777799" top="0.78749999999999998" bottom="0.78749999999999998" header="0.51180555555555496" footer="0.51180555555555496"/>
  <pageSetup paperSize="9" firstPageNumber="0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AC33"/>
  <sheetViews>
    <sheetView showGridLines="0" zoomScaleNormal="100" workbookViewId="0">
      <selection activeCell="B23" sqref="B23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" max="22" width="9.109375" customWidth="1"/>
    <col min="23" max="31" width="2.6640625" customWidth="1"/>
    <col min="32" max="32" width="3" customWidth="1"/>
    <col min="33" max="43" width="2.6640625" customWidth="1"/>
    <col min="44" max="44" width="3" customWidth="1"/>
    <col min="45" max="55" width="2.6640625" customWidth="1"/>
    <col min="56" max="56" width="3" customWidth="1"/>
    <col min="57" max="57" width="2.6640625" customWidth="1"/>
    <col min="58" max="259" width="9.109375" customWidth="1"/>
    <col min="260" max="260" width="4" customWidth="1"/>
    <col min="261" max="261" width="35.33203125" customWidth="1"/>
    <col min="262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3" width="4.33203125" customWidth="1"/>
    <col min="274" max="274" width="4.6640625" customWidth="1"/>
    <col min="275" max="275" width="1.44140625" customWidth="1"/>
    <col min="276" max="276" width="4.6640625" customWidth="1"/>
    <col min="277" max="277" width="6.6640625" customWidth="1"/>
    <col min="278" max="515" width="9.109375" customWidth="1"/>
    <col min="516" max="516" width="4" customWidth="1"/>
    <col min="517" max="517" width="35.33203125" customWidth="1"/>
    <col min="518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29" width="4.33203125" customWidth="1"/>
    <col min="530" max="530" width="4.6640625" customWidth="1"/>
    <col min="531" max="531" width="1.44140625" customWidth="1"/>
    <col min="532" max="532" width="4.6640625" customWidth="1"/>
    <col min="533" max="533" width="6.6640625" customWidth="1"/>
    <col min="534" max="771" width="9.109375" customWidth="1"/>
    <col min="772" max="772" width="4" customWidth="1"/>
    <col min="773" max="773" width="35.33203125" customWidth="1"/>
    <col min="774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5" width="4.33203125" customWidth="1"/>
    <col min="786" max="786" width="4.6640625" customWidth="1"/>
    <col min="787" max="787" width="1.44140625" customWidth="1"/>
    <col min="788" max="788" width="4.6640625" customWidth="1"/>
    <col min="789" max="789" width="6.6640625" customWidth="1"/>
    <col min="790" max="1025" width="9.109375" customWidth="1"/>
  </cols>
  <sheetData>
    <row r="2" spans="1:29">
      <c r="A2" s="185" t="s">
        <v>82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1:29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29" ht="32.25" customHeight="1">
      <c r="A4" s="186" t="s">
        <v>104</v>
      </c>
      <c r="B4" s="186"/>
      <c r="C4" s="187" t="s">
        <v>84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1:29">
      <c r="A5" s="186"/>
      <c r="B5" s="186"/>
      <c r="C5" s="188">
        <v>1</v>
      </c>
      <c r="D5" s="188"/>
      <c r="E5" s="188"/>
      <c r="F5" s="185">
        <v>2</v>
      </c>
      <c r="G5" s="185"/>
      <c r="H5" s="185"/>
      <c r="I5" s="185">
        <v>3</v>
      </c>
      <c r="J5" s="185"/>
      <c r="K5" s="185"/>
      <c r="L5" s="185">
        <v>4</v>
      </c>
      <c r="M5" s="185"/>
      <c r="N5" s="185"/>
      <c r="O5" s="185">
        <v>5</v>
      </c>
      <c r="P5" s="185"/>
      <c r="Q5" s="185"/>
      <c r="R5" s="189" t="s">
        <v>85</v>
      </c>
      <c r="S5" s="189"/>
      <c r="T5" s="189"/>
      <c r="U5" s="38" t="s">
        <v>86</v>
      </c>
    </row>
    <row r="6" spans="1:29">
      <c r="A6" s="186"/>
      <c r="B6" s="186"/>
      <c r="C6" s="188"/>
      <c r="D6" s="188"/>
      <c r="E6" s="188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0" t="s">
        <v>87</v>
      </c>
      <c r="S6" s="190"/>
      <c r="T6" s="190"/>
      <c r="U6" s="39" t="s">
        <v>88</v>
      </c>
    </row>
    <row r="7" spans="1:29" ht="15" customHeight="1">
      <c r="A7" s="191">
        <v>1</v>
      </c>
      <c r="B7" s="192" t="s">
        <v>62</v>
      </c>
      <c r="C7" s="193"/>
      <c r="D7" s="193"/>
      <c r="E7" s="193"/>
      <c r="F7" s="194"/>
      <c r="G7" s="195"/>
      <c r="H7" s="196"/>
      <c r="I7" s="194"/>
      <c r="J7" s="195"/>
      <c r="K7" s="196"/>
      <c r="L7" s="40"/>
      <c r="M7" s="40"/>
      <c r="N7" s="40"/>
      <c r="O7" s="194"/>
      <c r="P7" s="195"/>
      <c r="Q7" s="196"/>
      <c r="R7" s="197"/>
      <c r="S7" s="198"/>
      <c r="T7" s="199"/>
      <c r="U7" s="200"/>
      <c r="AB7" s="41"/>
    </row>
    <row r="8" spans="1:29" ht="15.75" customHeight="1">
      <c r="A8" s="191"/>
      <c r="B8" s="192"/>
      <c r="C8" s="193"/>
      <c r="D8" s="193"/>
      <c r="E8" s="193"/>
      <c r="F8" s="194"/>
      <c r="G8" s="195"/>
      <c r="H8" s="196"/>
      <c r="I8" s="194"/>
      <c r="J8" s="195"/>
      <c r="K8" s="196"/>
      <c r="L8" s="42"/>
      <c r="M8" s="42"/>
      <c r="N8" s="42"/>
      <c r="O8" s="194"/>
      <c r="P8" s="195"/>
      <c r="Q8" s="196"/>
      <c r="R8" s="197"/>
      <c r="S8" s="198"/>
      <c r="T8" s="199"/>
      <c r="U8" s="200"/>
    </row>
    <row r="9" spans="1:29" ht="15" customHeight="1">
      <c r="A9" s="191"/>
      <c r="B9" s="192"/>
      <c r="C9" s="193"/>
      <c r="D9" s="193"/>
      <c r="E9" s="193"/>
      <c r="F9" s="201"/>
      <c r="G9" s="202"/>
      <c r="H9" s="203"/>
      <c r="I9" s="204"/>
      <c r="J9" s="205"/>
      <c r="K9" s="206"/>
      <c r="L9" s="43"/>
      <c r="M9" s="43"/>
      <c r="N9" s="43"/>
      <c r="O9" s="204"/>
      <c r="P9" s="205"/>
      <c r="Q9" s="206"/>
      <c r="R9" s="207"/>
      <c r="S9" s="208"/>
      <c r="T9" s="209"/>
      <c r="U9" s="210"/>
      <c r="AA9" s="41"/>
      <c r="AB9" s="41"/>
      <c r="AC9" s="41"/>
    </row>
    <row r="10" spans="1:29" ht="15.75" customHeight="1">
      <c r="A10" s="191"/>
      <c r="B10" s="192"/>
      <c r="C10" s="193"/>
      <c r="D10" s="193"/>
      <c r="E10" s="193"/>
      <c r="F10" s="201"/>
      <c r="G10" s="202"/>
      <c r="H10" s="203"/>
      <c r="I10" s="204"/>
      <c r="J10" s="205"/>
      <c r="K10" s="206"/>
      <c r="L10" s="44"/>
      <c r="M10" s="44"/>
      <c r="N10" s="44"/>
      <c r="O10" s="204"/>
      <c r="P10" s="205"/>
      <c r="Q10" s="206"/>
      <c r="R10" s="207"/>
      <c r="S10" s="208"/>
      <c r="T10" s="209"/>
      <c r="U10" s="210"/>
      <c r="AA10" s="41"/>
      <c r="AB10" s="41"/>
      <c r="AC10" s="41"/>
    </row>
    <row r="11" spans="1:29" ht="15" customHeight="1">
      <c r="A11" s="191">
        <v>2</v>
      </c>
      <c r="B11" s="192" t="s">
        <v>44</v>
      </c>
      <c r="C11" s="194"/>
      <c r="D11" s="195"/>
      <c r="E11" s="195"/>
      <c r="F11" s="211" t="s">
        <v>89</v>
      </c>
      <c r="G11" s="211"/>
      <c r="H11" s="211"/>
      <c r="I11" s="195"/>
      <c r="J11" s="195"/>
      <c r="K11" s="196"/>
      <c r="L11" s="40"/>
      <c r="M11" s="40"/>
      <c r="N11" s="40"/>
      <c r="O11" s="194"/>
      <c r="P11" s="195"/>
      <c r="Q11" s="196"/>
      <c r="R11" s="197"/>
      <c r="S11" s="198"/>
      <c r="T11" s="199"/>
      <c r="U11" s="200"/>
    </row>
    <row r="12" spans="1:29" ht="15.75" customHeight="1">
      <c r="A12" s="191"/>
      <c r="B12" s="192"/>
      <c r="C12" s="194"/>
      <c r="D12" s="195"/>
      <c r="E12" s="195"/>
      <c r="F12" s="211"/>
      <c r="G12" s="211"/>
      <c r="H12" s="211"/>
      <c r="I12" s="195"/>
      <c r="J12" s="195"/>
      <c r="K12" s="196"/>
      <c r="L12" s="42"/>
      <c r="M12" s="42"/>
      <c r="N12" s="42"/>
      <c r="O12" s="194"/>
      <c r="P12" s="195"/>
      <c r="Q12" s="196"/>
      <c r="R12" s="197"/>
      <c r="S12" s="198"/>
      <c r="T12" s="199"/>
      <c r="U12" s="200"/>
    </row>
    <row r="13" spans="1:29" ht="15" customHeight="1">
      <c r="A13" s="191"/>
      <c r="B13" s="192"/>
      <c r="C13" s="204"/>
      <c r="D13" s="205"/>
      <c r="E13" s="205"/>
      <c r="F13" s="211"/>
      <c r="G13" s="211"/>
      <c r="H13" s="211"/>
      <c r="I13" s="202"/>
      <c r="J13" s="202"/>
      <c r="K13" s="203"/>
      <c r="L13" s="43"/>
      <c r="M13" s="43"/>
      <c r="N13" s="43"/>
      <c r="O13" s="204"/>
      <c r="P13" s="205"/>
      <c r="Q13" s="206"/>
      <c r="R13" s="207"/>
      <c r="S13" s="208"/>
      <c r="T13" s="209"/>
      <c r="U13" s="210"/>
    </row>
    <row r="14" spans="1:29" ht="15.75" customHeight="1">
      <c r="A14" s="191"/>
      <c r="B14" s="192"/>
      <c r="C14" s="204"/>
      <c r="D14" s="205"/>
      <c r="E14" s="205"/>
      <c r="F14" s="211"/>
      <c r="G14" s="211"/>
      <c r="H14" s="211"/>
      <c r="I14" s="202"/>
      <c r="J14" s="202"/>
      <c r="K14" s="203"/>
      <c r="L14" s="43"/>
      <c r="M14" s="43"/>
      <c r="N14" s="43"/>
      <c r="O14" s="204"/>
      <c r="P14" s="205"/>
      <c r="Q14" s="206"/>
      <c r="R14" s="207"/>
      <c r="S14" s="208"/>
      <c r="T14" s="209"/>
      <c r="U14" s="210"/>
    </row>
    <row r="15" spans="1:29" ht="15" customHeight="1">
      <c r="A15" s="191">
        <v>3</v>
      </c>
      <c r="B15" s="192" t="s">
        <v>105</v>
      </c>
      <c r="C15" s="194"/>
      <c r="D15" s="195"/>
      <c r="E15" s="196"/>
      <c r="F15" s="212"/>
      <c r="G15" s="213"/>
      <c r="H15" s="213"/>
      <c r="I15" s="214"/>
      <c r="J15" s="214"/>
      <c r="K15" s="214"/>
      <c r="L15" s="194"/>
      <c r="M15" s="195"/>
      <c r="N15" s="196"/>
      <c r="O15" s="195"/>
      <c r="P15" s="195"/>
      <c r="Q15" s="196"/>
      <c r="R15" s="197"/>
      <c r="S15" s="198"/>
      <c r="T15" s="199"/>
      <c r="U15" s="200"/>
    </row>
    <row r="16" spans="1:29" ht="15.75" customHeight="1">
      <c r="A16" s="191"/>
      <c r="B16" s="192"/>
      <c r="C16" s="194"/>
      <c r="D16" s="195"/>
      <c r="E16" s="196"/>
      <c r="F16" s="212"/>
      <c r="G16" s="213"/>
      <c r="H16" s="213"/>
      <c r="I16" s="214"/>
      <c r="J16" s="214"/>
      <c r="K16" s="214"/>
      <c r="L16" s="194"/>
      <c r="M16" s="195"/>
      <c r="N16" s="196"/>
      <c r="O16" s="195"/>
      <c r="P16" s="195"/>
      <c r="Q16" s="196"/>
      <c r="R16" s="197"/>
      <c r="S16" s="198"/>
      <c r="T16" s="199"/>
      <c r="U16" s="200"/>
    </row>
    <row r="17" spans="1:21" ht="15" customHeight="1">
      <c r="A17" s="191"/>
      <c r="B17" s="192"/>
      <c r="C17" s="204"/>
      <c r="D17" s="205"/>
      <c r="E17" s="206"/>
      <c r="F17" s="204"/>
      <c r="G17" s="205"/>
      <c r="H17" s="205"/>
      <c r="I17" s="214"/>
      <c r="J17" s="214"/>
      <c r="K17" s="214"/>
      <c r="L17" s="204"/>
      <c r="M17" s="205"/>
      <c r="N17" s="206"/>
      <c r="O17" s="215"/>
      <c r="P17" s="215"/>
      <c r="Q17" s="216"/>
      <c r="R17" s="207"/>
      <c r="S17" s="208"/>
      <c r="T17" s="209"/>
      <c r="U17" s="210"/>
    </row>
    <row r="18" spans="1:21" ht="15.75" customHeight="1">
      <c r="A18" s="191"/>
      <c r="B18" s="192"/>
      <c r="C18" s="204"/>
      <c r="D18" s="205"/>
      <c r="E18" s="206"/>
      <c r="F18" s="204"/>
      <c r="G18" s="205"/>
      <c r="H18" s="205"/>
      <c r="I18" s="214"/>
      <c r="J18" s="214"/>
      <c r="K18" s="214"/>
      <c r="L18" s="204"/>
      <c r="M18" s="205"/>
      <c r="N18" s="206"/>
      <c r="O18" s="215"/>
      <c r="P18" s="215"/>
      <c r="Q18" s="216"/>
      <c r="R18" s="207"/>
      <c r="S18" s="208"/>
      <c r="T18" s="209"/>
      <c r="U18" s="210"/>
    </row>
    <row r="19" spans="1:21" ht="15" customHeight="1">
      <c r="A19" s="191">
        <v>4</v>
      </c>
      <c r="B19" s="192" t="s">
        <v>16</v>
      </c>
      <c r="C19" s="194"/>
      <c r="D19" s="195"/>
      <c r="E19" s="196"/>
      <c r="F19" s="194"/>
      <c r="G19" s="195"/>
      <c r="H19" s="196"/>
      <c r="I19" s="212"/>
      <c r="J19" s="213"/>
      <c r="K19" s="213"/>
      <c r="L19" s="217">
        <v>2018</v>
      </c>
      <c r="M19" s="217"/>
      <c r="N19" s="217"/>
      <c r="O19" s="194"/>
      <c r="P19" s="195"/>
      <c r="Q19" s="196"/>
      <c r="R19" s="198"/>
      <c r="S19" s="198"/>
      <c r="T19" s="199"/>
      <c r="U19" s="200"/>
    </row>
    <row r="20" spans="1:21" ht="15.75" customHeight="1">
      <c r="A20" s="191"/>
      <c r="B20" s="192"/>
      <c r="C20" s="194"/>
      <c r="D20" s="195"/>
      <c r="E20" s="196"/>
      <c r="F20" s="194"/>
      <c r="G20" s="195"/>
      <c r="H20" s="196"/>
      <c r="I20" s="212"/>
      <c r="J20" s="213"/>
      <c r="K20" s="213"/>
      <c r="L20" s="217"/>
      <c r="M20" s="217"/>
      <c r="N20" s="217"/>
      <c r="O20" s="194"/>
      <c r="P20" s="195"/>
      <c r="Q20" s="196"/>
      <c r="R20" s="198"/>
      <c r="S20" s="198"/>
      <c r="T20" s="199"/>
      <c r="U20" s="200"/>
    </row>
    <row r="21" spans="1:21" ht="15" customHeight="1">
      <c r="A21" s="191"/>
      <c r="B21" s="192"/>
      <c r="C21" s="204"/>
      <c r="D21" s="205"/>
      <c r="E21" s="206"/>
      <c r="F21" s="204"/>
      <c r="G21" s="205"/>
      <c r="H21" s="206"/>
      <c r="I21" s="204"/>
      <c r="J21" s="205"/>
      <c r="K21" s="205"/>
      <c r="L21" s="217"/>
      <c r="M21" s="217"/>
      <c r="N21" s="217"/>
      <c r="O21" s="204"/>
      <c r="P21" s="205"/>
      <c r="Q21" s="206"/>
      <c r="R21" s="242"/>
      <c r="S21" s="208"/>
      <c r="T21" s="209"/>
      <c r="U21" s="210"/>
    </row>
    <row r="22" spans="1:21" ht="15.75" customHeight="1">
      <c r="A22" s="191"/>
      <c r="B22" s="192"/>
      <c r="C22" s="204"/>
      <c r="D22" s="205"/>
      <c r="E22" s="206"/>
      <c r="F22" s="204"/>
      <c r="G22" s="205"/>
      <c r="H22" s="206"/>
      <c r="I22" s="204"/>
      <c r="J22" s="205"/>
      <c r="K22" s="205"/>
      <c r="L22" s="217"/>
      <c r="M22" s="217"/>
      <c r="N22" s="217"/>
      <c r="O22" s="204"/>
      <c r="P22" s="205"/>
      <c r="Q22" s="206"/>
      <c r="R22" s="242"/>
      <c r="S22" s="208"/>
      <c r="T22" s="209"/>
      <c r="U22" s="210"/>
    </row>
    <row r="23" spans="1:21" ht="15" customHeight="1">
      <c r="A23" s="191">
        <v>5</v>
      </c>
      <c r="B23" s="192" t="s">
        <v>78</v>
      </c>
      <c r="C23" s="194"/>
      <c r="D23" s="195"/>
      <c r="E23" s="196"/>
      <c r="F23" s="194"/>
      <c r="G23" s="195"/>
      <c r="H23" s="196"/>
      <c r="I23" s="194"/>
      <c r="J23" s="195"/>
      <c r="K23" s="196"/>
      <c r="L23" s="40"/>
      <c r="M23" s="40"/>
      <c r="N23" s="40"/>
      <c r="O23" s="217"/>
      <c r="P23" s="217"/>
      <c r="Q23" s="217"/>
      <c r="R23" s="198"/>
      <c r="S23" s="198"/>
      <c r="T23" s="199"/>
      <c r="U23" s="200"/>
    </row>
    <row r="24" spans="1:21" ht="15.75" customHeight="1">
      <c r="A24" s="191"/>
      <c r="B24" s="192"/>
      <c r="C24" s="194"/>
      <c r="D24" s="195"/>
      <c r="E24" s="196"/>
      <c r="F24" s="194"/>
      <c r="G24" s="195"/>
      <c r="H24" s="196"/>
      <c r="I24" s="194"/>
      <c r="J24" s="195"/>
      <c r="K24" s="196"/>
      <c r="L24" s="42"/>
      <c r="M24" s="42"/>
      <c r="N24" s="42"/>
      <c r="O24" s="217"/>
      <c r="P24" s="217"/>
      <c r="Q24" s="217"/>
      <c r="R24" s="198"/>
      <c r="S24" s="198"/>
      <c r="T24" s="199"/>
      <c r="U24" s="200"/>
    </row>
    <row r="25" spans="1:21" ht="15" customHeight="1">
      <c r="A25" s="191"/>
      <c r="B25" s="192"/>
      <c r="C25" s="204"/>
      <c r="D25" s="205"/>
      <c r="E25" s="206"/>
      <c r="F25" s="204"/>
      <c r="G25" s="205"/>
      <c r="H25" s="206"/>
      <c r="I25" s="204"/>
      <c r="J25" s="205"/>
      <c r="K25" s="206"/>
      <c r="L25" s="43"/>
      <c r="M25" s="43"/>
      <c r="N25" s="43"/>
      <c r="O25" s="217"/>
      <c r="P25" s="217"/>
      <c r="Q25" s="217"/>
      <c r="R25" s="242"/>
      <c r="S25" s="208"/>
      <c r="T25" s="209"/>
      <c r="U25" s="210"/>
    </row>
    <row r="26" spans="1:21" ht="15.75" customHeight="1">
      <c r="A26" s="191"/>
      <c r="B26" s="192"/>
      <c r="C26" s="204"/>
      <c r="D26" s="205"/>
      <c r="E26" s="206"/>
      <c r="F26" s="204"/>
      <c r="G26" s="205"/>
      <c r="H26" s="206"/>
      <c r="I26" s="204"/>
      <c r="J26" s="205"/>
      <c r="K26" s="206"/>
      <c r="L26" s="44"/>
      <c r="M26" s="44"/>
      <c r="N26" s="44"/>
      <c r="O26" s="217"/>
      <c r="P26" s="217"/>
      <c r="Q26" s="217"/>
      <c r="R26" s="242"/>
      <c r="S26" s="208"/>
      <c r="T26" s="209"/>
      <c r="U26" s="210"/>
    </row>
    <row r="27" spans="1:21" ht="15" customHeight="1"/>
    <row r="29" spans="1:21" ht="13.2" customHeight="1"/>
    <row r="30" spans="1:21" ht="13.2" customHeight="1"/>
    <row r="31" spans="1:21" ht="15" customHeight="1"/>
    <row r="32" spans="1:21" ht="21.75" customHeight="1"/>
    <row r="33" ht="15" customHeight="1"/>
  </sheetData>
  <mergeCells count="167">
    <mergeCell ref="J23:J24"/>
    <mergeCell ref="K23:K24"/>
    <mergeCell ref="O23:Q26"/>
    <mergeCell ref="R23:R24"/>
    <mergeCell ref="S23:S24"/>
    <mergeCell ref="T23:T24"/>
    <mergeCell ref="U23:U24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U25:U26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U19:U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  <mergeCell ref="S21:S22"/>
    <mergeCell ref="T21:T22"/>
    <mergeCell ref="U21:U22"/>
    <mergeCell ref="J19:J20"/>
    <mergeCell ref="K19:K20"/>
    <mergeCell ref="L19:N22"/>
    <mergeCell ref="O19:O20"/>
    <mergeCell ref="P19:P20"/>
    <mergeCell ref="Q19:Q20"/>
    <mergeCell ref="R19:R20"/>
    <mergeCell ref="S19:S20"/>
    <mergeCell ref="T19:T20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U15:U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O11:O12"/>
    <mergeCell ref="P11:P12"/>
    <mergeCell ref="Q11:Q12"/>
    <mergeCell ref="R11:R12"/>
    <mergeCell ref="S11:S12"/>
    <mergeCell ref="T11:T12"/>
    <mergeCell ref="U11:U12"/>
    <mergeCell ref="C13:C14"/>
    <mergeCell ref="D13:D14"/>
    <mergeCell ref="E13:E14"/>
    <mergeCell ref="I13:I14"/>
    <mergeCell ref="J13:J14"/>
    <mergeCell ref="K13:K14"/>
    <mergeCell ref="O13:O14"/>
    <mergeCell ref="P13:P14"/>
    <mergeCell ref="Q13:Q14"/>
    <mergeCell ref="R13:R14"/>
    <mergeCell ref="S13:S14"/>
    <mergeCell ref="T13:T14"/>
    <mergeCell ref="U13:U14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7:O8"/>
    <mergeCell ref="P7:P8"/>
    <mergeCell ref="Q7:Q8"/>
    <mergeCell ref="R7:R8"/>
    <mergeCell ref="S7:S8"/>
    <mergeCell ref="T7:T8"/>
    <mergeCell ref="U7:U8"/>
    <mergeCell ref="F9:F10"/>
    <mergeCell ref="G9:G10"/>
    <mergeCell ref="H9:H10"/>
    <mergeCell ref="I9:I10"/>
    <mergeCell ref="J9:J10"/>
    <mergeCell ref="K9:K10"/>
    <mergeCell ref="O9:O10"/>
    <mergeCell ref="P9:P10"/>
    <mergeCell ref="Q9:Q10"/>
    <mergeCell ref="R9:R10"/>
    <mergeCell ref="S9:S10"/>
    <mergeCell ref="T9:T10"/>
    <mergeCell ref="U9:U10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A2:U3"/>
    <mergeCell ref="A4:B6"/>
    <mergeCell ref="C4:U4"/>
    <mergeCell ref="C5:E6"/>
    <mergeCell ref="F5:H6"/>
    <mergeCell ref="I5:K6"/>
    <mergeCell ref="L5:N6"/>
    <mergeCell ref="O5:Q6"/>
    <mergeCell ref="R5:T5"/>
    <mergeCell ref="R6:T6"/>
  </mergeCells>
  <pageMargins left="0.51180555555555496" right="0.31527777777777799" top="0.78749999999999998" bottom="0.78749999999999998" header="0.51180555555555496" footer="0.51180555555555496"/>
  <pageSetup paperSize="9" firstPageNumber="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V96"/>
  <sheetViews>
    <sheetView showGridLines="0" topLeftCell="A7" zoomScaleNormal="100" workbookViewId="0">
      <selection activeCell="U7" sqref="U7"/>
    </sheetView>
  </sheetViews>
  <sheetFormatPr defaultRowHeight="14.4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" max="221" width="9.109375" customWidth="1"/>
    <col min="222" max="222" width="4" customWidth="1"/>
    <col min="223" max="223" width="35.33203125" customWidth="1"/>
    <col min="224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3" width="4.33203125" customWidth="1"/>
    <col min="234" max="234" width="1.44140625" customWidth="1"/>
    <col min="235" max="235" width="4.33203125" customWidth="1"/>
    <col min="236" max="236" width="4.6640625" customWidth="1"/>
    <col min="237" max="237" width="1.44140625" customWidth="1"/>
    <col min="238" max="238" width="4.6640625" customWidth="1"/>
    <col min="239" max="239" width="6.6640625" customWidth="1"/>
    <col min="240" max="477" width="9.109375" customWidth="1"/>
    <col min="478" max="478" width="4" customWidth="1"/>
    <col min="479" max="479" width="35.33203125" customWidth="1"/>
    <col min="480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9" width="4.33203125" customWidth="1"/>
    <col min="490" max="490" width="1.44140625" customWidth="1"/>
    <col min="491" max="491" width="4.33203125" customWidth="1"/>
    <col min="492" max="492" width="4.6640625" customWidth="1"/>
    <col min="493" max="493" width="1.44140625" customWidth="1"/>
    <col min="494" max="494" width="4.6640625" customWidth="1"/>
    <col min="495" max="495" width="6.6640625" customWidth="1"/>
    <col min="496" max="733" width="9.109375" customWidth="1"/>
    <col min="734" max="734" width="4" customWidth="1"/>
    <col min="735" max="735" width="35.33203125" customWidth="1"/>
    <col min="736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5" width="4.33203125" customWidth="1"/>
    <col min="746" max="746" width="1.44140625" customWidth="1"/>
    <col min="747" max="747" width="4.33203125" customWidth="1"/>
    <col min="748" max="748" width="4.6640625" customWidth="1"/>
    <col min="749" max="749" width="1.44140625" customWidth="1"/>
    <col min="750" max="750" width="4.6640625" customWidth="1"/>
    <col min="751" max="751" width="6.6640625" customWidth="1"/>
    <col min="752" max="989" width="9.109375" customWidth="1"/>
    <col min="990" max="990" width="4" customWidth="1"/>
    <col min="991" max="991" width="35.33203125" customWidth="1"/>
    <col min="992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1" width="4.33203125" customWidth="1"/>
    <col min="1002" max="1002" width="1.44140625" customWidth="1"/>
    <col min="1003" max="1003" width="4.33203125" customWidth="1"/>
    <col min="1004" max="1004" width="4.6640625" customWidth="1"/>
    <col min="1005" max="1005" width="1.44140625" customWidth="1"/>
    <col min="1006" max="1006" width="4.6640625" customWidth="1"/>
    <col min="1007" max="1007" width="6.6640625" customWidth="1"/>
    <col min="1008" max="1025" width="9.109375" customWidth="1"/>
  </cols>
  <sheetData>
    <row r="2" spans="1:21" ht="14.4" customHeight="1">
      <c r="A2" s="185" t="s">
        <v>82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1:21" ht="15" customHeight="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21" ht="32.25" customHeight="1">
      <c r="A4" s="186" t="s">
        <v>104</v>
      </c>
      <c r="B4" s="186"/>
      <c r="C4" s="187" t="s">
        <v>84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1:21" ht="14.4" customHeight="1">
      <c r="A5" s="186"/>
      <c r="B5" s="186"/>
      <c r="C5" s="188">
        <v>1</v>
      </c>
      <c r="D5" s="188"/>
      <c r="E5" s="188"/>
      <c r="F5" s="185">
        <v>2</v>
      </c>
      <c r="G5" s="185"/>
      <c r="H5" s="185"/>
      <c r="I5" s="185">
        <v>3</v>
      </c>
      <c r="J5" s="185"/>
      <c r="K5" s="185"/>
      <c r="L5" s="185">
        <v>4</v>
      </c>
      <c r="M5" s="185"/>
      <c r="N5" s="185"/>
      <c r="O5" s="185">
        <v>5</v>
      </c>
      <c r="P5" s="185"/>
      <c r="Q5" s="185"/>
      <c r="R5" s="189" t="s">
        <v>85</v>
      </c>
      <c r="S5" s="189"/>
      <c r="T5" s="189"/>
      <c r="U5" s="38" t="s">
        <v>86</v>
      </c>
    </row>
    <row r="6" spans="1:21" ht="15" customHeight="1">
      <c r="A6" s="186"/>
      <c r="B6" s="186"/>
      <c r="C6" s="188"/>
      <c r="D6" s="188"/>
      <c r="E6" s="188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0" t="s">
        <v>87</v>
      </c>
      <c r="S6" s="190"/>
      <c r="T6" s="190"/>
      <c r="U6" s="39" t="s">
        <v>88</v>
      </c>
    </row>
    <row r="7" spans="1:21" ht="15" customHeight="1">
      <c r="A7" s="191">
        <v>1</v>
      </c>
      <c r="B7" s="192" t="s">
        <v>62</v>
      </c>
      <c r="C7" s="193"/>
      <c r="D7" s="193"/>
      <c r="E7" s="193"/>
      <c r="F7" s="218">
        <f>E11</f>
        <v>2</v>
      </c>
      <c r="G7" s="219" t="s">
        <v>92</v>
      </c>
      <c r="H7" s="220">
        <f>C11</f>
        <v>1</v>
      </c>
      <c r="I7" s="218">
        <f>O33</f>
        <v>2</v>
      </c>
      <c r="J7" s="219" t="s">
        <v>92</v>
      </c>
      <c r="K7" s="220">
        <f>Q33</f>
        <v>0</v>
      </c>
      <c r="L7" s="218">
        <f>O37</f>
        <v>2</v>
      </c>
      <c r="M7" s="219" t="s">
        <v>92</v>
      </c>
      <c r="N7" s="220">
        <f>Q37</f>
        <v>1</v>
      </c>
      <c r="O7" s="218">
        <f>O43</f>
        <v>2</v>
      </c>
      <c r="P7" s="219" t="s">
        <v>92</v>
      </c>
      <c r="Q7" s="220">
        <f>Q43</f>
        <v>0</v>
      </c>
      <c r="R7" s="221">
        <f>F7+I7+L7+O7</f>
        <v>8</v>
      </c>
      <c r="S7" s="222" t="s">
        <v>92</v>
      </c>
      <c r="T7" s="223">
        <f>H7+K7+N7+Q7</f>
        <v>2</v>
      </c>
      <c r="U7" s="224">
        <v>8</v>
      </c>
    </row>
    <row r="8" spans="1:21" ht="15.75" customHeight="1">
      <c r="A8" s="191"/>
      <c r="B8" s="192"/>
      <c r="C8" s="193"/>
      <c r="D8" s="193"/>
      <c r="E8" s="193"/>
      <c r="F8" s="218"/>
      <c r="G8" s="219"/>
      <c r="H8" s="220"/>
      <c r="I8" s="218"/>
      <c r="J8" s="219"/>
      <c r="K8" s="220"/>
      <c r="L8" s="218"/>
      <c r="M8" s="219"/>
      <c r="N8" s="220"/>
      <c r="O8" s="218"/>
      <c r="P8" s="219"/>
      <c r="Q8" s="220"/>
      <c r="R8" s="221"/>
      <c r="S8" s="222"/>
      <c r="T8" s="223"/>
      <c r="U8" s="224"/>
    </row>
    <row r="9" spans="1:21" ht="15" customHeight="1">
      <c r="A9" s="191"/>
      <c r="B9" s="192"/>
      <c r="C9" s="193"/>
      <c r="D9" s="193"/>
      <c r="E9" s="193"/>
      <c r="F9" s="225">
        <f>E13</f>
        <v>28</v>
      </c>
      <c r="G9" s="226" t="s">
        <v>92</v>
      </c>
      <c r="H9" s="227">
        <f>C13</f>
        <v>21</v>
      </c>
      <c r="I9" s="228">
        <f>O34</f>
        <v>20</v>
      </c>
      <c r="J9" s="229" t="s">
        <v>92</v>
      </c>
      <c r="K9" s="230">
        <f>Q34</f>
        <v>12</v>
      </c>
      <c r="L9" s="228">
        <f>O38</f>
        <v>27</v>
      </c>
      <c r="M9" s="229" t="s">
        <v>92</v>
      </c>
      <c r="N9" s="230">
        <f>Q38</f>
        <v>21</v>
      </c>
      <c r="O9" s="228">
        <f>O44</f>
        <v>20</v>
      </c>
      <c r="P9" s="229" t="s">
        <v>92</v>
      </c>
      <c r="Q9" s="230">
        <f>Q44</f>
        <v>9</v>
      </c>
      <c r="R9" s="231">
        <f>F9+I9+L9+O9</f>
        <v>95</v>
      </c>
      <c r="S9" s="232" t="s">
        <v>92</v>
      </c>
      <c r="T9" s="233">
        <f>H9+K9+N9+Q9</f>
        <v>63</v>
      </c>
      <c r="U9" s="234" t="s">
        <v>93</v>
      </c>
    </row>
    <row r="10" spans="1:21" ht="15.75" customHeight="1">
      <c r="A10" s="191"/>
      <c r="B10" s="192"/>
      <c r="C10" s="193"/>
      <c r="D10" s="193"/>
      <c r="E10" s="193"/>
      <c r="F10" s="225"/>
      <c r="G10" s="226"/>
      <c r="H10" s="227"/>
      <c r="I10" s="228"/>
      <c r="J10" s="229"/>
      <c r="K10" s="230"/>
      <c r="L10" s="228"/>
      <c r="M10" s="229"/>
      <c r="N10" s="230"/>
      <c r="O10" s="228"/>
      <c r="P10" s="229"/>
      <c r="Q10" s="230"/>
      <c r="R10" s="231"/>
      <c r="S10" s="232"/>
      <c r="T10" s="233"/>
      <c r="U10" s="234"/>
    </row>
    <row r="11" spans="1:21" ht="15" customHeight="1">
      <c r="A11" s="191">
        <v>2</v>
      </c>
      <c r="B11" s="192" t="s">
        <v>44</v>
      </c>
      <c r="C11" s="218">
        <f>O47</f>
        <v>1</v>
      </c>
      <c r="D11" s="219" t="s">
        <v>92</v>
      </c>
      <c r="E11" s="219">
        <f>Q47</f>
        <v>2</v>
      </c>
      <c r="F11" s="211" t="s">
        <v>89</v>
      </c>
      <c r="G11" s="211"/>
      <c r="H11" s="211"/>
      <c r="I11" s="219">
        <f>O29</f>
        <v>2</v>
      </c>
      <c r="J11" s="219" t="s">
        <v>92</v>
      </c>
      <c r="K11" s="220">
        <f>Q29</f>
        <v>0</v>
      </c>
      <c r="L11" s="218">
        <f>O41</f>
        <v>2</v>
      </c>
      <c r="M11" s="219" t="s">
        <v>92</v>
      </c>
      <c r="N11" s="220">
        <f>Q41</f>
        <v>0</v>
      </c>
      <c r="O11" s="218">
        <f>O35</f>
        <v>2</v>
      </c>
      <c r="P11" s="219" t="s">
        <v>92</v>
      </c>
      <c r="Q11" s="220">
        <f>Q35</f>
        <v>0</v>
      </c>
      <c r="R11" s="221">
        <f>C11+I11+L11+O11</f>
        <v>7</v>
      </c>
      <c r="S11" s="222" t="s">
        <v>92</v>
      </c>
      <c r="T11" s="223">
        <f>E11+K11+N11+Q11</f>
        <v>2</v>
      </c>
      <c r="U11" s="224">
        <v>6</v>
      </c>
    </row>
    <row r="12" spans="1:21" ht="15.75" customHeight="1">
      <c r="A12" s="191"/>
      <c r="B12" s="192"/>
      <c r="C12" s="218"/>
      <c r="D12" s="219"/>
      <c r="E12" s="219"/>
      <c r="F12" s="211"/>
      <c r="G12" s="211"/>
      <c r="H12" s="211"/>
      <c r="I12" s="219"/>
      <c r="J12" s="219"/>
      <c r="K12" s="220"/>
      <c r="L12" s="218"/>
      <c r="M12" s="219"/>
      <c r="N12" s="220"/>
      <c r="O12" s="218"/>
      <c r="P12" s="219"/>
      <c r="Q12" s="220"/>
      <c r="R12" s="221"/>
      <c r="S12" s="222"/>
      <c r="T12" s="223"/>
      <c r="U12" s="224"/>
    </row>
    <row r="13" spans="1:21" ht="15" customHeight="1">
      <c r="A13" s="191"/>
      <c r="B13" s="192"/>
      <c r="C13" s="228">
        <f>O48</f>
        <v>21</v>
      </c>
      <c r="D13" s="229" t="s">
        <v>92</v>
      </c>
      <c r="E13" s="229">
        <f>Q48</f>
        <v>28</v>
      </c>
      <c r="F13" s="211"/>
      <c r="G13" s="211"/>
      <c r="H13" s="211"/>
      <c r="I13" s="226">
        <f>O30</f>
        <v>20</v>
      </c>
      <c r="J13" s="226" t="s">
        <v>92</v>
      </c>
      <c r="K13" s="227">
        <f>Q30</f>
        <v>10</v>
      </c>
      <c r="L13" s="228">
        <f>O42</f>
        <v>20</v>
      </c>
      <c r="M13" s="229" t="s">
        <v>92</v>
      </c>
      <c r="N13" s="230">
        <f>Q42</f>
        <v>18</v>
      </c>
      <c r="O13" s="228">
        <f>O36</f>
        <v>20</v>
      </c>
      <c r="P13" s="229" t="s">
        <v>92</v>
      </c>
      <c r="Q13" s="230">
        <f>Q36</f>
        <v>9</v>
      </c>
      <c r="R13" s="231">
        <f>C13+I13+L13+O13</f>
        <v>81</v>
      </c>
      <c r="S13" s="232" t="s">
        <v>92</v>
      </c>
      <c r="T13" s="233">
        <f>E13+K13+N13+Q13</f>
        <v>65</v>
      </c>
      <c r="U13" s="234" t="s">
        <v>95</v>
      </c>
    </row>
    <row r="14" spans="1:21" ht="15.75" customHeight="1">
      <c r="A14" s="191"/>
      <c r="B14" s="192"/>
      <c r="C14" s="228"/>
      <c r="D14" s="229"/>
      <c r="E14" s="229"/>
      <c r="F14" s="211"/>
      <c r="G14" s="211"/>
      <c r="H14" s="211"/>
      <c r="I14" s="226"/>
      <c r="J14" s="226"/>
      <c r="K14" s="227"/>
      <c r="L14" s="228"/>
      <c r="M14" s="229"/>
      <c r="N14" s="230"/>
      <c r="O14" s="228"/>
      <c r="P14" s="229"/>
      <c r="Q14" s="230"/>
      <c r="R14" s="231"/>
      <c r="S14" s="232"/>
      <c r="T14" s="233"/>
      <c r="U14" s="234"/>
    </row>
    <row r="15" spans="1:21" ht="15" customHeight="1">
      <c r="A15" s="191">
        <v>3</v>
      </c>
      <c r="B15" s="192" t="s">
        <v>105</v>
      </c>
      <c r="C15" s="218">
        <f>K7</f>
        <v>0</v>
      </c>
      <c r="D15" s="219" t="s">
        <v>92</v>
      </c>
      <c r="E15" s="220">
        <f>I7</f>
        <v>2</v>
      </c>
      <c r="F15" s="235">
        <f>K11</f>
        <v>0</v>
      </c>
      <c r="G15" s="236" t="s">
        <v>92</v>
      </c>
      <c r="H15" s="236">
        <f>I11</f>
        <v>2</v>
      </c>
      <c r="I15" s="214"/>
      <c r="J15" s="214"/>
      <c r="K15" s="214"/>
      <c r="L15" s="219">
        <f>K19</f>
        <v>2</v>
      </c>
      <c r="M15" s="219" t="s">
        <v>92</v>
      </c>
      <c r="N15" s="220">
        <f>I19</f>
        <v>1</v>
      </c>
      <c r="O15" s="219">
        <f>O39</f>
        <v>2</v>
      </c>
      <c r="P15" s="219" t="s">
        <v>92</v>
      </c>
      <c r="Q15" s="220">
        <f>Q39</f>
        <v>0</v>
      </c>
      <c r="R15" s="221">
        <f>C15+F15+L15+O15</f>
        <v>4</v>
      </c>
      <c r="S15" s="222" t="s">
        <v>92</v>
      </c>
      <c r="T15" s="223">
        <f>H15+E15+N15+Q15</f>
        <v>5</v>
      </c>
      <c r="U15" s="224" t="s">
        <v>100</v>
      </c>
    </row>
    <row r="16" spans="1:21" ht="15.75" customHeight="1">
      <c r="A16" s="191"/>
      <c r="B16" s="192"/>
      <c r="C16" s="218"/>
      <c r="D16" s="219"/>
      <c r="E16" s="220"/>
      <c r="F16" s="235"/>
      <c r="G16" s="236"/>
      <c r="H16" s="236"/>
      <c r="I16" s="214"/>
      <c r="J16" s="214"/>
      <c r="K16" s="214"/>
      <c r="L16" s="219"/>
      <c r="M16" s="219"/>
      <c r="N16" s="220"/>
      <c r="O16" s="219"/>
      <c r="P16" s="219"/>
      <c r="Q16" s="220"/>
      <c r="R16" s="221"/>
      <c r="S16" s="222"/>
      <c r="T16" s="223"/>
      <c r="U16" s="224"/>
    </row>
    <row r="17" spans="1:22" ht="15" customHeight="1">
      <c r="A17" s="191"/>
      <c r="B17" s="192"/>
      <c r="C17" s="228">
        <f>K9</f>
        <v>12</v>
      </c>
      <c r="D17" s="229" t="s">
        <v>92</v>
      </c>
      <c r="E17" s="230">
        <f>I9</f>
        <v>20</v>
      </c>
      <c r="F17" s="228">
        <f>K13</f>
        <v>10</v>
      </c>
      <c r="G17" s="229" t="s">
        <v>92</v>
      </c>
      <c r="H17" s="229">
        <f>I13</f>
        <v>20</v>
      </c>
      <c r="I17" s="214"/>
      <c r="J17" s="214"/>
      <c r="K17" s="214"/>
      <c r="L17" s="243">
        <f>K21</f>
        <v>26</v>
      </c>
      <c r="M17" s="243" t="s">
        <v>92</v>
      </c>
      <c r="N17" s="244">
        <f>I21</f>
        <v>24</v>
      </c>
      <c r="O17" s="243">
        <f>O40</f>
        <v>20</v>
      </c>
      <c r="P17" s="243" t="s">
        <v>92</v>
      </c>
      <c r="Q17" s="244">
        <f>Q40</f>
        <v>9</v>
      </c>
      <c r="R17" s="231">
        <f>F17+C17+L17+O17</f>
        <v>68</v>
      </c>
      <c r="S17" s="232" t="s">
        <v>92</v>
      </c>
      <c r="T17" s="233">
        <f>H17+E17+N17+Q17</f>
        <v>73</v>
      </c>
      <c r="U17" s="234" t="s">
        <v>94</v>
      </c>
    </row>
    <row r="18" spans="1:22" ht="15.75" customHeight="1">
      <c r="A18" s="191"/>
      <c r="B18" s="192"/>
      <c r="C18" s="228"/>
      <c r="D18" s="229"/>
      <c r="E18" s="230"/>
      <c r="F18" s="228"/>
      <c r="G18" s="229"/>
      <c r="H18" s="229"/>
      <c r="I18" s="214"/>
      <c r="J18" s="214"/>
      <c r="K18" s="214"/>
      <c r="L18" s="243"/>
      <c r="M18" s="243"/>
      <c r="N18" s="244"/>
      <c r="O18" s="243"/>
      <c r="P18" s="243"/>
      <c r="Q18" s="244"/>
      <c r="R18" s="231"/>
      <c r="S18" s="232"/>
      <c r="T18" s="233"/>
      <c r="U18" s="234"/>
    </row>
    <row r="19" spans="1:22" ht="15" customHeight="1">
      <c r="A19" s="191">
        <v>4</v>
      </c>
      <c r="B19" s="192" t="s">
        <v>16</v>
      </c>
      <c r="C19" s="218">
        <f>N7</f>
        <v>1</v>
      </c>
      <c r="D19" s="219" t="s">
        <v>92</v>
      </c>
      <c r="E19" s="220">
        <f>L7</f>
        <v>2</v>
      </c>
      <c r="F19" s="218">
        <f>N11</f>
        <v>0</v>
      </c>
      <c r="G19" s="219" t="s">
        <v>92</v>
      </c>
      <c r="H19" s="220">
        <f>L11</f>
        <v>2</v>
      </c>
      <c r="I19" s="235">
        <f>O45</f>
        <v>1</v>
      </c>
      <c r="J19" s="236" t="s">
        <v>92</v>
      </c>
      <c r="K19" s="236">
        <f>Q45</f>
        <v>2</v>
      </c>
      <c r="L19" s="217">
        <v>2018</v>
      </c>
      <c r="M19" s="217"/>
      <c r="N19" s="217"/>
      <c r="O19" s="219">
        <f>O31</f>
        <v>2</v>
      </c>
      <c r="P19" s="219" t="s">
        <v>92</v>
      </c>
      <c r="Q19" s="220">
        <f>Q31</f>
        <v>0</v>
      </c>
      <c r="R19" s="221">
        <f>F19+I19+C19+O19</f>
        <v>4</v>
      </c>
      <c r="S19" s="222" t="s">
        <v>92</v>
      </c>
      <c r="T19" s="223">
        <f>H19+K19+E19+Q19</f>
        <v>6</v>
      </c>
      <c r="U19" s="224" t="s">
        <v>95</v>
      </c>
    </row>
    <row r="20" spans="1:22" ht="15.75" customHeight="1">
      <c r="A20" s="191"/>
      <c r="B20" s="192"/>
      <c r="C20" s="218"/>
      <c r="D20" s="219"/>
      <c r="E20" s="220"/>
      <c r="F20" s="218"/>
      <c r="G20" s="219"/>
      <c r="H20" s="220"/>
      <c r="I20" s="235"/>
      <c r="J20" s="236"/>
      <c r="K20" s="236"/>
      <c r="L20" s="217"/>
      <c r="M20" s="217"/>
      <c r="N20" s="217"/>
      <c r="O20" s="219"/>
      <c r="P20" s="219"/>
      <c r="Q20" s="220"/>
      <c r="R20" s="221"/>
      <c r="S20" s="222"/>
      <c r="T20" s="223"/>
      <c r="U20" s="224"/>
    </row>
    <row r="21" spans="1:22" ht="15" customHeight="1">
      <c r="A21" s="191"/>
      <c r="B21" s="192"/>
      <c r="C21" s="228">
        <f>N9</f>
        <v>21</v>
      </c>
      <c r="D21" s="229" t="s">
        <v>92</v>
      </c>
      <c r="E21" s="230">
        <f>L9</f>
        <v>27</v>
      </c>
      <c r="F21" s="228">
        <f>N13</f>
        <v>18</v>
      </c>
      <c r="G21" s="229" t="s">
        <v>92</v>
      </c>
      <c r="H21" s="230">
        <f>L13</f>
        <v>20</v>
      </c>
      <c r="I21" s="228">
        <f>O46</f>
        <v>24</v>
      </c>
      <c r="J21" s="229" t="s">
        <v>92</v>
      </c>
      <c r="K21" s="229">
        <f>Q46</f>
        <v>26</v>
      </c>
      <c r="L21" s="217"/>
      <c r="M21" s="217"/>
      <c r="N21" s="217"/>
      <c r="O21" s="243">
        <f>O32</f>
        <v>20</v>
      </c>
      <c r="P21" s="243" t="s">
        <v>92</v>
      </c>
      <c r="Q21" s="244">
        <f>Q32</f>
        <v>9</v>
      </c>
      <c r="R21" s="231">
        <f>F21+I21+C21+O21</f>
        <v>83</v>
      </c>
      <c r="S21" s="232" t="s">
        <v>92</v>
      </c>
      <c r="T21" s="233">
        <f>H21+K21+E21+Q21</f>
        <v>82</v>
      </c>
      <c r="U21" s="234" t="s">
        <v>100</v>
      </c>
    </row>
    <row r="22" spans="1:22" ht="15.75" customHeight="1">
      <c r="A22" s="191"/>
      <c r="B22" s="192"/>
      <c r="C22" s="228"/>
      <c r="D22" s="229"/>
      <c r="E22" s="230"/>
      <c r="F22" s="228"/>
      <c r="G22" s="229"/>
      <c r="H22" s="230"/>
      <c r="I22" s="228"/>
      <c r="J22" s="229"/>
      <c r="K22" s="229"/>
      <c r="L22" s="217"/>
      <c r="M22" s="217"/>
      <c r="N22" s="217"/>
      <c r="O22" s="243"/>
      <c r="P22" s="243"/>
      <c r="Q22" s="244"/>
      <c r="R22" s="231"/>
      <c r="S22" s="232"/>
      <c r="T22" s="233"/>
      <c r="U22" s="234"/>
    </row>
    <row r="23" spans="1:22" ht="15.75" customHeight="1">
      <c r="A23" s="191">
        <v>5</v>
      </c>
      <c r="B23" s="192" t="s">
        <v>78</v>
      </c>
      <c r="C23" s="218">
        <f>Q7</f>
        <v>0</v>
      </c>
      <c r="D23" s="219" t="s">
        <v>92</v>
      </c>
      <c r="E23" s="220">
        <f>O7</f>
        <v>2</v>
      </c>
      <c r="F23" s="218">
        <f>Q11</f>
        <v>0</v>
      </c>
      <c r="G23" s="219" t="s">
        <v>92</v>
      </c>
      <c r="H23" s="220">
        <f>O11</f>
        <v>2</v>
      </c>
      <c r="I23" s="218">
        <f>Q15</f>
        <v>0</v>
      </c>
      <c r="J23" s="219" t="s">
        <v>92</v>
      </c>
      <c r="K23" s="220">
        <f>O15</f>
        <v>2</v>
      </c>
      <c r="L23" s="218">
        <f>Q19</f>
        <v>0</v>
      </c>
      <c r="M23" s="219" t="s">
        <v>92</v>
      </c>
      <c r="N23" s="220">
        <f>O19</f>
        <v>2</v>
      </c>
      <c r="O23" s="217"/>
      <c r="P23" s="217"/>
      <c r="Q23" s="217"/>
      <c r="R23" s="221">
        <f>F23+I23+L23+C23</f>
        <v>0</v>
      </c>
      <c r="S23" s="222" t="s">
        <v>92</v>
      </c>
      <c r="T23" s="223">
        <f>H23+K23+N23+E23</f>
        <v>8</v>
      </c>
      <c r="U23" s="224">
        <v>0</v>
      </c>
    </row>
    <row r="24" spans="1:22" ht="15.75" customHeight="1">
      <c r="A24" s="191"/>
      <c r="B24" s="192"/>
      <c r="C24" s="218"/>
      <c r="D24" s="219"/>
      <c r="E24" s="220"/>
      <c r="F24" s="218"/>
      <c r="G24" s="219"/>
      <c r="H24" s="220"/>
      <c r="I24" s="218"/>
      <c r="J24" s="219"/>
      <c r="K24" s="220"/>
      <c r="L24" s="218"/>
      <c r="M24" s="219"/>
      <c r="N24" s="220"/>
      <c r="O24" s="217"/>
      <c r="P24" s="217"/>
      <c r="Q24" s="217"/>
      <c r="R24" s="221"/>
      <c r="S24" s="222"/>
      <c r="T24" s="223"/>
      <c r="U24" s="224"/>
    </row>
    <row r="25" spans="1:22" ht="15.75" customHeight="1">
      <c r="A25" s="191"/>
      <c r="B25" s="192"/>
      <c r="C25" s="228">
        <f>Q9</f>
        <v>9</v>
      </c>
      <c r="D25" s="229" t="s">
        <v>92</v>
      </c>
      <c r="E25" s="230">
        <f>O9</f>
        <v>20</v>
      </c>
      <c r="F25" s="228">
        <f>Q13</f>
        <v>9</v>
      </c>
      <c r="G25" s="229" t="s">
        <v>92</v>
      </c>
      <c r="H25" s="230">
        <f>O13</f>
        <v>20</v>
      </c>
      <c r="I25" s="228">
        <f>Q17</f>
        <v>9</v>
      </c>
      <c r="J25" s="229" t="s">
        <v>92</v>
      </c>
      <c r="K25" s="230">
        <f>O17</f>
        <v>20</v>
      </c>
      <c r="L25" s="228">
        <f>Q21</f>
        <v>9</v>
      </c>
      <c r="M25" s="229" t="s">
        <v>92</v>
      </c>
      <c r="N25" s="230">
        <f>O21</f>
        <v>20</v>
      </c>
      <c r="O25" s="217"/>
      <c r="P25" s="217"/>
      <c r="Q25" s="217"/>
      <c r="R25" s="231">
        <f>F25+I25+L25+C25</f>
        <v>36</v>
      </c>
      <c r="S25" s="232" t="s">
        <v>92</v>
      </c>
      <c r="T25" s="233">
        <f>H25+K25+N25+E25</f>
        <v>80</v>
      </c>
      <c r="U25" s="234" t="s">
        <v>101</v>
      </c>
    </row>
    <row r="26" spans="1:22" ht="15.75" customHeight="1">
      <c r="A26" s="191"/>
      <c r="B26" s="192"/>
      <c r="C26" s="228"/>
      <c r="D26" s="229"/>
      <c r="E26" s="230"/>
      <c r="F26" s="228"/>
      <c r="G26" s="229"/>
      <c r="H26" s="230"/>
      <c r="I26" s="228"/>
      <c r="J26" s="229"/>
      <c r="K26" s="230"/>
      <c r="L26" s="228"/>
      <c r="M26" s="229"/>
      <c r="N26" s="230"/>
      <c r="O26" s="217"/>
      <c r="P26" s="217"/>
      <c r="Q26" s="217"/>
      <c r="R26" s="231"/>
      <c r="S26" s="232"/>
      <c r="T26" s="233"/>
      <c r="U26" s="234"/>
    </row>
    <row r="28" spans="1:22" ht="24.9" customHeight="1">
      <c r="A28" s="245" t="s">
        <v>96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63"/>
      <c r="T28" s="53"/>
      <c r="U28" s="53"/>
    </row>
    <row r="29" spans="1:22" ht="15" customHeight="1">
      <c r="A29" s="238">
        <v>1</v>
      </c>
      <c r="B29" s="239" t="str">
        <f>B11</f>
        <v>TJ Radomyšl A</v>
      </c>
      <c r="C29" s="239"/>
      <c r="D29" s="239" t="s">
        <v>92</v>
      </c>
      <c r="E29" s="239" t="str">
        <f>B15</f>
        <v>SK Šacung Benešov</v>
      </c>
      <c r="F29" s="239"/>
      <c r="G29" s="239"/>
      <c r="H29" s="239"/>
      <c r="I29" s="239"/>
      <c r="J29" s="239"/>
      <c r="K29" s="239"/>
      <c r="L29" s="239"/>
      <c r="M29" s="239"/>
      <c r="N29" s="239"/>
      <c r="O29" s="54">
        <v>2</v>
      </c>
      <c r="P29" s="55" t="s">
        <v>92</v>
      </c>
      <c r="Q29" s="55">
        <v>0</v>
      </c>
      <c r="R29" s="64" t="s">
        <v>102</v>
      </c>
      <c r="S29" s="65"/>
      <c r="T29" s="57"/>
      <c r="U29" s="56"/>
      <c r="V29" s="58"/>
    </row>
    <row r="30" spans="1:22" ht="15" customHeight="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59">
        <v>20</v>
      </c>
      <c r="P30" s="60" t="s">
        <v>92</v>
      </c>
      <c r="Q30" s="61">
        <v>10</v>
      </c>
      <c r="R30" s="66" t="s">
        <v>103</v>
      </c>
      <c r="S30" s="65"/>
      <c r="T30" s="41"/>
      <c r="U30" s="56"/>
      <c r="V30" s="58"/>
    </row>
    <row r="31" spans="1:22" ht="15" customHeight="1">
      <c r="A31" s="240">
        <v>2</v>
      </c>
      <c r="B31" s="241" t="str">
        <f>B19</f>
        <v>REPRE starší žáci</v>
      </c>
      <c r="C31" s="241"/>
      <c r="D31" s="241" t="s">
        <v>92</v>
      </c>
      <c r="E31" s="241" t="str">
        <f>B23</f>
        <v>TJ Spartak Přerov C</v>
      </c>
      <c r="F31" s="241"/>
      <c r="G31" s="241"/>
      <c r="H31" s="241"/>
      <c r="I31" s="241"/>
      <c r="J31" s="241"/>
      <c r="K31" s="241"/>
      <c r="L31" s="241"/>
      <c r="M31" s="241"/>
      <c r="N31" s="241"/>
      <c r="O31" s="62">
        <v>2</v>
      </c>
      <c r="P31" s="60" t="s">
        <v>92</v>
      </c>
      <c r="Q31" s="60">
        <v>0</v>
      </c>
      <c r="R31" s="66" t="s">
        <v>102</v>
      </c>
      <c r="S31" s="65"/>
      <c r="T31" s="57"/>
      <c r="U31" s="56"/>
    </row>
    <row r="32" spans="1:22" ht="15" customHeight="1">
      <c r="A32" s="240"/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59">
        <v>20</v>
      </c>
      <c r="P32" s="60" t="s">
        <v>92</v>
      </c>
      <c r="Q32" s="61">
        <v>9</v>
      </c>
      <c r="R32" s="66" t="s">
        <v>103</v>
      </c>
      <c r="S32" s="65"/>
      <c r="T32" s="41"/>
      <c r="U32" s="56"/>
    </row>
    <row r="33" spans="1:21" ht="15" customHeight="1">
      <c r="A33" s="240">
        <v>3</v>
      </c>
      <c r="B33" s="241" t="str">
        <f>B7</f>
        <v>TJ Sokol Zbečník A</v>
      </c>
      <c r="C33" s="241"/>
      <c r="D33" s="241" t="s">
        <v>92</v>
      </c>
      <c r="E33" s="241" t="str">
        <f>B15</f>
        <v>SK Šacung Benešov</v>
      </c>
      <c r="F33" s="241"/>
      <c r="G33" s="241"/>
      <c r="H33" s="241"/>
      <c r="I33" s="241"/>
      <c r="J33" s="241"/>
      <c r="K33" s="241"/>
      <c r="L33" s="241"/>
      <c r="M33" s="241"/>
      <c r="N33" s="241"/>
      <c r="O33" s="62">
        <v>2</v>
      </c>
      <c r="P33" s="60" t="s">
        <v>92</v>
      </c>
      <c r="Q33" s="60">
        <v>0</v>
      </c>
      <c r="R33" s="66" t="s">
        <v>102</v>
      </c>
      <c r="S33" s="65"/>
      <c r="T33" s="57"/>
      <c r="U33" s="56"/>
    </row>
    <row r="34" spans="1:21" ht="15" customHeight="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59">
        <v>20</v>
      </c>
      <c r="P34" s="60" t="s">
        <v>92</v>
      </c>
      <c r="Q34" s="61">
        <v>12</v>
      </c>
      <c r="R34" s="66" t="s">
        <v>103</v>
      </c>
      <c r="S34" s="65"/>
      <c r="T34" s="41"/>
      <c r="U34" s="56"/>
    </row>
    <row r="35" spans="1:21" ht="15" customHeight="1">
      <c r="A35" s="240">
        <v>4</v>
      </c>
      <c r="B35" s="241" t="str">
        <f>B11</f>
        <v>TJ Radomyšl A</v>
      </c>
      <c r="C35" s="241"/>
      <c r="D35" s="241" t="s">
        <v>92</v>
      </c>
      <c r="E35" s="241" t="str">
        <f>B23</f>
        <v>TJ Spartak Přerov C</v>
      </c>
      <c r="F35" s="241"/>
      <c r="G35" s="241"/>
      <c r="H35" s="241"/>
      <c r="I35" s="241"/>
      <c r="J35" s="241"/>
      <c r="K35" s="241"/>
      <c r="L35" s="241"/>
      <c r="M35" s="241"/>
      <c r="N35" s="241"/>
      <c r="O35" s="62">
        <v>2</v>
      </c>
      <c r="P35" s="60" t="s">
        <v>92</v>
      </c>
      <c r="Q35" s="60">
        <v>0</v>
      </c>
      <c r="R35" s="66" t="s">
        <v>102</v>
      </c>
      <c r="S35" s="65"/>
      <c r="T35" s="57"/>
      <c r="U35" s="56"/>
    </row>
    <row r="36" spans="1:21" ht="15" customHeight="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59">
        <v>20</v>
      </c>
      <c r="P36" s="60" t="s">
        <v>92</v>
      </c>
      <c r="Q36" s="61">
        <v>9</v>
      </c>
      <c r="R36" s="66" t="s">
        <v>103</v>
      </c>
      <c r="S36" s="65"/>
      <c r="T36" s="41"/>
      <c r="U36" s="56"/>
    </row>
    <row r="37" spans="1:21" ht="15" customHeight="1">
      <c r="A37" s="240">
        <v>5</v>
      </c>
      <c r="B37" s="241" t="str">
        <f>B7</f>
        <v>TJ Sokol Zbečník A</v>
      </c>
      <c r="C37" s="241"/>
      <c r="D37" s="241" t="s">
        <v>92</v>
      </c>
      <c r="E37" s="241" t="str">
        <f>B19</f>
        <v>REPRE starší žáci</v>
      </c>
      <c r="F37" s="241"/>
      <c r="G37" s="241"/>
      <c r="H37" s="241"/>
      <c r="I37" s="241"/>
      <c r="J37" s="241"/>
      <c r="K37" s="241"/>
      <c r="L37" s="241"/>
      <c r="M37" s="241"/>
      <c r="N37" s="241"/>
      <c r="O37" s="62">
        <v>2</v>
      </c>
      <c r="P37" s="60" t="s">
        <v>92</v>
      </c>
      <c r="Q37" s="60">
        <v>1</v>
      </c>
      <c r="R37" s="66" t="s">
        <v>102</v>
      </c>
      <c r="S37" s="65"/>
      <c r="T37" s="57"/>
      <c r="U37" s="56"/>
    </row>
    <row r="38" spans="1:21" ht="1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59">
        <v>27</v>
      </c>
      <c r="P38" s="60" t="s">
        <v>92</v>
      </c>
      <c r="Q38" s="61">
        <v>21</v>
      </c>
      <c r="R38" s="66" t="s">
        <v>103</v>
      </c>
      <c r="S38" s="65"/>
      <c r="T38" s="41"/>
      <c r="U38" s="56"/>
    </row>
    <row r="39" spans="1:21" ht="15" customHeight="1">
      <c r="A39" s="240">
        <v>6</v>
      </c>
      <c r="B39" s="241" t="str">
        <f>B15</f>
        <v>SK Šacung Benešov</v>
      </c>
      <c r="C39" s="241"/>
      <c r="D39" s="241" t="s">
        <v>92</v>
      </c>
      <c r="E39" s="241" t="str">
        <f>B23</f>
        <v>TJ Spartak Přerov C</v>
      </c>
      <c r="F39" s="241"/>
      <c r="G39" s="241"/>
      <c r="H39" s="241"/>
      <c r="I39" s="241"/>
      <c r="J39" s="241"/>
      <c r="K39" s="241"/>
      <c r="L39" s="241"/>
      <c r="M39" s="241"/>
      <c r="N39" s="241"/>
      <c r="O39" s="62">
        <v>2</v>
      </c>
      <c r="P39" s="60" t="s">
        <v>92</v>
      </c>
      <c r="Q39" s="60">
        <v>0</v>
      </c>
      <c r="R39" s="66" t="s">
        <v>102</v>
      </c>
      <c r="S39" s="65"/>
      <c r="T39" s="57"/>
      <c r="U39" s="56"/>
    </row>
    <row r="40" spans="1:21" ht="1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59">
        <v>20</v>
      </c>
      <c r="P40" s="60" t="s">
        <v>92</v>
      </c>
      <c r="Q40" s="61">
        <v>9</v>
      </c>
      <c r="R40" s="66" t="s">
        <v>103</v>
      </c>
      <c r="S40" s="65"/>
      <c r="T40" s="41"/>
      <c r="U40" s="56"/>
    </row>
    <row r="41" spans="1:21" ht="15.75" customHeight="1">
      <c r="A41" s="240">
        <v>7</v>
      </c>
      <c r="B41" s="241" t="str">
        <f>B11</f>
        <v>TJ Radomyšl A</v>
      </c>
      <c r="C41" s="241"/>
      <c r="D41" s="241" t="s">
        <v>92</v>
      </c>
      <c r="E41" s="241" t="str">
        <f>B19</f>
        <v>REPRE starší žáci</v>
      </c>
      <c r="F41" s="241"/>
      <c r="G41" s="241"/>
      <c r="H41" s="241"/>
      <c r="I41" s="241"/>
      <c r="J41" s="241"/>
      <c r="K41" s="241"/>
      <c r="L41" s="241"/>
      <c r="M41" s="241"/>
      <c r="N41" s="241"/>
      <c r="O41" s="62">
        <v>2</v>
      </c>
      <c r="P41" s="60" t="s">
        <v>92</v>
      </c>
      <c r="Q41" s="60">
        <v>0</v>
      </c>
      <c r="R41" s="66" t="s">
        <v>102</v>
      </c>
      <c r="S41" s="65"/>
      <c r="T41" s="57"/>
      <c r="U41" s="56"/>
    </row>
    <row r="42" spans="1:21" ht="15.6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59">
        <v>20</v>
      </c>
      <c r="P42" s="60" t="s">
        <v>92</v>
      </c>
      <c r="Q42" s="61">
        <v>18</v>
      </c>
      <c r="R42" s="66" t="s">
        <v>103</v>
      </c>
      <c r="S42" s="65"/>
      <c r="T42" s="41"/>
      <c r="U42" s="56"/>
    </row>
    <row r="43" spans="1:21" ht="14.4" customHeight="1">
      <c r="A43" s="240">
        <v>8</v>
      </c>
      <c r="B43" s="241" t="str">
        <f>B7</f>
        <v>TJ Sokol Zbečník A</v>
      </c>
      <c r="C43" s="241"/>
      <c r="D43" s="241" t="s">
        <v>92</v>
      </c>
      <c r="E43" s="241" t="str">
        <f>B23</f>
        <v>TJ Spartak Přerov C</v>
      </c>
      <c r="F43" s="241"/>
      <c r="G43" s="241"/>
      <c r="H43" s="241"/>
      <c r="I43" s="241"/>
      <c r="J43" s="241"/>
      <c r="K43" s="241"/>
      <c r="L43" s="241"/>
      <c r="M43" s="241"/>
      <c r="N43" s="241"/>
      <c r="O43" s="62">
        <v>2</v>
      </c>
      <c r="P43" s="60" t="s">
        <v>92</v>
      </c>
      <c r="Q43" s="60">
        <v>0</v>
      </c>
      <c r="R43" s="66" t="s">
        <v>102</v>
      </c>
      <c r="S43" s="65"/>
      <c r="T43" s="57"/>
      <c r="U43" s="56"/>
    </row>
    <row r="44" spans="1:21" ht="14.4" customHeight="1">
      <c r="A44" s="240"/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59">
        <v>20</v>
      </c>
      <c r="P44" s="60" t="s">
        <v>92</v>
      </c>
      <c r="Q44" s="61">
        <v>9</v>
      </c>
      <c r="R44" s="66" t="s">
        <v>103</v>
      </c>
      <c r="S44" s="65"/>
      <c r="T44" s="41"/>
      <c r="U44" s="56"/>
    </row>
    <row r="45" spans="1:21" ht="15.75" customHeight="1">
      <c r="A45" s="240">
        <v>9</v>
      </c>
      <c r="B45" s="241" t="str">
        <f>B19</f>
        <v>REPRE starší žáci</v>
      </c>
      <c r="C45" s="241"/>
      <c r="D45" s="241" t="s">
        <v>92</v>
      </c>
      <c r="E45" s="241" t="str">
        <f>B15</f>
        <v>SK Šacung Benešov</v>
      </c>
      <c r="F45" s="241"/>
      <c r="G45" s="241"/>
      <c r="H45" s="241"/>
      <c r="I45" s="241"/>
      <c r="J45" s="241"/>
      <c r="K45" s="241"/>
      <c r="L45" s="241"/>
      <c r="M45" s="241"/>
      <c r="N45" s="241"/>
      <c r="O45" s="62">
        <v>1</v>
      </c>
      <c r="P45" s="60" t="s">
        <v>92</v>
      </c>
      <c r="Q45" s="60">
        <v>2</v>
      </c>
      <c r="R45" s="66" t="s">
        <v>102</v>
      </c>
      <c r="S45" s="65"/>
      <c r="T45" s="57"/>
      <c r="U45" s="56"/>
    </row>
    <row r="46" spans="1:21" ht="15.6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59">
        <v>24</v>
      </c>
      <c r="P46" s="60" t="s">
        <v>92</v>
      </c>
      <c r="Q46" s="61">
        <v>26</v>
      </c>
      <c r="R46" s="66" t="s">
        <v>103</v>
      </c>
      <c r="S46" s="65"/>
      <c r="T46" s="41"/>
      <c r="U46" s="56"/>
    </row>
    <row r="47" spans="1:21" ht="15.75" customHeight="1">
      <c r="A47" s="240">
        <v>10</v>
      </c>
      <c r="B47" s="241" t="str">
        <f>B11</f>
        <v>TJ Radomyšl A</v>
      </c>
      <c r="C47" s="241"/>
      <c r="D47" s="241" t="s">
        <v>92</v>
      </c>
      <c r="E47" s="241" t="str">
        <f>B7</f>
        <v>TJ Sokol Zbečník A</v>
      </c>
      <c r="F47" s="241"/>
      <c r="G47" s="241"/>
      <c r="H47" s="241"/>
      <c r="I47" s="241"/>
      <c r="J47" s="241"/>
      <c r="K47" s="241"/>
      <c r="L47" s="241"/>
      <c r="M47" s="241"/>
      <c r="N47" s="241"/>
      <c r="O47" s="62">
        <v>1</v>
      </c>
      <c r="P47" s="60" t="s">
        <v>92</v>
      </c>
      <c r="Q47" s="60">
        <v>2</v>
      </c>
      <c r="R47" s="66" t="s">
        <v>102</v>
      </c>
      <c r="S47" s="65"/>
      <c r="T47" s="57"/>
      <c r="U47" s="56"/>
    </row>
    <row r="48" spans="1:21" ht="15.6">
      <c r="A48" s="240"/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59">
        <v>21</v>
      </c>
      <c r="P48" s="60" t="s">
        <v>92</v>
      </c>
      <c r="Q48" s="61">
        <v>28</v>
      </c>
      <c r="R48" s="66" t="s">
        <v>103</v>
      </c>
      <c r="S48" s="65"/>
      <c r="T48" s="41"/>
      <c r="U48" s="56"/>
    </row>
    <row r="57" ht="14.4" customHeight="1"/>
    <row r="58" ht="14.4" customHeight="1"/>
    <row r="75" ht="14.4" customHeight="1"/>
    <row r="76" ht="14.4" customHeight="1"/>
    <row r="95" ht="14.4" customHeight="1"/>
    <row r="96" ht="14.4" customHeight="1"/>
  </sheetData>
  <mergeCells count="226">
    <mergeCell ref="A45:A46"/>
    <mergeCell ref="B45:C46"/>
    <mergeCell ref="D45:D46"/>
    <mergeCell ref="E45:N46"/>
    <mergeCell ref="A47:A48"/>
    <mergeCell ref="B47:C48"/>
    <mergeCell ref="D47:D48"/>
    <mergeCell ref="E47:N48"/>
    <mergeCell ref="A39:A40"/>
    <mergeCell ref="B39:C40"/>
    <mergeCell ref="D39:D40"/>
    <mergeCell ref="E39:N40"/>
    <mergeCell ref="A41:A42"/>
    <mergeCell ref="B41:C42"/>
    <mergeCell ref="D41:D42"/>
    <mergeCell ref="E41:N42"/>
    <mergeCell ref="A43:A44"/>
    <mergeCell ref="B43:C44"/>
    <mergeCell ref="D43:D44"/>
    <mergeCell ref="E43:N44"/>
    <mergeCell ref="A33:A34"/>
    <mergeCell ref="B33:C34"/>
    <mergeCell ref="D33:D34"/>
    <mergeCell ref="E33:N34"/>
    <mergeCell ref="A35:A36"/>
    <mergeCell ref="B35:C36"/>
    <mergeCell ref="D35:D36"/>
    <mergeCell ref="E35:N36"/>
    <mergeCell ref="A37:A38"/>
    <mergeCell ref="B37:C38"/>
    <mergeCell ref="D37:D38"/>
    <mergeCell ref="E37:N38"/>
    <mergeCell ref="A28:R28"/>
    <mergeCell ref="A29:A30"/>
    <mergeCell ref="B29:C30"/>
    <mergeCell ref="D29:D30"/>
    <mergeCell ref="E29:N30"/>
    <mergeCell ref="A31:A32"/>
    <mergeCell ref="B31:C32"/>
    <mergeCell ref="D31:D32"/>
    <mergeCell ref="E31:N32"/>
    <mergeCell ref="U23:U24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J23:J24"/>
    <mergeCell ref="K23:K24"/>
    <mergeCell ref="L23:L24"/>
    <mergeCell ref="M23:M24"/>
    <mergeCell ref="N23:N24"/>
    <mergeCell ref="O23:Q26"/>
    <mergeCell ref="R23:R24"/>
    <mergeCell ref="S23:S24"/>
    <mergeCell ref="T23:T24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U19:U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  <mergeCell ref="S21:S22"/>
    <mergeCell ref="T21:T22"/>
    <mergeCell ref="U21:U22"/>
    <mergeCell ref="J19:J20"/>
    <mergeCell ref="K19:K20"/>
    <mergeCell ref="L19:N22"/>
    <mergeCell ref="O19:O20"/>
    <mergeCell ref="P19:P20"/>
    <mergeCell ref="Q19:Q20"/>
    <mergeCell ref="R19:R20"/>
    <mergeCell ref="S19:S20"/>
    <mergeCell ref="T19:T20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U15:U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U11:U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U7:U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A2:U3"/>
    <mergeCell ref="A4:B6"/>
    <mergeCell ref="C4:U4"/>
    <mergeCell ref="C5:E6"/>
    <mergeCell ref="F5:H6"/>
    <mergeCell ref="I5:K6"/>
    <mergeCell ref="L5:N6"/>
    <mergeCell ref="O5:Q6"/>
    <mergeCell ref="R5:T5"/>
    <mergeCell ref="R6:T6"/>
  </mergeCells>
  <pageMargins left="0.51180555555555496" right="0.31527777777777799" top="0.78749999999999998" bottom="0.78749999999999998" header="0.51180555555555496" footer="0.51180555555555496"/>
  <pageSetup paperSize="9" firstPageNumber="0" orientation="landscape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2:AC33"/>
  <sheetViews>
    <sheetView showGridLines="0" zoomScaleNormal="100" workbookViewId="0">
      <selection activeCell="B19" sqref="B19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2" max="22" width="9.109375" customWidth="1"/>
    <col min="23" max="31" width="2.6640625" customWidth="1"/>
    <col min="32" max="32" width="3" customWidth="1"/>
    <col min="33" max="43" width="2.6640625" customWidth="1"/>
    <col min="44" max="44" width="3" customWidth="1"/>
    <col min="45" max="55" width="2.6640625" customWidth="1"/>
    <col min="56" max="56" width="3" customWidth="1"/>
    <col min="57" max="57" width="2.6640625" customWidth="1"/>
    <col min="58" max="259" width="9.109375" customWidth="1"/>
    <col min="260" max="260" width="4" customWidth="1"/>
    <col min="261" max="261" width="35.33203125" customWidth="1"/>
    <col min="262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3" width="4.33203125" customWidth="1"/>
    <col min="274" max="274" width="4.6640625" customWidth="1"/>
    <col min="275" max="275" width="1.44140625" customWidth="1"/>
    <col min="276" max="276" width="4.6640625" customWidth="1"/>
    <col min="277" max="277" width="6.6640625" customWidth="1"/>
    <col min="278" max="515" width="9.109375" customWidth="1"/>
    <col min="516" max="516" width="4" customWidth="1"/>
    <col min="517" max="517" width="35.33203125" customWidth="1"/>
    <col min="518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29" width="4.33203125" customWidth="1"/>
    <col min="530" max="530" width="4.6640625" customWidth="1"/>
    <col min="531" max="531" width="1.44140625" customWidth="1"/>
    <col min="532" max="532" width="4.6640625" customWidth="1"/>
    <col min="533" max="533" width="6.6640625" customWidth="1"/>
    <col min="534" max="771" width="9.109375" customWidth="1"/>
    <col min="772" max="772" width="4" customWidth="1"/>
    <col min="773" max="773" width="35.33203125" customWidth="1"/>
    <col min="774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5" width="4.33203125" customWidth="1"/>
    <col min="786" max="786" width="4.6640625" customWidth="1"/>
    <col min="787" max="787" width="1.44140625" customWidth="1"/>
    <col min="788" max="788" width="4.6640625" customWidth="1"/>
    <col min="789" max="789" width="6.6640625" customWidth="1"/>
    <col min="790" max="1025" width="9.109375" customWidth="1"/>
  </cols>
  <sheetData>
    <row r="2" spans="1:29">
      <c r="A2" s="185" t="s">
        <v>82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1:29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29" ht="32.25" customHeight="1">
      <c r="A4" s="186" t="s">
        <v>106</v>
      </c>
      <c r="B4" s="186"/>
      <c r="C4" s="187" t="s">
        <v>84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1:29">
      <c r="A5" s="186"/>
      <c r="B5" s="186"/>
      <c r="C5" s="188">
        <v>1</v>
      </c>
      <c r="D5" s="188"/>
      <c r="E5" s="188"/>
      <c r="F5" s="185">
        <v>2</v>
      </c>
      <c r="G5" s="185"/>
      <c r="H5" s="185"/>
      <c r="I5" s="185">
        <v>3</v>
      </c>
      <c r="J5" s="185"/>
      <c r="K5" s="185"/>
      <c r="L5" s="185">
        <v>4</v>
      </c>
      <c r="M5" s="185"/>
      <c r="N5" s="185"/>
      <c r="O5" s="185">
        <v>5</v>
      </c>
      <c r="P5" s="185"/>
      <c r="Q5" s="185"/>
      <c r="R5" s="189" t="s">
        <v>85</v>
      </c>
      <c r="S5" s="189"/>
      <c r="T5" s="189"/>
      <c r="U5" s="38" t="s">
        <v>86</v>
      </c>
    </row>
    <row r="6" spans="1:29">
      <c r="A6" s="186"/>
      <c r="B6" s="186"/>
      <c r="C6" s="188"/>
      <c r="D6" s="188"/>
      <c r="E6" s="188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90" t="s">
        <v>87</v>
      </c>
      <c r="S6" s="190"/>
      <c r="T6" s="190"/>
      <c r="U6" s="39" t="s">
        <v>88</v>
      </c>
    </row>
    <row r="7" spans="1:29" ht="15" customHeight="1">
      <c r="A7" s="191">
        <v>1</v>
      </c>
      <c r="B7" s="192" t="s">
        <v>107</v>
      </c>
      <c r="C7" s="193"/>
      <c r="D7" s="193"/>
      <c r="E7" s="193"/>
      <c r="F7" s="194"/>
      <c r="G7" s="195"/>
      <c r="H7" s="196"/>
      <c r="I7" s="194"/>
      <c r="J7" s="195"/>
      <c r="K7" s="196"/>
      <c r="L7" s="40"/>
      <c r="M7" s="40"/>
      <c r="N7" s="40"/>
      <c r="O7" s="194"/>
      <c r="P7" s="195"/>
      <c r="Q7" s="196"/>
      <c r="R7" s="197"/>
      <c r="S7" s="198"/>
      <c r="T7" s="199"/>
      <c r="U7" s="200"/>
      <c r="AB7" s="41"/>
    </row>
    <row r="8" spans="1:29" ht="15.75" customHeight="1">
      <c r="A8" s="191"/>
      <c r="B8" s="192"/>
      <c r="C8" s="193"/>
      <c r="D8" s="193"/>
      <c r="E8" s="193"/>
      <c r="F8" s="194"/>
      <c r="G8" s="195"/>
      <c r="H8" s="196"/>
      <c r="I8" s="194"/>
      <c r="J8" s="195"/>
      <c r="K8" s="196"/>
      <c r="L8" s="42"/>
      <c r="M8" s="42"/>
      <c r="N8" s="42"/>
      <c r="O8" s="194"/>
      <c r="P8" s="195"/>
      <c r="Q8" s="196"/>
      <c r="R8" s="197"/>
      <c r="S8" s="198"/>
      <c r="T8" s="199"/>
      <c r="U8" s="200"/>
    </row>
    <row r="9" spans="1:29" ht="15" customHeight="1">
      <c r="A9" s="191"/>
      <c r="B9" s="192"/>
      <c r="C9" s="193"/>
      <c r="D9" s="193"/>
      <c r="E9" s="193"/>
      <c r="F9" s="201"/>
      <c r="G9" s="202"/>
      <c r="H9" s="203"/>
      <c r="I9" s="204"/>
      <c r="J9" s="205"/>
      <c r="K9" s="206"/>
      <c r="L9" s="43"/>
      <c r="M9" s="43"/>
      <c r="N9" s="43"/>
      <c r="O9" s="204"/>
      <c r="P9" s="205"/>
      <c r="Q9" s="206"/>
      <c r="R9" s="207"/>
      <c r="S9" s="208"/>
      <c r="T9" s="209"/>
      <c r="U9" s="210"/>
      <c r="AA9" s="41"/>
      <c r="AB9" s="41"/>
      <c r="AC9" s="41"/>
    </row>
    <row r="10" spans="1:29" ht="15.75" customHeight="1">
      <c r="A10" s="191"/>
      <c r="B10" s="192"/>
      <c r="C10" s="193"/>
      <c r="D10" s="193"/>
      <c r="E10" s="193"/>
      <c r="F10" s="201"/>
      <c r="G10" s="202"/>
      <c r="H10" s="203"/>
      <c r="I10" s="204"/>
      <c r="J10" s="205"/>
      <c r="K10" s="206"/>
      <c r="L10" s="44"/>
      <c r="M10" s="44"/>
      <c r="N10" s="44"/>
      <c r="O10" s="204"/>
      <c r="P10" s="205"/>
      <c r="Q10" s="206"/>
      <c r="R10" s="207"/>
      <c r="S10" s="208"/>
      <c r="T10" s="209"/>
      <c r="U10" s="210"/>
      <c r="AA10" s="41"/>
      <c r="AB10" s="41"/>
      <c r="AC10" s="41"/>
    </row>
    <row r="11" spans="1:29" ht="15" customHeight="1">
      <c r="A11" s="191">
        <v>2</v>
      </c>
      <c r="B11" s="192" t="s">
        <v>108</v>
      </c>
      <c r="C11" s="194"/>
      <c r="D11" s="195"/>
      <c r="E11" s="195"/>
      <c r="F11" s="211" t="s">
        <v>89</v>
      </c>
      <c r="G11" s="211"/>
      <c r="H11" s="211"/>
      <c r="I11" s="195"/>
      <c r="J11" s="195"/>
      <c r="K11" s="196"/>
      <c r="L11" s="40"/>
      <c r="M11" s="40"/>
      <c r="N11" s="40"/>
      <c r="O11" s="194"/>
      <c r="P11" s="195"/>
      <c r="Q11" s="196"/>
      <c r="R11" s="197"/>
      <c r="S11" s="198"/>
      <c r="T11" s="199"/>
      <c r="U11" s="200"/>
    </row>
    <row r="12" spans="1:29" ht="15.75" customHeight="1">
      <c r="A12" s="191"/>
      <c r="B12" s="192"/>
      <c r="C12" s="194"/>
      <c r="D12" s="195"/>
      <c r="E12" s="195"/>
      <c r="F12" s="211"/>
      <c r="G12" s="211"/>
      <c r="H12" s="211"/>
      <c r="I12" s="195"/>
      <c r="J12" s="195"/>
      <c r="K12" s="196"/>
      <c r="L12" s="42"/>
      <c r="M12" s="42"/>
      <c r="N12" s="42"/>
      <c r="O12" s="194"/>
      <c r="P12" s="195"/>
      <c r="Q12" s="196"/>
      <c r="R12" s="197"/>
      <c r="S12" s="198"/>
      <c r="T12" s="199"/>
      <c r="U12" s="200"/>
    </row>
    <row r="13" spans="1:29" ht="15" customHeight="1">
      <c r="A13" s="191"/>
      <c r="B13" s="192"/>
      <c r="C13" s="204"/>
      <c r="D13" s="205"/>
      <c r="E13" s="205"/>
      <c r="F13" s="211"/>
      <c r="G13" s="211"/>
      <c r="H13" s="211"/>
      <c r="I13" s="202"/>
      <c r="J13" s="202"/>
      <c r="K13" s="203"/>
      <c r="L13" s="43"/>
      <c r="M13" s="43"/>
      <c r="N13" s="43"/>
      <c r="O13" s="204"/>
      <c r="P13" s="205"/>
      <c r="Q13" s="206"/>
      <c r="R13" s="207"/>
      <c r="S13" s="208"/>
      <c r="T13" s="209"/>
      <c r="U13" s="210"/>
    </row>
    <row r="14" spans="1:29" ht="15.75" customHeight="1">
      <c r="A14" s="191"/>
      <c r="B14" s="192"/>
      <c r="C14" s="204"/>
      <c r="D14" s="205"/>
      <c r="E14" s="205"/>
      <c r="F14" s="211"/>
      <c r="G14" s="211"/>
      <c r="H14" s="211"/>
      <c r="I14" s="202"/>
      <c r="J14" s="202"/>
      <c r="K14" s="203"/>
      <c r="L14" s="43"/>
      <c r="M14" s="43"/>
      <c r="N14" s="43"/>
      <c r="O14" s="204"/>
      <c r="P14" s="205"/>
      <c r="Q14" s="206"/>
      <c r="R14" s="207"/>
      <c r="S14" s="208"/>
      <c r="T14" s="209"/>
      <c r="U14" s="210"/>
    </row>
    <row r="15" spans="1:29" ht="15" customHeight="1">
      <c r="A15" s="191">
        <v>3</v>
      </c>
      <c r="B15" s="192" t="s">
        <v>66</v>
      </c>
      <c r="C15" s="194"/>
      <c r="D15" s="195"/>
      <c r="E15" s="196"/>
      <c r="F15" s="212"/>
      <c r="G15" s="213"/>
      <c r="H15" s="213"/>
      <c r="I15" s="214"/>
      <c r="J15" s="214"/>
      <c r="K15" s="214"/>
      <c r="L15" s="194"/>
      <c r="M15" s="195"/>
      <c r="N15" s="196"/>
      <c r="O15" s="195"/>
      <c r="P15" s="195"/>
      <c r="Q15" s="196"/>
      <c r="R15" s="197"/>
      <c r="S15" s="198"/>
      <c r="T15" s="199"/>
      <c r="U15" s="200"/>
    </row>
    <row r="16" spans="1:29" ht="15.75" customHeight="1">
      <c r="A16" s="191"/>
      <c r="B16" s="192"/>
      <c r="C16" s="194"/>
      <c r="D16" s="195"/>
      <c r="E16" s="196"/>
      <c r="F16" s="212"/>
      <c r="G16" s="213"/>
      <c r="H16" s="213"/>
      <c r="I16" s="214"/>
      <c r="J16" s="214"/>
      <c r="K16" s="214"/>
      <c r="L16" s="194"/>
      <c r="M16" s="195"/>
      <c r="N16" s="196"/>
      <c r="O16" s="195"/>
      <c r="P16" s="195"/>
      <c r="Q16" s="196"/>
      <c r="R16" s="197"/>
      <c r="S16" s="198"/>
      <c r="T16" s="199"/>
      <c r="U16" s="200"/>
    </row>
    <row r="17" spans="1:21" ht="15" customHeight="1">
      <c r="A17" s="191"/>
      <c r="B17" s="192"/>
      <c r="C17" s="204"/>
      <c r="D17" s="205"/>
      <c r="E17" s="206"/>
      <c r="F17" s="204"/>
      <c r="G17" s="205"/>
      <c r="H17" s="205"/>
      <c r="I17" s="214"/>
      <c r="J17" s="214"/>
      <c r="K17" s="214"/>
      <c r="L17" s="204"/>
      <c r="M17" s="205"/>
      <c r="N17" s="206"/>
      <c r="O17" s="215"/>
      <c r="P17" s="215"/>
      <c r="Q17" s="216"/>
      <c r="R17" s="207"/>
      <c r="S17" s="208"/>
      <c r="T17" s="209"/>
      <c r="U17" s="210"/>
    </row>
    <row r="18" spans="1:21" ht="15.75" customHeight="1">
      <c r="A18" s="191"/>
      <c r="B18" s="192"/>
      <c r="C18" s="204"/>
      <c r="D18" s="205"/>
      <c r="E18" s="206"/>
      <c r="F18" s="204"/>
      <c r="G18" s="205"/>
      <c r="H18" s="205"/>
      <c r="I18" s="214"/>
      <c r="J18" s="214"/>
      <c r="K18" s="214"/>
      <c r="L18" s="204"/>
      <c r="M18" s="205"/>
      <c r="N18" s="206"/>
      <c r="O18" s="215"/>
      <c r="P18" s="215"/>
      <c r="Q18" s="216"/>
      <c r="R18" s="207"/>
      <c r="S18" s="208"/>
      <c r="T18" s="209"/>
      <c r="U18" s="210"/>
    </row>
    <row r="19" spans="1:21" ht="15" customHeight="1">
      <c r="A19" s="191">
        <v>4</v>
      </c>
      <c r="B19" s="192" t="s">
        <v>57</v>
      </c>
      <c r="C19" s="194"/>
      <c r="D19" s="195"/>
      <c r="E19" s="196"/>
      <c r="F19" s="194"/>
      <c r="G19" s="195"/>
      <c r="H19" s="196"/>
      <c r="I19" s="212"/>
      <c r="J19" s="213"/>
      <c r="K19" s="213"/>
      <c r="L19" s="217">
        <v>2018</v>
      </c>
      <c r="M19" s="217"/>
      <c r="N19" s="217"/>
      <c r="O19" s="194"/>
      <c r="P19" s="195"/>
      <c r="Q19" s="196"/>
      <c r="R19" s="198"/>
      <c r="S19" s="198"/>
      <c r="T19" s="199"/>
      <c r="U19" s="200"/>
    </row>
    <row r="20" spans="1:21" ht="15.75" customHeight="1">
      <c r="A20" s="191"/>
      <c r="B20" s="192"/>
      <c r="C20" s="194"/>
      <c r="D20" s="195"/>
      <c r="E20" s="196"/>
      <c r="F20" s="194"/>
      <c r="G20" s="195"/>
      <c r="H20" s="196"/>
      <c r="I20" s="212"/>
      <c r="J20" s="213"/>
      <c r="K20" s="213"/>
      <c r="L20" s="217"/>
      <c r="M20" s="217"/>
      <c r="N20" s="217"/>
      <c r="O20" s="194"/>
      <c r="P20" s="195"/>
      <c r="Q20" s="196"/>
      <c r="R20" s="198"/>
      <c r="S20" s="198"/>
      <c r="T20" s="199"/>
      <c r="U20" s="200"/>
    </row>
    <row r="21" spans="1:21" ht="15" customHeight="1">
      <c r="A21" s="191"/>
      <c r="B21" s="192"/>
      <c r="C21" s="204"/>
      <c r="D21" s="205"/>
      <c r="E21" s="206"/>
      <c r="F21" s="204"/>
      <c r="G21" s="205"/>
      <c r="H21" s="206"/>
      <c r="I21" s="204"/>
      <c r="J21" s="205"/>
      <c r="K21" s="205"/>
      <c r="L21" s="217"/>
      <c r="M21" s="217"/>
      <c r="N21" s="217"/>
      <c r="O21" s="204"/>
      <c r="P21" s="205"/>
      <c r="Q21" s="206"/>
      <c r="R21" s="242"/>
      <c r="S21" s="208"/>
      <c r="T21" s="209"/>
      <c r="U21" s="210"/>
    </row>
    <row r="22" spans="1:21" ht="15.75" customHeight="1">
      <c r="A22" s="191"/>
      <c r="B22" s="192"/>
      <c r="C22" s="204"/>
      <c r="D22" s="205"/>
      <c r="E22" s="206"/>
      <c r="F22" s="204"/>
      <c r="G22" s="205"/>
      <c r="H22" s="206"/>
      <c r="I22" s="204"/>
      <c r="J22" s="205"/>
      <c r="K22" s="205"/>
      <c r="L22" s="217"/>
      <c r="M22" s="217"/>
      <c r="N22" s="217"/>
      <c r="O22" s="204"/>
      <c r="P22" s="205"/>
      <c r="Q22" s="206"/>
      <c r="R22" s="242"/>
      <c r="S22" s="208"/>
      <c r="T22" s="209"/>
      <c r="U22" s="210"/>
    </row>
    <row r="23" spans="1:21" ht="15" customHeight="1">
      <c r="A23" s="191">
        <v>5</v>
      </c>
      <c r="B23" s="192"/>
      <c r="C23" s="194"/>
      <c r="D23" s="195"/>
      <c r="E23" s="196"/>
      <c r="F23" s="194"/>
      <c r="G23" s="195"/>
      <c r="H23" s="196"/>
      <c r="I23" s="194"/>
      <c r="J23" s="195"/>
      <c r="K23" s="196"/>
      <c r="L23" s="40"/>
      <c r="M23" s="40"/>
      <c r="N23" s="40"/>
      <c r="O23" s="217"/>
      <c r="P23" s="217"/>
      <c r="Q23" s="217"/>
      <c r="R23" s="198"/>
      <c r="S23" s="198"/>
      <c r="T23" s="199"/>
      <c r="U23" s="200"/>
    </row>
    <row r="24" spans="1:21" ht="15.75" customHeight="1">
      <c r="A24" s="191"/>
      <c r="B24" s="192"/>
      <c r="C24" s="194"/>
      <c r="D24" s="195"/>
      <c r="E24" s="196"/>
      <c r="F24" s="194"/>
      <c r="G24" s="195"/>
      <c r="H24" s="196"/>
      <c r="I24" s="194"/>
      <c r="J24" s="195"/>
      <c r="K24" s="196"/>
      <c r="L24" s="42"/>
      <c r="M24" s="42"/>
      <c r="N24" s="42"/>
      <c r="O24" s="217"/>
      <c r="P24" s="217"/>
      <c r="Q24" s="217"/>
      <c r="R24" s="198"/>
      <c r="S24" s="198"/>
      <c r="T24" s="199"/>
      <c r="U24" s="200"/>
    </row>
    <row r="25" spans="1:21" ht="15" customHeight="1">
      <c r="A25" s="191"/>
      <c r="B25" s="192"/>
      <c r="C25" s="204"/>
      <c r="D25" s="205"/>
      <c r="E25" s="206"/>
      <c r="F25" s="204"/>
      <c r="G25" s="205"/>
      <c r="H25" s="206"/>
      <c r="I25" s="204"/>
      <c r="J25" s="205"/>
      <c r="K25" s="206"/>
      <c r="L25" s="43"/>
      <c r="M25" s="43"/>
      <c r="N25" s="43"/>
      <c r="O25" s="217"/>
      <c r="P25" s="217"/>
      <c r="Q25" s="217"/>
      <c r="R25" s="242"/>
      <c r="S25" s="208"/>
      <c r="T25" s="209"/>
      <c r="U25" s="210"/>
    </row>
    <row r="26" spans="1:21" ht="15.75" customHeight="1">
      <c r="A26" s="191"/>
      <c r="B26" s="192"/>
      <c r="C26" s="204"/>
      <c r="D26" s="205"/>
      <c r="E26" s="206"/>
      <c r="F26" s="204"/>
      <c r="G26" s="205"/>
      <c r="H26" s="206"/>
      <c r="I26" s="204"/>
      <c r="J26" s="205"/>
      <c r="K26" s="206"/>
      <c r="L26" s="44"/>
      <c r="M26" s="44"/>
      <c r="N26" s="44"/>
      <c r="O26" s="217"/>
      <c r="P26" s="217"/>
      <c r="Q26" s="217"/>
      <c r="R26" s="242"/>
      <c r="S26" s="208"/>
      <c r="T26" s="209"/>
      <c r="U26" s="210"/>
    </row>
    <row r="27" spans="1:21" ht="15" customHeight="1"/>
    <row r="29" spans="1:21" ht="13.2" customHeight="1"/>
    <row r="30" spans="1:21" ht="13.2" customHeight="1"/>
    <row r="31" spans="1:21" ht="15" customHeight="1"/>
    <row r="32" spans="1:21" ht="21.75" customHeight="1"/>
    <row r="33" ht="15" customHeight="1"/>
  </sheetData>
  <mergeCells count="167">
    <mergeCell ref="J23:J24"/>
    <mergeCell ref="K23:K24"/>
    <mergeCell ref="O23:Q26"/>
    <mergeCell ref="R23:R24"/>
    <mergeCell ref="S23:S24"/>
    <mergeCell ref="T23:T24"/>
    <mergeCell ref="U23:U24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U25:U26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U19:U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  <mergeCell ref="S21:S22"/>
    <mergeCell ref="T21:T22"/>
    <mergeCell ref="U21:U22"/>
    <mergeCell ref="J19:J20"/>
    <mergeCell ref="K19:K20"/>
    <mergeCell ref="L19:N22"/>
    <mergeCell ref="O19:O20"/>
    <mergeCell ref="P19:P20"/>
    <mergeCell ref="Q19:Q20"/>
    <mergeCell ref="R19:R20"/>
    <mergeCell ref="S19:S20"/>
    <mergeCell ref="T19:T20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U15:U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O11:O12"/>
    <mergeCell ref="P11:P12"/>
    <mergeCell ref="Q11:Q12"/>
    <mergeCell ref="R11:R12"/>
    <mergeCell ref="S11:S12"/>
    <mergeCell ref="T11:T12"/>
    <mergeCell ref="U11:U12"/>
    <mergeCell ref="C13:C14"/>
    <mergeCell ref="D13:D14"/>
    <mergeCell ref="E13:E14"/>
    <mergeCell ref="I13:I14"/>
    <mergeCell ref="J13:J14"/>
    <mergeCell ref="K13:K14"/>
    <mergeCell ref="O13:O14"/>
    <mergeCell ref="P13:P14"/>
    <mergeCell ref="Q13:Q14"/>
    <mergeCell ref="R13:R14"/>
    <mergeCell ref="S13:S14"/>
    <mergeCell ref="T13:T14"/>
    <mergeCell ref="U13:U14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7:O8"/>
    <mergeCell ref="P7:P8"/>
    <mergeCell ref="Q7:Q8"/>
    <mergeCell ref="R7:R8"/>
    <mergeCell ref="S7:S8"/>
    <mergeCell ref="T7:T8"/>
    <mergeCell ref="U7:U8"/>
    <mergeCell ref="F9:F10"/>
    <mergeCell ref="G9:G10"/>
    <mergeCell ref="H9:H10"/>
    <mergeCell ref="I9:I10"/>
    <mergeCell ref="J9:J10"/>
    <mergeCell ref="K9:K10"/>
    <mergeCell ref="O9:O10"/>
    <mergeCell ref="P9:P10"/>
    <mergeCell ref="Q9:Q10"/>
    <mergeCell ref="R9:R10"/>
    <mergeCell ref="S9:S10"/>
    <mergeCell ref="T9:T10"/>
    <mergeCell ref="U9:U10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A2:U3"/>
    <mergeCell ref="A4:B6"/>
    <mergeCell ref="C4:U4"/>
    <mergeCell ref="C5:E6"/>
    <mergeCell ref="F5:H6"/>
    <mergeCell ref="I5:K6"/>
    <mergeCell ref="L5:N6"/>
    <mergeCell ref="O5:Q6"/>
    <mergeCell ref="R5:T5"/>
    <mergeCell ref="R6:T6"/>
  </mergeCells>
  <pageMargins left="0.70833333333333304" right="0.31527777777777799" top="0.78749999999999998" bottom="0.78749999999999998" header="0.51180555555555496" footer="0.51180555555555496"/>
  <pageSetup paperSize="9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10</vt:i4>
      </vt:variant>
    </vt:vector>
  </HeadingPairs>
  <TitlesOfParts>
    <vt:vector size="27" baseType="lpstr">
      <vt:lpstr>Přihlášky</vt:lpstr>
      <vt:lpstr>Prezence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Zápasy II</vt:lpstr>
      <vt:lpstr>KO</vt:lpstr>
      <vt:lpstr>Zápisy</vt:lpstr>
      <vt:lpstr>List3</vt:lpstr>
      <vt:lpstr>List1</vt:lpstr>
      <vt:lpstr>List2</vt:lpstr>
      <vt:lpstr>Zápasy!_FiltrDatabaze</vt:lpstr>
      <vt:lpstr>'A - výsledky'!Oblast_tisku</vt:lpstr>
      <vt:lpstr>'B - výsledky'!Oblast_tisku</vt:lpstr>
      <vt:lpstr>'C - výsledky'!Oblast_tisku</vt:lpstr>
      <vt:lpstr>'D - výsledky'!Oblast_tisku</vt:lpstr>
      <vt:lpstr>'sk A'!Oblast_tisku</vt:lpstr>
      <vt:lpstr>'sk B'!Oblast_tisku</vt:lpstr>
      <vt:lpstr>'sk C'!Oblast_tisku</vt:lpstr>
      <vt:lpstr>'sk D'!Oblast_tisku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revision>2</cp:revision>
  <dcterms:created xsi:type="dcterms:W3CDTF">2015-06-05T18:19:34Z</dcterms:created>
  <dcterms:modified xsi:type="dcterms:W3CDTF">2018-12-14T17:19:29Z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