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s\Desktop\"/>
    </mc:Choice>
  </mc:AlternateContent>
  <xr:revisionPtr revIDLastSave="0" documentId="13_ncr:1_{9AA2CBAB-D39D-4A2E-A3CB-CD01047CDA53}" xr6:coauthVersionLast="45" xr6:coauthVersionMax="45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Přihlášky STŽ1" sheetId="48" r:id="rId1"/>
    <sheet name="Prezence 12.9." sheetId="24" r:id="rId2"/>
    <sheet name="Nasazení do skupin" sheetId="4" r:id="rId3"/>
    <sheet name="sk A" sheetId="5" r:id="rId4"/>
    <sheet name="A - výsledky" sheetId="15" r:id="rId5"/>
    <sheet name="sk B" sheetId="35" r:id="rId6"/>
    <sheet name="B - výsledky" sheetId="36" r:id="rId7"/>
    <sheet name="sk C" sheetId="8" r:id="rId8"/>
    <sheet name="C - výsledky" sheetId="17" r:id="rId9"/>
    <sheet name="sk D" sheetId="9" r:id="rId10"/>
    <sheet name="D - výsledky" sheetId="18" r:id="rId11"/>
    <sheet name="sk E" sheetId="28" r:id="rId12"/>
    <sheet name="E - výsledky" sheetId="29" r:id="rId13"/>
    <sheet name="sk F" sheetId="30" r:id="rId14"/>
    <sheet name="F - výsledky" sheetId="31" r:id="rId15"/>
    <sheet name="sk G" sheetId="33" r:id="rId16"/>
    <sheet name="G - výsledky" sheetId="34" r:id="rId17"/>
    <sheet name="sk H" sheetId="7" r:id="rId18"/>
    <sheet name="H - výsledky" sheetId="16" r:id="rId19"/>
    <sheet name="Zápasy" sheetId="20" r:id="rId20"/>
    <sheet name="KO" sheetId="21" r:id="rId21"/>
    <sheet name="Zápisy" sheetId="25" r:id="rId22"/>
  </sheets>
  <externalReferences>
    <externalReference r:id="rId23"/>
  </externalReferences>
  <definedNames>
    <definedName name="_xlnm._FilterDatabase" localSheetId="19" hidden="1">Zápasy!$B$3:$H$42</definedName>
    <definedName name="contacted">[1]Pomucky!$C$2:$C$3</definedName>
    <definedName name="_xlnm.Print_Area" localSheetId="4">'A - výsledky'!$A$1:$R$30</definedName>
    <definedName name="_xlnm.Print_Area" localSheetId="6">'B - výsledky'!$A$1:$R$36</definedName>
    <definedName name="_xlnm.Print_Area" localSheetId="8">'C - výsledky'!$A$1:$R$36</definedName>
    <definedName name="_xlnm.Print_Area" localSheetId="10">'D - výsledky'!$A$1:$R$36</definedName>
    <definedName name="_xlnm.Print_Area" localSheetId="12">'E - výsledky'!$A$1:$R$30</definedName>
    <definedName name="_xlnm.Print_Area" localSheetId="14">'F - výsledky'!$A$1:$R$36</definedName>
    <definedName name="_xlnm.Print_Area" localSheetId="16">'G - výsledky'!$A$1:$R$36</definedName>
    <definedName name="_xlnm.Print_Area" localSheetId="18">'H - výsledky'!$A$1:$R$30</definedName>
    <definedName name="_xlnm.Print_Area" localSheetId="20">KO!$B$1:$G$35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'sk E'!$A$2:$R$36</definedName>
    <definedName name="_xlnm.Print_Area" localSheetId="13">'sk F'!$A$2:$R$36</definedName>
    <definedName name="_xlnm.Print_Area" localSheetId="15">'sk G'!$A$2:$R$36</definedName>
    <definedName name="_xlnm.Print_Area" localSheetId="17">'sk H'!$A$2:$R$36</definedName>
    <definedName name="_xlnm.Print_Area" localSheetId="19">Zápasy!$B$2:$I$42</definedName>
    <definedName name="_xlnm.Print_Area" localSheetId="21">Zápisy!$A$2:$S$38</definedName>
    <definedName name="Ucast">[1]Pomucky!$A$2:$A$3</definedName>
    <definedName name="volba" localSheetId="1">#REF!</definedName>
    <definedName name="volba" localSheetId="21">#REF!</definedName>
    <definedName name="vol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1" l="1"/>
  <c r="G33" i="21" l="1"/>
  <c r="F35" i="21"/>
  <c r="F26" i="21"/>
  <c r="F31" i="21"/>
  <c r="F10" i="21"/>
  <c r="E30" i="21"/>
  <c r="E22" i="21"/>
  <c r="E14" i="21"/>
  <c r="E6" i="21"/>
  <c r="D32" i="21"/>
  <c r="D24" i="21"/>
  <c r="D28" i="21"/>
  <c r="D20" i="21"/>
  <c r="D16" i="21"/>
  <c r="D8" i="21"/>
  <c r="D12" i="21"/>
  <c r="C25" i="21"/>
  <c r="D4" i="21"/>
  <c r="C33" i="21"/>
  <c r="C29" i="21"/>
  <c r="C21" i="21"/>
  <c r="C5" i="21"/>
  <c r="C13" i="21"/>
  <c r="C9" i="21"/>
  <c r="C17" i="21"/>
  <c r="B14" i="21"/>
  <c r="B16" i="21"/>
  <c r="B6" i="21"/>
  <c r="B8" i="21"/>
  <c r="C31" i="21"/>
  <c r="B10" i="21"/>
  <c r="B4" i="21"/>
  <c r="C27" i="21"/>
  <c r="C15" i="21"/>
  <c r="B24" i="21"/>
  <c r="B30" i="21"/>
  <c r="B32" i="21"/>
  <c r="B26" i="21"/>
  <c r="B20" i="21"/>
  <c r="C11" i="21"/>
  <c r="B34" i="21"/>
  <c r="B28" i="21"/>
  <c r="C3" i="21"/>
  <c r="C23" i="21"/>
  <c r="B22" i="21"/>
  <c r="C7" i="21"/>
  <c r="B18" i="21"/>
  <c r="B12" i="21"/>
  <c r="C19" i="21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B6" i="4"/>
  <c r="B17" i="4"/>
  <c r="B24" i="4"/>
  <c r="B32" i="4"/>
  <c r="B25" i="4"/>
  <c r="B33" i="4" l="1"/>
  <c r="B30" i="4"/>
  <c r="B29" i="4"/>
  <c r="B28" i="4"/>
  <c r="B26" i="4"/>
  <c r="B23" i="4"/>
  <c r="B22" i="4"/>
  <c r="B21" i="4"/>
  <c r="B19" i="4"/>
  <c r="B18" i="4"/>
  <c r="B16" i="4"/>
  <c r="B15" i="4"/>
  <c r="B14" i="4"/>
  <c r="B13" i="4"/>
  <c r="B11" i="4"/>
  <c r="B10" i="4"/>
  <c r="B9" i="4"/>
  <c r="B7" i="4"/>
  <c r="B31" i="4"/>
  <c r="B27" i="4"/>
  <c r="B20" i="4"/>
  <c r="B12" i="4"/>
  <c r="B8" i="4"/>
  <c r="B5" i="4"/>
  <c r="B15" i="16" l="1"/>
  <c r="B15" i="7"/>
  <c r="B19" i="36"/>
  <c r="B15" i="36"/>
  <c r="B11" i="36"/>
  <c r="B19" i="35"/>
  <c r="B15" i="35"/>
  <c r="B11" i="35"/>
  <c r="B7" i="36"/>
  <c r="B7" i="35"/>
  <c r="B11" i="16"/>
  <c r="B7" i="16"/>
  <c r="B11" i="7"/>
  <c r="B7" i="7"/>
  <c r="H52" i="20"/>
  <c r="H51" i="20"/>
  <c r="F52" i="20"/>
  <c r="F51" i="20"/>
  <c r="H50" i="20"/>
  <c r="F50" i="20"/>
  <c r="H49" i="20"/>
  <c r="F49" i="20"/>
  <c r="H48" i="20"/>
  <c r="F48" i="20"/>
  <c r="H47" i="20"/>
  <c r="F47" i="20"/>
  <c r="H46" i="20"/>
  <c r="F46" i="20"/>
  <c r="H45" i="20"/>
  <c r="F45" i="20"/>
  <c r="D14" i="48" l="1"/>
  <c r="C14" i="48"/>
  <c r="E17" i="29" l="1"/>
  <c r="I9" i="29" s="1"/>
  <c r="C17" i="29"/>
  <c r="K9" i="29" s="1"/>
  <c r="E15" i="29"/>
  <c r="I7" i="29" s="1"/>
  <c r="C15" i="29"/>
  <c r="K7" i="29" s="1"/>
  <c r="E17" i="16"/>
  <c r="I9" i="16" s="1"/>
  <c r="C17" i="16"/>
  <c r="K9" i="16" s="1"/>
  <c r="E15" i="16"/>
  <c r="I7" i="16" s="1"/>
  <c r="C15" i="16"/>
  <c r="K7" i="16" s="1"/>
  <c r="E25" i="16"/>
  <c r="H11" i="20" s="1"/>
  <c r="B25" i="16"/>
  <c r="F11" i="20" s="1"/>
  <c r="E17" i="15"/>
  <c r="I9" i="15" s="1"/>
  <c r="E15" i="15"/>
  <c r="I7" i="15" s="1"/>
  <c r="C17" i="15"/>
  <c r="K9" i="15" s="1"/>
  <c r="C15" i="15"/>
  <c r="K7" i="15" s="1"/>
  <c r="J25" i="25" l="1"/>
  <c r="J6" i="25" l="1"/>
  <c r="H68" i="20" l="1"/>
  <c r="F68" i="20"/>
  <c r="H67" i="20"/>
  <c r="F67" i="20"/>
  <c r="H66" i="20"/>
  <c r="F66" i="20"/>
  <c r="H65" i="20"/>
  <c r="F65" i="20"/>
  <c r="H64" i="20"/>
  <c r="F64" i="20"/>
  <c r="H63" i="20"/>
  <c r="F63" i="20"/>
  <c r="H62" i="20"/>
  <c r="F62" i="20"/>
  <c r="H61" i="20"/>
  <c r="F61" i="20"/>
  <c r="H60" i="20"/>
  <c r="F60" i="20"/>
  <c r="H59" i="20"/>
  <c r="F59" i="20"/>
  <c r="H58" i="20"/>
  <c r="F58" i="20"/>
  <c r="H57" i="20"/>
  <c r="F57" i="20"/>
  <c r="H56" i="20"/>
  <c r="F56" i="20"/>
  <c r="H55" i="20"/>
  <c r="F55" i="20"/>
  <c r="H54" i="20"/>
  <c r="F54" i="20"/>
  <c r="H53" i="20"/>
  <c r="F53" i="20"/>
  <c r="E25" i="36" l="1"/>
  <c r="H5" i="20" s="1"/>
  <c r="E33" i="36"/>
  <c r="H30" i="20" s="1"/>
  <c r="E35" i="36"/>
  <c r="H36" i="20" s="1"/>
  <c r="B19" i="33"/>
  <c r="B15" i="33"/>
  <c r="B11" i="33"/>
  <c r="B7" i="33"/>
  <c r="AS129" i="33"/>
  <c r="AA129" i="33"/>
  <c r="AO127" i="33"/>
  <c r="AS110" i="33"/>
  <c r="AA110" i="33"/>
  <c r="AO108" i="33"/>
  <c r="C4" i="33"/>
  <c r="AA127" i="33" s="1"/>
  <c r="A2" i="33"/>
  <c r="B15" i="29"/>
  <c r="B25" i="29" s="1"/>
  <c r="B11" i="29"/>
  <c r="E29" i="29" s="1"/>
  <c r="H39" i="20" s="1"/>
  <c r="B7" i="29"/>
  <c r="B15" i="28"/>
  <c r="B29" i="16"/>
  <c r="F42" i="20" s="1"/>
  <c r="B15" i="15"/>
  <c r="B25" i="15" s="1"/>
  <c r="B11" i="15"/>
  <c r="B27" i="15" s="1"/>
  <c r="F22" i="20" s="1"/>
  <c r="B15" i="5"/>
  <c r="B33" i="36"/>
  <c r="F30" i="20" s="1"/>
  <c r="B29" i="36"/>
  <c r="F17" i="20" s="1"/>
  <c r="E31" i="36"/>
  <c r="H23" i="20" s="1"/>
  <c r="N17" i="36"/>
  <c r="I21" i="36" s="1"/>
  <c r="L17" i="36"/>
  <c r="K21" i="36" s="1"/>
  <c r="N15" i="36"/>
  <c r="I19" i="36" s="1"/>
  <c r="L15" i="36"/>
  <c r="K19" i="36" s="1"/>
  <c r="E27" i="36"/>
  <c r="H12" i="20" s="1"/>
  <c r="N13" i="36"/>
  <c r="F21" i="36" s="1"/>
  <c r="L13" i="36"/>
  <c r="H21" i="36" s="1"/>
  <c r="K13" i="36"/>
  <c r="F17" i="36" s="1"/>
  <c r="I13" i="36"/>
  <c r="H17" i="36" s="1"/>
  <c r="N11" i="36"/>
  <c r="F19" i="36" s="1"/>
  <c r="L11" i="36"/>
  <c r="H19" i="36" s="1"/>
  <c r="K11" i="36"/>
  <c r="F15" i="36" s="1"/>
  <c r="I11" i="36"/>
  <c r="H15" i="36" s="1"/>
  <c r="N9" i="36"/>
  <c r="C21" i="36" s="1"/>
  <c r="L9" i="36"/>
  <c r="E21" i="36" s="1"/>
  <c r="K9" i="36"/>
  <c r="C17" i="36" s="1"/>
  <c r="I9" i="36"/>
  <c r="E17" i="36" s="1"/>
  <c r="H9" i="36"/>
  <c r="C13" i="36" s="1"/>
  <c r="F9" i="36"/>
  <c r="E13" i="36" s="1"/>
  <c r="N7" i="36"/>
  <c r="C19" i="36" s="1"/>
  <c r="L7" i="36"/>
  <c r="E19" i="36" s="1"/>
  <c r="K7" i="36"/>
  <c r="C15" i="36" s="1"/>
  <c r="I7" i="36"/>
  <c r="E15" i="36" s="1"/>
  <c r="H7" i="36"/>
  <c r="C11" i="36" s="1"/>
  <c r="F7" i="36"/>
  <c r="E11" i="36" s="1"/>
  <c r="E29" i="36"/>
  <c r="H17" i="20" s="1"/>
  <c r="C4" i="36"/>
  <c r="A2" i="36"/>
  <c r="K13" i="29"/>
  <c r="F17" i="29" s="1"/>
  <c r="I13" i="29"/>
  <c r="H17" i="29" s="1"/>
  <c r="Q17" i="29" s="1"/>
  <c r="K11" i="29"/>
  <c r="F15" i="29" s="1"/>
  <c r="I11" i="29"/>
  <c r="H15" i="29" s="1"/>
  <c r="H9" i="29"/>
  <c r="C13" i="29" s="1"/>
  <c r="F9" i="29"/>
  <c r="E13" i="29" s="1"/>
  <c r="H7" i="29"/>
  <c r="C11" i="29" s="1"/>
  <c r="F7" i="29"/>
  <c r="C4" i="29"/>
  <c r="A2" i="29"/>
  <c r="K13" i="15"/>
  <c r="F17" i="15" s="1"/>
  <c r="I13" i="15"/>
  <c r="H17" i="15" s="1"/>
  <c r="K11" i="15"/>
  <c r="F15" i="15" s="1"/>
  <c r="I11" i="15"/>
  <c r="H15" i="15" s="1"/>
  <c r="H9" i="15"/>
  <c r="C13" i="15" s="1"/>
  <c r="F9" i="15"/>
  <c r="H7" i="15"/>
  <c r="C11" i="15" s="1"/>
  <c r="F7" i="15"/>
  <c r="E11" i="15" s="1"/>
  <c r="C4" i="15"/>
  <c r="A2" i="15"/>
  <c r="K13" i="16"/>
  <c r="F17" i="16" s="1"/>
  <c r="I13" i="16"/>
  <c r="H17" i="16" s="1"/>
  <c r="K11" i="16"/>
  <c r="F15" i="16" s="1"/>
  <c r="I11" i="16"/>
  <c r="H15" i="16" s="1"/>
  <c r="Q15" i="16" s="1"/>
  <c r="E29" i="16"/>
  <c r="H42" i="20" s="1"/>
  <c r="H9" i="16"/>
  <c r="C13" i="16" s="1"/>
  <c r="F9" i="16"/>
  <c r="O9" i="16" s="1"/>
  <c r="H7" i="16"/>
  <c r="C11" i="16" s="1"/>
  <c r="F7" i="16"/>
  <c r="E11" i="16" s="1"/>
  <c r="C4" i="16"/>
  <c r="A2" i="16"/>
  <c r="O17" i="36" l="1"/>
  <c r="O13" i="29"/>
  <c r="O11" i="29"/>
  <c r="O11" i="15"/>
  <c r="O13" i="36"/>
  <c r="Q11" i="36"/>
  <c r="O19" i="36"/>
  <c r="Q11" i="16"/>
  <c r="O11" i="36"/>
  <c r="O11" i="16"/>
  <c r="Q11" i="15"/>
  <c r="Q13" i="29"/>
  <c r="Q13" i="36"/>
  <c r="Q21" i="36"/>
  <c r="B29" i="29"/>
  <c r="F39" i="20" s="1"/>
  <c r="E25" i="29"/>
  <c r="E27" i="15"/>
  <c r="H22" i="20" s="1"/>
  <c r="O9" i="15"/>
  <c r="Q15" i="29"/>
  <c r="O7" i="29"/>
  <c r="O9" i="29"/>
  <c r="O13" i="16"/>
  <c r="Q17" i="16"/>
  <c r="E13" i="16"/>
  <c r="Q13" i="16" s="1"/>
  <c r="O13" i="15"/>
  <c r="Q17" i="15"/>
  <c r="E13" i="15"/>
  <c r="Q13" i="15" s="1"/>
  <c r="AA108" i="33"/>
  <c r="E29" i="15"/>
  <c r="H35" i="20" s="1"/>
  <c r="Q17" i="36"/>
  <c r="Q15" i="36"/>
  <c r="O15" i="36"/>
  <c r="O21" i="36"/>
  <c r="Q19" i="36"/>
  <c r="Q9" i="36"/>
  <c r="B25" i="36"/>
  <c r="F5" i="20" s="1"/>
  <c r="B27" i="36"/>
  <c r="F12" i="20" s="1"/>
  <c r="B31" i="36"/>
  <c r="F23" i="20" s="1"/>
  <c r="B35" i="36"/>
  <c r="F36" i="20" s="1"/>
  <c r="Q7" i="36"/>
  <c r="O7" i="36"/>
  <c r="O9" i="36"/>
  <c r="O15" i="29"/>
  <c r="O17" i="29"/>
  <c r="Q7" i="29"/>
  <c r="E27" i="29"/>
  <c r="H26" i="20" s="1"/>
  <c r="E11" i="29"/>
  <c r="Q11" i="29" s="1"/>
  <c r="B27" i="29"/>
  <c r="F26" i="20" s="1"/>
  <c r="Q9" i="29"/>
  <c r="Q15" i="15"/>
  <c r="O17" i="15"/>
  <c r="O15" i="15"/>
  <c r="Q9" i="15"/>
  <c r="O7" i="15"/>
  <c r="Q7" i="15"/>
  <c r="O15" i="16"/>
  <c r="O17" i="16"/>
  <c r="O7" i="16"/>
  <c r="Q7" i="16"/>
  <c r="B27" i="16"/>
  <c r="F29" i="20" s="1"/>
  <c r="E27" i="16"/>
  <c r="H29" i="20" s="1"/>
  <c r="Q9" i="16"/>
  <c r="C38" i="20" l="1"/>
  <c r="C37" i="20"/>
  <c r="C36" i="20"/>
  <c r="C35" i="20"/>
  <c r="C32" i="20"/>
  <c r="C31" i="20"/>
  <c r="C25" i="20"/>
  <c r="C24" i="20"/>
  <c r="C23" i="20"/>
  <c r="C22" i="20"/>
  <c r="N17" i="34"/>
  <c r="I21" i="34" s="1"/>
  <c r="L17" i="34"/>
  <c r="K21" i="34" s="1"/>
  <c r="N15" i="34"/>
  <c r="I19" i="34" s="1"/>
  <c r="L15" i="34"/>
  <c r="K19" i="34" s="1"/>
  <c r="N13" i="34"/>
  <c r="F21" i="34" s="1"/>
  <c r="L13" i="34"/>
  <c r="H21" i="34" s="1"/>
  <c r="K13" i="34"/>
  <c r="F17" i="34" s="1"/>
  <c r="I13" i="34"/>
  <c r="H17" i="34" s="1"/>
  <c r="N11" i="34"/>
  <c r="F19" i="34" s="1"/>
  <c r="L11" i="34"/>
  <c r="H19" i="34" s="1"/>
  <c r="K11" i="34"/>
  <c r="F15" i="34" s="1"/>
  <c r="I11" i="34"/>
  <c r="H15" i="34" s="1"/>
  <c r="C11" i="34"/>
  <c r="N9" i="34"/>
  <c r="C21" i="34" s="1"/>
  <c r="L9" i="34"/>
  <c r="E21" i="34" s="1"/>
  <c r="K9" i="34"/>
  <c r="C17" i="34" s="1"/>
  <c r="I9" i="34"/>
  <c r="E17" i="34" s="1"/>
  <c r="H9" i="34"/>
  <c r="F9" i="34"/>
  <c r="N7" i="34"/>
  <c r="C19" i="34" s="1"/>
  <c r="O19" i="34" s="1"/>
  <c r="L7" i="34"/>
  <c r="E19" i="34" s="1"/>
  <c r="K7" i="34"/>
  <c r="C15" i="34" s="1"/>
  <c r="I7" i="34"/>
  <c r="E15" i="34" s="1"/>
  <c r="H7" i="34"/>
  <c r="F7" i="34"/>
  <c r="O7" i="34" s="1"/>
  <c r="N17" i="31"/>
  <c r="I21" i="31" s="1"/>
  <c r="L17" i="31"/>
  <c r="K21" i="31" s="1"/>
  <c r="N15" i="31"/>
  <c r="I19" i="31" s="1"/>
  <c r="L15" i="31"/>
  <c r="K19" i="31" s="1"/>
  <c r="N13" i="31"/>
  <c r="F21" i="31" s="1"/>
  <c r="L13" i="31"/>
  <c r="H21" i="31" s="1"/>
  <c r="K13" i="31"/>
  <c r="F17" i="31" s="1"/>
  <c r="I13" i="31"/>
  <c r="H17" i="31" s="1"/>
  <c r="C13" i="31"/>
  <c r="N11" i="31"/>
  <c r="F19" i="31" s="1"/>
  <c r="L11" i="31"/>
  <c r="H19" i="31" s="1"/>
  <c r="K11" i="31"/>
  <c r="F15" i="31" s="1"/>
  <c r="I11" i="31"/>
  <c r="H15" i="31" s="1"/>
  <c r="N9" i="31"/>
  <c r="C21" i="31" s="1"/>
  <c r="L9" i="31"/>
  <c r="E21" i="31" s="1"/>
  <c r="K9" i="31"/>
  <c r="C17" i="31" s="1"/>
  <c r="O17" i="31" s="1"/>
  <c r="I9" i="31"/>
  <c r="E17" i="31" s="1"/>
  <c r="H9" i="31"/>
  <c r="F9" i="31"/>
  <c r="N7" i="31"/>
  <c r="C19" i="31" s="1"/>
  <c r="L7" i="31"/>
  <c r="E19" i="31" s="1"/>
  <c r="K7" i="31"/>
  <c r="C15" i="31" s="1"/>
  <c r="I7" i="31"/>
  <c r="E15" i="31" s="1"/>
  <c r="H7" i="31"/>
  <c r="F7" i="31"/>
  <c r="N17" i="18"/>
  <c r="I21" i="18" s="1"/>
  <c r="L17" i="18"/>
  <c r="K21" i="18" s="1"/>
  <c r="N15" i="18"/>
  <c r="I19" i="18" s="1"/>
  <c r="L15" i="18"/>
  <c r="K19" i="18" s="1"/>
  <c r="C15" i="18"/>
  <c r="N13" i="18"/>
  <c r="F21" i="18" s="1"/>
  <c r="L13" i="18"/>
  <c r="H21" i="18" s="1"/>
  <c r="K13" i="18"/>
  <c r="F17" i="18" s="1"/>
  <c r="I13" i="18"/>
  <c r="H17" i="18" s="1"/>
  <c r="N11" i="18"/>
  <c r="F19" i="18" s="1"/>
  <c r="L11" i="18"/>
  <c r="H19" i="18" s="1"/>
  <c r="K11" i="18"/>
  <c r="F15" i="18" s="1"/>
  <c r="I11" i="18"/>
  <c r="H15" i="18" s="1"/>
  <c r="N9" i="18"/>
  <c r="C21" i="18" s="1"/>
  <c r="L9" i="18"/>
  <c r="E21" i="18" s="1"/>
  <c r="K9" i="18"/>
  <c r="C17" i="18" s="1"/>
  <c r="I9" i="18"/>
  <c r="E17" i="18" s="1"/>
  <c r="H9" i="18"/>
  <c r="C13" i="18" s="1"/>
  <c r="F9" i="18"/>
  <c r="O9" i="18" s="1"/>
  <c r="N7" i="18"/>
  <c r="C19" i="18" s="1"/>
  <c r="L7" i="18"/>
  <c r="E19" i="18" s="1"/>
  <c r="K7" i="18"/>
  <c r="I7" i="18"/>
  <c r="E15" i="18" s="1"/>
  <c r="H7" i="18"/>
  <c r="Q7" i="18" s="1"/>
  <c r="F7" i="18"/>
  <c r="N17" i="17"/>
  <c r="I21" i="17" s="1"/>
  <c r="L17" i="17"/>
  <c r="K21" i="17" s="1"/>
  <c r="N15" i="17"/>
  <c r="I19" i="17" s="1"/>
  <c r="L15" i="17"/>
  <c r="K19" i="17" s="1"/>
  <c r="N13" i="17"/>
  <c r="F21" i="17" s="1"/>
  <c r="L13" i="17"/>
  <c r="H21" i="17" s="1"/>
  <c r="K13" i="17"/>
  <c r="F17" i="17" s="1"/>
  <c r="I13" i="17"/>
  <c r="H17" i="17" s="1"/>
  <c r="N11" i="17"/>
  <c r="F19" i="17" s="1"/>
  <c r="L11" i="17"/>
  <c r="H19" i="17" s="1"/>
  <c r="K11" i="17"/>
  <c r="F15" i="17" s="1"/>
  <c r="I11" i="17"/>
  <c r="H15" i="17" s="1"/>
  <c r="N9" i="17"/>
  <c r="C21" i="17" s="1"/>
  <c r="L9" i="17"/>
  <c r="E21" i="17" s="1"/>
  <c r="K9" i="17"/>
  <c r="C17" i="17" s="1"/>
  <c r="I9" i="17"/>
  <c r="E17" i="17" s="1"/>
  <c r="H9" i="17"/>
  <c r="C13" i="17" s="1"/>
  <c r="O13" i="17" s="1"/>
  <c r="F9" i="17"/>
  <c r="N7" i="17"/>
  <c r="C19" i="17" s="1"/>
  <c r="L7" i="17"/>
  <c r="E19" i="17" s="1"/>
  <c r="K7" i="17"/>
  <c r="C15" i="17" s="1"/>
  <c r="I7" i="17"/>
  <c r="E15" i="17" s="1"/>
  <c r="H7" i="17"/>
  <c r="Q7" i="17" s="1"/>
  <c r="F7" i="17"/>
  <c r="B19" i="34"/>
  <c r="E25" i="34" s="1"/>
  <c r="B19" i="31"/>
  <c r="B33" i="31" s="1"/>
  <c r="F33" i="20" s="1"/>
  <c r="B19" i="30"/>
  <c r="B19" i="18"/>
  <c r="B33" i="18" s="1"/>
  <c r="F32" i="20" s="1"/>
  <c r="B19" i="9"/>
  <c r="B19" i="17"/>
  <c r="B33" i="17" s="1"/>
  <c r="F31" i="20" s="1"/>
  <c r="B19" i="8"/>
  <c r="Q21" i="31" l="1"/>
  <c r="Q15" i="31"/>
  <c r="O21" i="31"/>
  <c r="O13" i="18"/>
  <c r="O21" i="17"/>
  <c r="O17" i="34"/>
  <c r="O15" i="34"/>
  <c r="O13" i="31"/>
  <c r="O15" i="17"/>
  <c r="Q17" i="17"/>
  <c r="Q9" i="34"/>
  <c r="Q7" i="31"/>
  <c r="O9" i="31"/>
  <c r="O7" i="17"/>
  <c r="O19" i="31"/>
  <c r="O21" i="34"/>
  <c r="C11" i="17"/>
  <c r="O11" i="17" s="1"/>
  <c r="Q15" i="18"/>
  <c r="Q19" i="34"/>
  <c r="O11" i="34"/>
  <c r="Q15" i="17"/>
  <c r="O17" i="17"/>
  <c r="Q9" i="18"/>
  <c r="Q9" i="31"/>
  <c r="Q7" i="34"/>
  <c r="C13" i="34"/>
  <c r="O13" i="34" s="1"/>
  <c r="O9" i="17"/>
  <c r="O7" i="18"/>
  <c r="Q19" i="18"/>
  <c r="Q17" i="18"/>
  <c r="C11" i="18"/>
  <c r="O11" i="18" s="1"/>
  <c r="O7" i="31"/>
  <c r="Q19" i="31"/>
  <c r="C11" i="31"/>
  <c r="O11" i="31" s="1"/>
  <c r="O9" i="34"/>
  <c r="Q21" i="34"/>
  <c r="E25" i="17"/>
  <c r="E31" i="17"/>
  <c r="H24" i="20" s="1"/>
  <c r="E25" i="31"/>
  <c r="B33" i="34"/>
  <c r="F34" i="20" s="1"/>
  <c r="E31" i="34"/>
  <c r="H28" i="20" s="1"/>
  <c r="E25" i="18"/>
  <c r="E31" i="18"/>
  <c r="H25" i="20" s="1"/>
  <c r="E31" i="31"/>
  <c r="H27" i="20" s="1"/>
  <c r="Q15" i="34"/>
  <c r="Q17" i="34"/>
  <c r="E11" i="34"/>
  <c r="Q11" i="34" s="1"/>
  <c r="E13" i="34"/>
  <c r="Q13" i="34" s="1"/>
  <c r="O15" i="31"/>
  <c r="Q17" i="31"/>
  <c r="E11" i="31"/>
  <c r="Q11" i="31" s="1"/>
  <c r="E13" i="31"/>
  <c r="Q13" i="31" s="1"/>
  <c r="O19" i="18"/>
  <c r="O17" i="18"/>
  <c r="Q21" i="18"/>
  <c r="O15" i="18"/>
  <c r="O21" i="18"/>
  <c r="E11" i="18"/>
  <c r="Q11" i="18" s="1"/>
  <c r="E13" i="18"/>
  <c r="Q13" i="18" s="1"/>
  <c r="Q21" i="17"/>
  <c r="O19" i="17"/>
  <c r="Q19" i="17"/>
  <c r="E11" i="17"/>
  <c r="Q11" i="17" s="1"/>
  <c r="E13" i="17"/>
  <c r="Q13" i="17" s="1"/>
  <c r="Q9" i="17"/>
  <c r="S23" i="25"/>
  <c r="S4" i="25"/>
  <c r="B7" i="15" l="1"/>
  <c r="E25" i="15" s="1"/>
  <c r="B29" i="15" l="1"/>
  <c r="F35" i="20" s="1"/>
  <c r="C14" i="20"/>
  <c r="J23" i="25" l="1"/>
  <c r="J4" i="25"/>
  <c r="B25" i="25" l="1"/>
  <c r="B6" i="25"/>
  <c r="C4" i="35"/>
  <c r="A2" i="35"/>
  <c r="C4" i="34"/>
  <c r="A2" i="34"/>
  <c r="B15" i="34"/>
  <c r="C4" i="31"/>
  <c r="A2" i="31"/>
  <c r="B15" i="31"/>
  <c r="B15" i="30"/>
  <c r="C4" i="30"/>
  <c r="A2" i="30"/>
  <c r="C4" i="28"/>
  <c r="A2" i="28"/>
  <c r="C4" i="18"/>
  <c r="A2" i="18"/>
  <c r="B15" i="18"/>
  <c r="B15" i="9"/>
  <c r="C4" i="9"/>
  <c r="A2" i="9"/>
  <c r="C4" i="17"/>
  <c r="A2" i="17"/>
  <c r="B15" i="17"/>
  <c r="B15" i="8"/>
  <c r="C4" i="8"/>
  <c r="A2" i="8"/>
  <c r="C4" i="7"/>
  <c r="A2" i="7"/>
  <c r="C4" i="5"/>
  <c r="A2" i="5"/>
  <c r="B11" i="5"/>
  <c r="B7" i="5"/>
  <c r="B11" i="34"/>
  <c r="B7" i="34"/>
  <c r="B11" i="30"/>
  <c r="B7" i="31"/>
  <c r="B11" i="28"/>
  <c r="B11" i="9"/>
  <c r="B7" i="18"/>
  <c r="B11" i="17"/>
  <c r="B7" i="17"/>
  <c r="B27" i="17" l="1"/>
  <c r="E35" i="17"/>
  <c r="H37" i="20" s="1"/>
  <c r="B31" i="17"/>
  <c r="F24" i="20" s="1"/>
  <c r="E35" i="34"/>
  <c r="H41" i="20" s="1"/>
  <c r="B31" i="34"/>
  <c r="F28" i="20" s="1"/>
  <c r="B27" i="34"/>
  <c r="E27" i="18"/>
  <c r="H14" i="20" s="1"/>
  <c r="E33" i="18"/>
  <c r="H32" i="20" s="1"/>
  <c r="B29" i="18"/>
  <c r="F19" i="20" s="1"/>
  <c r="B29" i="31"/>
  <c r="F20" i="20" s="1"/>
  <c r="E27" i="31"/>
  <c r="H15" i="20" s="1"/>
  <c r="E33" i="31"/>
  <c r="H33" i="20" s="1"/>
  <c r="B25" i="31"/>
  <c r="B35" i="31"/>
  <c r="F40" i="20" s="1"/>
  <c r="E29" i="31"/>
  <c r="E33" i="17"/>
  <c r="H31" i="20" s="1"/>
  <c r="B29" i="17"/>
  <c r="E27" i="17"/>
  <c r="E33" i="34"/>
  <c r="H34" i="20" s="1"/>
  <c r="B29" i="34"/>
  <c r="F21" i="20" s="1"/>
  <c r="E27" i="34"/>
  <c r="H16" i="20" s="1"/>
  <c r="F8" i="20"/>
  <c r="E29" i="34"/>
  <c r="B25" i="34"/>
  <c r="B35" i="34"/>
  <c r="F41" i="20" s="1"/>
  <c r="B35" i="18"/>
  <c r="F38" i="20" s="1"/>
  <c r="B25" i="18"/>
  <c r="E29" i="18"/>
  <c r="F18" i="20"/>
  <c r="B25" i="17"/>
  <c r="E29" i="17"/>
  <c r="H18" i="20" s="1"/>
  <c r="B35" i="17"/>
  <c r="F37" i="20" s="1"/>
  <c r="H8" i="20"/>
  <c r="B11" i="8"/>
  <c r="B11" i="18"/>
  <c r="B11" i="31"/>
  <c r="B7" i="8"/>
  <c r="B7" i="9"/>
  <c r="B7" i="28"/>
  <c r="B7" i="30"/>
  <c r="E35" i="31" l="1"/>
  <c r="H40" i="20" s="1"/>
  <c r="B31" i="31"/>
  <c r="F27" i="20" s="1"/>
  <c r="B27" i="31"/>
  <c r="B27" i="18"/>
  <c r="F14" i="20" s="1"/>
  <c r="E35" i="18"/>
  <c r="H38" i="20" s="1"/>
  <c r="B31" i="18"/>
  <c r="F25" i="20" s="1"/>
  <c r="AS129" i="35"/>
  <c r="AO127" i="35"/>
  <c r="AA127" i="35"/>
  <c r="AS110" i="35"/>
  <c r="AA110" i="35"/>
  <c r="AO108" i="35"/>
  <c r="AA108" i="35"/>
  <c r="AS129" i="30"/>
  <c r="AO127" i="30"/>
  <c r="AA127" i="30"/>
  <c r="AS110" i="30"/>
  <c r="AA110" i="30"/>
  <c r="AO108" i="30"/>
  <c r="AA108" i="30"/>
  <c r="AA129" i="30"/>
  <c r="H10" i="20" l="1"/>
  <c r="H9" i="20"/>
  <c r="H21" i="20"/>
  <c r="F15" i="20"/>
  <c r="F10" i="20"/>
  <c r="AA129" i="35"/>
  <c r="F16" i="20"/>
  <c r="F9" i="20"/>
  <c r="H20" i="20"/>
  <c r="C19" i="20" l="1"/>
  <c r="C18" i="20"/>
  <c r="C13" i="20"/>
  <c r="H7" i="20"/>
  <c r="H4" i="20"/>
  <c r="H13" i="25" s="1"/>
  <c r="P10" i="25" l="1"/>
  <c r="H19" i="25"/>
  <c r="H17" i="25"/>
  <c r="H18" i="25"/>
  <c r="I10" i="25"/>
  <c r="H19" i="20"/>
  <c r="H6" i="20"/>
  <c r="H32" i="25"/>
  <c r="P29" i="25" l="1"/>
  <c r="H38" i="25"/>
  <c r="I29" i="25"/>
  <c r="H36" i="25"/>
  <c r="H37" i="25"/>
  <c r="F7" i="20"/>
  <c r="F6" i="20"/>
  <c r="B32" i="25"/>
  <c r="H13" i="20"/>
  <c r="F13" i="20"/>
  <c r="F4" i="20"/>
  <c r="B13" i="25" s="1"/>
  <c r="AS110" i="8"/>
  <c r="AO127" i="8"/>
  <c r="AO127" i="7"/>
  <c r="AS110" i="7"/>
  <c r="B19" i="25" l="1"/>
  <c r="B17" i="25"/>
  <c r="I8" i="25"/>
  <c r="B18" i="25"/>
  <c r="P8" i="25"/>
  <c r="I27" i="25"/>
  <c r="B36" i="25"/>
  <c r="B37" i="25"/>
  <c r="B38" i="25"/>
  <c r="P27" i="25"/>
  <c r="AA108" i="8"/>
  <c r="AS129" i="8"/>
  <c r="AA127" i="8"/>
  <c r="AS129" i="7"/>
  <c r="AA127" i="7"/>
  <c r="AA108" i="7"/>
  <c r="AO108" i="8"/>
  <c r="AA110" i="8"/>
  <c r="AA129" i="8"/>
  <c r="AO108" i="7"/>
  <c r="AA110" i="7"/>
  <c r="AA129" i="7"/>
</calcChain>
</file>

<file path=xl/sharedStrings.xml><?xml version="1.0" encoding="utf-8"?>
<sst xmlns="http://schemas.openxmlformats.org/spreadsheetml/2006/main" count="1201" uniqueCount="274">
  <si>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</si>
  <si>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</si>
  <si>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</si>
  <si>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</si>
  <si>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</si>
  <si>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</si>
  <si>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</si>
  <si>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</si>
  <si>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</si>
  <si>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</si>
  <si>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</si>
  <si>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</si>
  <si>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</si>
  <si>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</si>
  <si>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</si>
  <si>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</si>
  <si>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</si>
  <si>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</si>
  <si>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</si>
  <si>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</si>
  <si>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</si>
  <si>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</si>
  <si>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</si>
  <si>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</si>
  <si>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</si>
  <si>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</si>
  <si>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</si>
  <si>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</si>
  <si>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</si>
  <si>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</si>
  <si>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</si>
  <si>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</si>
  <si>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</si>
  <si>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</si>
  <si>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</si>
  <si>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</si>
  <si>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</si>
  <si>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</si>
  <si>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</si>
  <si>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</si>
  <si>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</si>
  <si>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</si>
  <si>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</si>
  <si>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</si>
  <si>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</si>
  <si>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E</t>
  </si>
  <si>
    <t>F</t>
  </si>
  <si>
    <t>G</t>
  </si>
  <si>
    <t>H</t>
  </si>
  <si>
    <t>Play-off</t>
  </si>
  <si>
    <t>Městský nohejbalový klub Modřice, z.s.</t>
  </si>
  <si>
    <t>přijato</t>
  </si>
  <si>
    <t>Vladimír Hlavatý</t>
  </si>
  <si>
    <t>VI.</t>
  </si>
  <si>
    <t>MČR</t>
  </si>
  <si>
    <t>T</t>
  </si>
  <si>
    <t>T.J. SOKOL Holice</t>
  </si>
  <si>
    <t>Marek Líbal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</si>
  <si>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</si>
  <si>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</si>
  <si>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</si>
  <si>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</si>
  <si>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</si>
  <si>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</si>
  <si>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</si>
  <si>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</si>
  <si>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</si>
  <si>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</si>
  <si>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</si>
  <si>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</si>
  <si>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</si>
  <si>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</si>
  <si>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</si>
  <si>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</si>
  <si>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</si>
  <si>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</si>
  <si>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</si>
  <si>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</si>
  <si>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</si>
  <si>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</si>
  <si>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</si>
  <si>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</si>
  <si>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</si>
  <si>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</si>
  <si>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</si>
  <si>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</si>
  <si>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</si>
  <si>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</si>
  <si>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</si>
  <si>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</si>
  <si>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</si>
  <si>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</si>
  <si>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</si>
  <si>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</si>
  <si>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Michal Hostinský</t>
  </si>
  <si>
    <t>3M</t>
  </si>
  <si>
    <t>SKUPINA:</t>
  </si>
  <si>
    <t>skupina A až H</t>
  </si>
  <si>
    <t>Vlastimil Pabián</t>
  </si>
  <si>
    <t>SK Liapor - Witte Karlovy Vary z.s.</t>
  </si>
  <si>
    <t>TJ Peklo nad Zdobnicí</t>
  </si>
  <si>
    <t>OF1</t>
  </si>
  <si>
    <t>OF2</t>
  </si>
  <si>
    <t>OF3</t>
  </si>
  <si>
    <t>OF4</t>
  </si>
  <si>
    <t>OF5</t>
  </si>
  <si>
    <t>OF6</t>
  </si>
  <si>
    <t>OF7</t>
  </si>
  <si>
    <t>OF8</t>
  </si>
  <si>
    <t>Osmifinále</t>
  </si>
  <si>
    <t>hřiště č.</t>
  </si>
  <si>
    <t>HŘIŠTĚ Č.:</t>
  </si>
  <si>
    <t>NASAZENÍ</t>
  </si>
  <si>
    <t>1. A</t>
  </si>
  <si>
    <t>2. H</t>
  </si>
  <si>
    <t>3. E</t>
  </si>
  <si>
    <t>4. D</t>
  </si>
  <si>
    <t>5. C</t>
  </si>
  <si>
    <t>6. F</t>
  </si>
  <si>
    <t>7. G</t>
  </si>
  <si>
    <t>8. B</t>
  </si>
  <si>
    <t>MČR starší žáci jednotlivci Modřice 12.9.2020</t>
  </si>
  <si>
    <t>Petr Jahoda</t>
  </si>
  <si>
    <t>Slovan Chabařovice</t>
  </si>
  <si>
    <t>TJ ČZ Strakonice</t>
  </si>
  <si>
    <t>Petr Votava</t>
  </si>
  <si>
    <t>TJ Baník Stříbro</t>
  </si>
  <si>
    <t>Petr Tolar</t>
  </si>
  <si>
    <t>TJ Dynamo České Budějovice z.s.</t>
  </si>
  <si>
    <t>Bronislav Pilbauer</t>
  </si>
  <si>
    <t>ohlášeno 10.9.2020 20:11 pokuta 500,-</t>
  </si>
  <si>
    <t>ohlášeno 10.9.2020 16:27 pokuta 500,-</t>
  </si>
  <si>
    <t>ohlášeno 10.9.2020 21.12 pokuta 500,-</t>
  </si>
  <si>
    <t xml:space="preserve">Přihlášky do 28.8.2020 dle Termínového kalendáře </t>
  </si>
  <si>
    <t xml:space="preserve">Po termínu daném TK 2020 dodatečně přijaty se souhlasem STK a Komise mládeže 1 přihláška </t>
  </si>
  <si>
    <t>družstva SK Liapor - Witte Karlovy Vary, 1 přihláška T.J. SOKOL Holice a 3 přihlášky MNK Modřice, z.s..</t>
  </si>
  <si>
    <t>Kamil Kleník, v.r.</t>
  </si>
  <si>
    <t>Předseda STK - ČNS</t>
  </si>
  <si>
    <t>V Praze dne 2.9.2020</t>
  </si>
  <si>
    <t>19.GALA MČR starších žáků jednotlivců</t>
  </si>
  <si>
    <t>STŽ1</t>
  </si>
  <si>
    <t>Modřice 12.9.2020</t>
  </si>
  <si>
    <t>MNK Modřice</t>
  </si>
  <si>
    <t>Předkolo</t>
  </si>
  <si>
    <t>P1</t>
  </si>
  <si>
    <t>P2</t>
  </si>
  <si>
    <t>P3</t>
  </si>
  <si>
    <t>P4</t>
  </si>
  <si>
    <t>P5</t>
  </si>
  <si>
    <t>P6</t>
  </si>
  <si>
    <t>P7</t>
  </si>
  <si>
    <t>P8</t>
  </si>
  <si>
    <t>Prezence MČR starší žáci jednotlivci Modřice 12.9.2020</t>
  </si>
  <si>
    <t>Lukáš Tolar</t>
  </si>
  <si>
    <t>Tolar</t>
  </si>
  <si>
    <t>TJ Baník Stříbro - Lukáš Tolar</t>
  </si>
  <si>
    <t>Kryštov Kalianko</t>
  </si>
  <si>
    <t>Kalianko</t>
  </si>
  <si>
    <t>René Čakan</t>
  </si>
  <si>
    <t>Čakan</t>
  </si>
  <si>
    <t>TJ Dynamo České Budějovice "A" - Kryštov Kalianko</t>
  </si>
  <si>
    <t>TJ Dynamo České Budějovice "B" - René Čakan</t>
  </si>
  <si>
    <t>Tomáš Votava</t>
  </si>
  <si>
    <t>Votava</t>
  </si>
  <si>
    <t>Hrubý</t>
  </si>
  <si>
    <t>Rostislav Hrubý</t>
  </si>
  <si>
    <t>TJ ČZ Strakonice "A" - Tomáš Votava</t>
  </si>
  <si>
    <t>TJ ČZ Strakonice "B" - Rostislav Hrubý</t>
  </si>
  <si>
    <t>Dominik Machatý</t>
  </si>
  <si>
    <t>Machatý</t>
  </si>
  <si>
    <t>Zadrobílek K.</t>
  </si>
  <si>
    <t>Jan Zadrobílek</t>
  </si>
  <si>
    <t>Zadrobílek J. st.</t>
  </si>
  <si>
    <t>Jakub Zadrobílek</t>
  </si>
  <si>
    <t>Zadrobílek Jan</t>
  </si>
  <si>
    <t>Zadrobílek Jakub</t>
  </si>
  <si>
    <t>Jan Schäfer</t>
  </si>
  <si>
    <t>Dutka</t>
  </si>
  <si>
    <t>Schäfer</t>
  </si>
  <si>
    <t>Jiří Malý</t>
  </si>
  <si>
    <t>Malý</t>
  </si>
  <si>
    <t>Tobiáš Gregor</t>
  </si>
  <si>
    <t>Gregor</t>
  </si>
  <si>
    <t>Matěj Sunek</t>
  </si>
  <si>
    <t>Sunek</t>
  </si>
  <si>
    <t>T.J. SOKOL Holice "A" - Dominik Machatý</t>
  </si>
  <si>
    <t>David Dvořák</t>
  </si>
  <si>
    <t>Dvořák</t>
  </si>
  <si>
    <t>Tomáš Sluka</t>
  </si>
  <si>
    <t>Svoboda</t>
  </si>
  <si>
    <t>Sluka</t>
  </si>
  <si>
    <t>Michael Svoboda</t>
  </si>
  <si>
    <t>Bednář</t>
  </si>
  <si>
    <t>Štěpán Nesnídal</t>
  </si>
  <si>
    <t>Nesnídal</t>
  </si>
  <si>
    <t>Ondřej Jurka</t>
  </si>
  <si>
    <t>Jurka</t>
  </si>
  <si>
    <t>Iláš</t>
  </si>
  <si>
    <t>Patrik Kolouch</t>
  </si>
  <si>
    <t>Kolouch</t>
  </si>
  <si>
    <t>Patrik Iláš</t>
  </si>
  <si>
    <t>Tadeáš Bednář</t>
  </si>
  <si>
    <t>Tomáš Jahoda</t>
  </si>
  <si>
    <t>Jahoda</t>
  </si>
  <si>
    <t>František Dlabka</t>
  </si>
  <si>
    <t>Dlabka</t>
  </si>
  <si>
    <t>Marek Sedláček</t>
  </si>
  <si>
    <t>Sedláček</t>
  </si>
  <si>
    <t>Lukáš Trávníček</t>
  </si>
  <si>
    <t>Trávníček</t>
  </si>
  <si>
    <t>Kryštov Vít</t>
  </si>
  <si>
    <t>Vít</t>
  </si>
  <si>
    <t>Pabián</t>
  </si>
  <si>
    <t>Lukáš Vondryska</t>
  </si>
  <si>
    <t>Vondryska</t>
  </si>
  <si>
    <t>Eduard Turek</t>
  </si>
  <si>
    <t>Turek</t>
  </si>
  <si>
    <t>Lukáš Kotyza</t>
  </si>
  <si>
    <t>Kotyza</t>
  </si>
  <si>
    <t>Hostinský</t>
  </si>
  <si>
    <t>Vojtěch Kopecký</t>
  </si>
  <si>
    <t>Kopecký</t>
  </si>
  <si>
    <t>Prachař</t>
  </si>
  <si>
    <t>T.J. SOKOL Holice "B" - Jan Zadrobílek</t>
  </si>
  <si>
    <t>T.J. SOKOL Holice "C" - Jakub Zadrobílek</t>
  </si>
  <si>
    <t>SK Liapor - Witte Karlovy Vary "A" - Jan Schäfer</t>
  </si>
  <si>
    <t>SK Liapor - Witte Karlovy Vary "B" - Jiří Malý</t>
  </si>
  <si>
    <t>SK Liapor - Witte Karlovy Vary "C" - Tobiáš Gregor</t>
  </si>
  <si>
    <t>SK Liapor - Witte Karlovy Vary "D" - Matěj Sunek</t>
  </si>
  <si>
    <t>TJ Peklo nad Zdobnicí "A" - Lukáš Kotyza</t>
  </si>
  <si>
    <t>TJ Peklo nad Zdobnicí "B" - Vojtěch Kopecký</t>
  </si>
  <si>
    <t>Slovan Chabařovice "A" - Kryštov Vít</t>
  </si>
  <si>
    <t>Slovan Chabařovice "B" - Lukáš Vondryska</t>
  </si>
  <si>
    <t>Slovan Chabařovice "C" - Eduard Turek</t>
  </si>
  <si>
    <t>MNK Modřice "L" - Lukáš Trávníček</t>
  </si>
  <si>
    <t>MNK Modřice "K" - Marek Sedláček</t>
  </si>
  <si>
    <t>MNK Modřice "J" - František Dlabka</t>
  </si>
  <si>
    <t>MNK Modřice "I" - Tomáš Jahoda</t>
  </si>
  <si>
    <t>MNK Modřice "H" - Tadeáš Bednář</t>
  </si>
  <si>
    <t>MNK Modřice "G" - Patrik Kolouch</t>
  </si>
  <si>
    <t>MNK Modřice "F" - Patrik Iláš</t>
  </si>
  <si>
    <t>MNK Modřice "E" - Ondřej Jurka</t>
  </si>
  <si>
    <t>MNK Modřice "D" - Štěpán Nesnídal</t>
  </si>
  <si>
    <t>MNK Modřice "C" - Michael Svoboda</t>
  </si>
  <si>
    <t>MNK Modřice "B" - Tomáš Sluka</t>
  </si>
  <si>
    <t>MNK Modřice "A" - David Dvořák</t>
  </si>
  <si>
    <t>0 : 2</t>
  </si>
  <si>
    <t>1 : 2</t>
  </si>
  <si>
    <t>2 : 0</t>
  </si>
  <si>
    <t>2 : 1</t>
  </si>
  <si>
    <t>2:0 (10:0, 10:0)</t>
  </si>
  <si>
    <t>2: 0 (10:4, 10:9)</t>
  </si>
  <si>
    <t>0:2 (8:10, 6:10)</t>
  </si>
  <si>
    <t>1:2 (10:2, 7:10, 8:10)</t>
  </si>
  <si>
    <t>0:2 (6:10, 6:10)</t>
  </si>
  <si>
    <t>2:0 (10:8, 10:4)</t>
  </si>
  <si>
    <t>2:0 (10:5, 10:5)</t>
  </si>
  <si>
    <t>2:1 (7:10, 10:5, 10:8)</t>
  </si>
  <si>
    <t>2:0 (10:4, 10:3)</t>
  </si>
  <si>
    <t>2:0 (10:4, 10:5)</t>
  </si>
  <si>
    <t>0:2 (4:10, 6:10)</t>
  </si>
  <si>
    <t>2:0 (10:6, 10:9)</t>
  </si>
  <si>
    <t>2:1 (10:9, 4:10, 10:7)</t>
  </si>
  <si>
    <t>2:0 (10:6, 10:4)</t>
  </si>
  <si>
    <t>2:1 (9:10, 10:5, 10:6)</t>
  </si>
  <si>
    <t>2:1 (10:3, 7:10, 10:6)</t>
  </si>
  <si>
    <t>2: 0 (10:2, 10:3)</t>
  </si>
  <si>
    <t>2:0 (10:3, 10:5)</t>
  </si>
  <si>
    <t>2:0 (10:4, 10:8)</t>
  </si>
  <si>
    <t>2:0 (10:9, 10:7)</t>
  </si>
  <si>
    <t>2:0 (10:1, 10:3)</t>
  </si>
  <si>
    <t>0:2 (8:10, 2:10)</t>
  </si>
  <si>
    <t>2:0 (10:5, 10:7)</t>
  </si>
  <si>
    <t>2:0 (10:3, 10:8)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</si>
</sst>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2.1"/>
      <color rgb="FF000000"/>
      <name val="Calibri"/>
      <family val="2"/>
      <charset val="238"/>
    </font>
    <font>
      <sz val="2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0" fillId="0" borderId="0" xfId="0" applyAlignment="1">
      <alignment horizontal="center"/>
    </xf>
    <xf numFmtId="0" fontId="24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9" fillId="0" borderId="0" xfId="1" applyFont="1"/>
    <xf numFmtId="0" fontId="38" fillId="0" borderId="0" xfId="1" applyFont="1" applyAlignment="1">
      <alignment horizontal="center"/>
    </xf>
    <xf numFmtId="0" fontId="18" fillId="3" borderId="28" xfId="1" applyFont="1" applyFill="1" applyBorder="1" applyAlignment="1">
      <alignment horizontal="center" vertical="center"/>
    </xf>
    <xf numFmtId="0" fontId="40" fillId="3" borderId="28" xfId="1" applyFont="1" applyFill="1" applyBorder="1" applyAlignment="1">
      <alignment horizontal="center" vertical="center"/>
    </xf>
    <xf numFmtId="49" fontId="39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39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39" fillId="3" borderId="26" xfId="1" applyFont="1" applyFill="1" applyBorder="1" applyAlignment="1">
      <alignment vertical="center"/>
    </xf>
    <xf numFmtId="0" fontId="39" fillId="0" borderId="29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/>
    <xf numFmtId="0" fontId="39" fillId="0" borderId="29" xfId="1" applyFont="1" applyBorder="1" applyAlignment="1">
      <alignment horizontal="center"/>
    </xf>
    <xf numFmtId="0" fontId="39" fillId="0" borderId="30" xfId="1" applyFont="1" applyBorder="1" applyAlignment="1">
      <alignment horizontal="center"/>
    </xf>
    <xf numFmtId="0" fontId="49" fillId="2" borderId="39" xfId="1" applyFont="1" applyFill="1" applyBorder="1"/>
    <xf numFmtId="0" fontId="49" fillId="2" borderId="31" xfId="1" applyFont="1" applyFill="1" applyBorder="1" applyAlignment="1"/>
    <xf numFmtId="0" fontId="49" fillId="2" borderId="28" xfId="1" applyFont="1" applyFill="1" applyBorder="1" applyAlignment="1">
      <alignment horizontal="center"/>
    </xf>
    <xf numFmtId="0" fontId="49" fillId="2" borderId="42" xfId="1" applyFont="1" applyFill="1" applyBorder="1" applyAlignment="1">
      <alignment horizontal="center"/>
    </xf>
    <xf numFmtId="0" fontId="49" fillId="2" borderId="30" xfId="1" applyFont="1" applyFill="1" applyBorder="1" applyAlignment="1">
      <alignment horizontal="center"/>
    </xf>
    <xf numFmtId="0" fontId="49" fillId="2" borderId="43" xfId="1" applyFont="1" applyFill="1" applyBorder="1" applyAlignment="1">
      <alignment horizontal="center"/>
    </xf>
    <xf numFmtId="0" fontId="49" fillId="2" borderId="34" xfId="1" applyFont="1" applyFill="1" applyBorder="1" applyAlignment="1">
      <alignment horizontal="center"/>
    </xf>
    <xf numFmtId="0" fontId="50" fillId="2" borderId="40" xfId="1" applyFont="1" applyFill="1" applyBorder="1"/>
    <xf numFmtId="0" fontId="2" fillId="0" borderId="28" xfId="3" applyBorder="1"/>
    <xf numFmtId="0" fontId="2" fillId="0" borderId="42" xfId="3" applyBorder="1"/>
    <xf numFmtId="0" fontId="2" fillId="0" borderId="30" xfId="3" applyBorder="1"/>
    <xf numFmtId="0" fontId="50" fillId="2" borderId="42" xfId="1" applyFont="1" applyFill="1" applyBorder="1" applyAlignment="1">
      <alignment horizontal="center"/>
    </xf>
    <xf numFmtId="0" fontId="50" fillId="2" borderId="30" xfId="1" applyFont="1" applyFill="1" applyBorder="1" applyAlignment="1">
      <alignment horizontal="center"/>
    </xf>
    <xf numFmtId="0" fontId="50" fillId="2" borderId="28" xfId="1" applyFont="1" applyFill="1" applyBorder="1" applyAlignment="1">
      <alignment horizontal="center"/>
    </xf>
    <xf numFmtId="0" fontId="2" fillId="0" borderId="43" xfId="3" applyBorder="1"/>
    <xf numFmtId="0" fontId="51" fillId="2" borderId="0" xfId="1" applyFont="1" applyFill="1"/>
    <xf numFmtId="0" fontId="2" fillId="0" borderId="26" xfId="3" applyBorder="1"/>
    <xf numFmtId="0" fontId="50" fillId="2" borderId="26" xfId="1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/>
    </xf>
    <xf numFmtId="20" fontId="5" fillId="0" borderId="54" xfId="1" applyNumberFormat="1" applyFont="1" applyBorder="1" applyAlignment="1">
      <alignment horizontal="left" shrinkToFit="1"/>
    </xf>
    <xf numFmtId="0" fontId="2" fillId="0" borderId="55" xfId="1" applyFont="1" applyBorder="1" applyAlignment="1">
      <alignment horizontal="left" shrinkToFit="1"/>
    </xf>
    <xf numFmtId="0" fontId="5" fillId="0" borderId="56" xfId="1" applyBorder="1" applyAlignment="1">
      <alignment shrinkToFit="1"/>
    </xf>
    <xf numFmtId="0" fontId="5" fillId="0" borderId="54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1" fillId="0" borderId="58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4" fillId="0" borderId="0" xfId="0" applyFont="1"/>
    <xf numFmtId="0" fontId="54" fillId="0" borderId="59" xfId="0" applyFont="1" applyBorder="1"/>
    <xf numFmtId="0" fontId="9" fillId="0" borderId="56" xfId="0" applyFont="1" applyBorder="1"/>
    <xf numFmtId="0" fontId="55" fillId="0" borderId="8" xfId="0" applyFont="1" applyBorder="1" applyAlignment="1">
      <alignment horizontal="center"/>
    </xf>
    <xf numFmtId="0" fontId="56" fillId="0" borderId="46" xfId="0" applyFont="1" applyBorder="1" applyAlignment="1">
      <alignment horizontal="center" vertical="center"/>
    </xf>
    <xf numFmtId="0" fontId="56" fillId="0" borderId="45" xfId="0" applyFont="1" applyBorder="1" applyAlignment="1">
      <alignment horizontal="center" vertical="center"/>
    </xf>
    <xf numFmtId="0" fontId="56" fillId="0" borderId="0" xfId="0" applyFont="1"/>
    <xf numFmtId="0" fontId="54" fillId="0" borderId="19" xfId="0" applyFont="1" applyBorder="1" applyAlignment="1">
      <alignment horizontal="center" vertical="center"/>
    </xf>
    <xf numFmtId="0" fontId="56" fillId="0" borderId="49" xfId="0" applyFont="1" applyBorder="1"/>
    <xf numFmtId="0" fontId="56" fillId="0" borderId="47" xfId="0" applyFont="1" applyBorder="1"/>
    <xf numFmtId="0" fontId="57" fillId="0" borderId="48" xfId="0" applyFont="1" applyBorder="1"/>
    <xf numFmtId="0" fontId="56" fillId="3" borderId="20" xfId="0" applyFont="1" applyFill="1" applyBorder="1"/>
    <xf numFmtId="0" fontId="56" fillId="0" borderId="48" xfId="0" applyFont="1" applyBorder="1"/>
    <xf numFmtId="0" fontId="56" fillId="3" borderId="60" xfId="0" applyFont="1" applyFill="1" applyBorder="1"/>
    <xf numFmtId="0" fontId="56" fillId="0" borderId="61" xfId="0" applyFont="1" applyBorder="1"/>
    <xf numFmtId="0" fontId="56" fillId="0" borderId="62" xfId="0" applyFont="1" applyBorder="1"/>
    <xf numFmtId="0" fontId="54" fillId="0" borderId="65" xfId="0" applyFont="1" applyBorder="1" applyAlignment="1">
      <alignment horizontal="center" vertical="center"/>
    </xf>
    <xf numFmtId="0" fontId="56" fillId="0" borderId="43" xfId="0" applyFont="1" applyBorder="1"/>
    <xf numFmtId="0" fontId="56" fillId="0" borderId="28" xfId="0" applyFont="1" applyBorder="1"/>
    <xf numFmtId="0" fontId="56" fillId="0" borderId="42" xfId="0" applyFont="1" applyBorder="1"/>
    <xf numFmtId="0" fontId="56" fillId="3" borderId="24" xfId="0" applyFont="1" applyFill="1" applyBorder="1"/>
    <xf numFmtId="0" fontId="56" fillId="3" borderId="66" xfId="0" applyFont="1" applyFill="1" applyBorder="1"/>
    <xf numFmtId="0" fontId="56" fillId="0" borderId="30" xfId="0" applyFont="1" applyBorder="1"/>
    <xf numFmtId="0" fontId="54" fillId="0" borderId="69" xfId="0" applyFont="1" applyBorder="1" applyAlignment="1">
      <alignment horizontal="center" vertical="center"/>
    </xf>
    <xf numFmtId="0" fontId="56" fillId="0" borderId="46" xfId="0" applyFont="1" applyBorder="1"/>
    <xf numFmtId="0" fontId="56" fillId="0" borderId="33" xfId="0" applyFont="1" applyBorder="1"/>
    <xf numFmtId="0" fontId="56" fillId="0" borderId="45" xfId="0" applyFont="1" applyBorder="1"/>
    <xf numFmtId="0" fontId="56" fillId="3" borderId="26" xfId="0" applyFont="1" applyFill="1" applyBorder="1"/>
    <xf numFmtId="0" fontId="56" fillId="3" borderId="70" xfId="0" applyFont="1" applyFill="1" applyBorder="1"/>
    <xf numFmtId="0" fontId="56" fillId="0" borderId="71" xfId="0" applyFont="1" applyBorder="1"/>
    <xf numFmtId="0" fontId="56" fillId="0" borderId="50" xfId="0" applyFont="1" applyBorder="1"/>
    <xf numFmtId="0" fontId="54" fillId="0" borderId="22" xfId="0" applyFont="1" applyBorder="1" applyAlignment="1">
      <alignment horizontal="center"/>
    </xf>
    <xf numFmtId="0" fontId="5" fillId="0" borderId="74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56" fillId="0" borderId="47" xfId="0" applyFont="1" applyBorder="1" applyAlignment="1">
      <alignment horizontal="center" vertical="center" textRotation="90"/>
    </xf>
    <xf numFmtId="0" fontId="54" fillId="0" borderId="0" xfId="0" applyFont="1" applyBorder="1" applyAlignment="1">
      <alignment horizontal="left" vertical="top" indent="1"/>
    </xf>
    <xf numFmtId="0" fontId="56" fillId="0" borderId="0" xfId="0" applyFont="1" applyBorder="1"/>
    <xf numFmtId="0" fontId="56" fillId="0" borderId="4" xfId="0" applyFont="1" applyBorder="1"/>
    <xf numFmtId="0" fontId="56" fillId="0" borderId="51" xfId="0" applyFont="1" applyBorder="1" applyAlignment="1">
      <alignment horizontal="center" vertical="center" textRotation="90"/>
    </xf>
    <xf numFmtId="0" fontId="56" fillId="0" borderId="33" xfId="0" applyFont="1" applyBorder="1" applyAlignment="1">
      <alignment horizontal="center" vertical="center" textRotation="90"/>
    </xf>
    <xf numFmtId="0" fontId="56" fillId="3" borderId="75" xfId="0" applyFont="1" applyFill="1" applyBorder="1"/>
    <xf numFmtId="0" fontId="54" fillId="0" borderId="76" xfId="0" applyFont="1" applyBorder="1"/>
    <xf numFmtId="0" fontId="56" fillId="0" borderId="77" xfId="0" applyFont="1" applyBorder="1" applyAlignment="1">
      <alignment horizontal="center" vertical="center" textRotation="90"/>
    </xf>
    <xf numFmtId="0" fontId="56" fillId="0" borderId="78" xfId="0" applyFont="1" applyBorder="1" applyAlignment="1">
      <alignment horizontal="center" vertical="center" textRotation="90"/>
    </xf>
    <xf numFmtId="0" fontId="56" fillId="3" borderId="76" xfId="0" applyFont="1" applyFill="1" applyBorder="1" applyAlignment="1">
      <alignment horizontal="center" vertical="center"/>
    </xf>
    <xf numFmtId="0" fontId="56" fillId="3" borderId="76" xfId="0" applyFont="1" applyFill="1" applyBorder="1"/>
    <xf numFmtId="0" fontId="56" fillId="0" borderId="9" xfId="0" applyFont="1" applyBorder="1"/>
    <xf numFmtId="0" fontId="56" fillId="0" borderId="13" xfId="0" applyFont="1" applyBorder="1"/>
    <xf numFmtId="0" fontId="56" fillId="0" borderId="74" xfId="0" applyFont="1" applyBorder="1"/>
    <xf numFmtId="0" fontId="57" fillId="0" borderId="62" xfId="0" applyFont="1" applyBorder="1"/>
    <xf numFmtId="0" fontId="56" fillId="0" borderId="79" xfId="0" applyFont="1" applyBorder="1"/>
    <xf numFmtId="0" fontId="54" fillId="0" borderId="0" xfId="0" applyFont="1" applyBorder="1"/>
    <xf numFmtId="0" fontId="56" fillId="0" borderId="0" xfId="0" applyFont="1" applyBorder="1" applyAlignment="1">
      <alignment horizontal="center" vertical="center" textRotation="90"/>
    </xf>
    <xf numFmtId="0" fontId="56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textRotation="90"/>
    </xf>
    <xf numFmtId="0" fontId="56" fillId="0" borderId="0" xfId="0" applyFont="1" applyFill="1" applyBorder="1"/>
    <xf numFmtId="0" fontId="56" fillId="0" borderId="82" xfId="0" applyFont="1" applyBorder="1" applyAlignment="1">
      <alignment horizontal="center" vertical="center" textRotation="90"/>
    </xf>
    <xf numFmtId="0" fontId="56" fillId="0" borderId="83" xfId="0" applyFont="1" applyBorder="1" applyAlignment="1">
      <alignment horizontal="center" vertical="center" textRotation="90"/>
    </xf>
    <xf numFmtId="0" fontId="56" fillId="0" borderId="31" xfId="0" applyFont="1" applyBorder="1" applyAlignment="1">
      <alignment horizontal="center" vertical="center" textRotation="90"/>
    </xf>
    <xf numFmtId="0" fontId="56" fillId="3" borderId="60" xfId="0" applyFont="1" applyFill="1" applyBorder="1" applyAlignment="1">
      <alignment horizontal="center" vertical="center"/>
    </xf>
    <xf numFmtId="0" fontId="56" fillId="3" borderId="7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" fillId="0" borderId="28" xfId="3" applyFill="1" applyBorder="1"/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84" xfId="3" applyBorder="1"/>
    <xf numFmtId="0" fontId="2" fillId="0" borderId="29" xfId="3" applyBorder="1"/>
    <xf numFmtId="0" fontId="2" fillId="0" borderId="31" xfId="3" applyBorder="1"/>
    <xf numFmtId="0" fontId="2" fillId="0" borderId="85" xfId="3" applyBorder="1"/>
    <xf numFmtId="0" fontId="2" fillId="0" borderId="32" xfId="3" applyBorder="1"/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19" fillId="3" borderId="31" xfId="1" applyFont="1" applyFill="1" applyBorder="1" applyAlignment="1">
      <alignment horizontal="center" vertical="center"/>
    </xf>
    <xf numFmtId="0" fontId="40" fillId="3" borderId="29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14" fontId="0" fillId="7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3" fillId="3" borderId="24" xfId="1" applyFont="1" applyFill="1" applyBorder="1" applyAlignment="1">
      <alignment horizontal="center" vertical="center"/>
    </xf>
    <xf numFmtId="49" fontId="39" fillId="0" borderId="38" xfId="1" applyNumberFormat="1" applyFont="1" applyBorder="1" applyAlignment="1">
      <alignment horizontal="center" vertical="center"/>
    </xf>
    <xf numFmtId="0" fontId="59" fillId="0" borderId="86" xfId="0" applyNumberFormat="1" applyFont="1" applyBorder="1" applyAlignment="1">
      <alignment horizontal="left" shrinkToFit="1"/>
    </xf>
    <xf numFmtId="0" fontId="61" fillId="0" borderId="0" xfId="1" applyFont="1" applyAlignment="1">
      <alignment shrinkToFit="1"/>
    </xf>
    <xf numFmtId="0" fontId="52" fillId="0" borderId="53" xfId="0" applyFont="1" applyBorder="1" applyAlignment="1">
      <alignment horizontal="left" shrinkToFit="1"/>
    </xf>
    <xf numFmtId="0" fontId="59" fillId="0" borderId="87" xfId="0" applyFont="1" applyBorder="1" applyAlignment="1">
      <alignment horizontal="left" shrinkToFit="1"/>
    </xf>
    <xf numFmtId="0" fontId="52" fillId="0" borderId="0" xfId="0" applyFont="1" applyAlignment="1">
      <alignment horizontal="left" shrinkToFit="1"/>
    </xf>
    <xf numFmtId="0" fontId="59" fillId="0" borderId="86" xfId="0" applyFont="1" applyBorder="1" applyAlignment="1">
      <alignment horizontal="left" shrinkToFit="1"/>
    </xf>
    <xf numFmtId="49" fontId="39" fillId="0" borderId="30" xfId="1" applyNumberFormat="1" applyFont="1" applyFill="1" applyBorder="1" applyAlignment="1">
      <alignment horizontal="center" vertical="center"/>
    </xf>
    <xf numFmtId="0" fontId="58" fillId="0" borderId="88" xfId="0" applyFont="1" applyBorder="1" applyAlignment="1">
      <alignment horizontal="left" shrinkToFit="1"/>
    </xf>
    <xf numFmtId="0" fontId="58" fillId="0" borderId="53" xfId="0" applyFont="1" applyBorder="1" applyAlignment="1">
      <alignment horizontal="left" shrinkToFit="1"/>
    </xf>
    <xf numFmtId="49" fontId="58" fillId="0" borderId="53" xfId="0" applyNumberFormat="1" applyFont="1" applyBorder="1" applyAlignment="1">
      <alignment horizontal="left" shrinkToFit="1"/>
    </xf>
    <xf numFmtId="0" fontId="58" fillId="0" borderId="57" xfId="0" applyFont="1" applyBorder="1" applyAlignment="1">
      <alignment horizontal="left" shrinkToFit="1"/>
    </xf>
    <xf numFmtId="20" fontId="0" fillId="0" borderId="0" xfId="0" applyNumberFormat="1"/>
    <xf numFmtId="49" fontId="63" fillId="0" borderId="53" xfId="0" applyNumberFormat="1" applyFont="1" applyBorder="1" applyAlignment="1">
      <alignment horizontal="left" shrinkToFit="1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/>
    </xf>
    <xf numFmtId="0" fontId="60" fillId="0" borderId="34" xfId="0" applyFont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/>
    </xf>
    <xf numFmtId="0" fontId="33" fillId="3" borderId="11" xfId="0" applyFont="1" applyFill="1" applyBorder="1" applyAlignment="1">
      <alignment horizontal="center"/>
    </xf>
    <xf numFmtId="0" fontId="35" fillId="3" borderId="22" xfId="0" applyFont="1" applyFill="1" applyBorder="1" applyAlignment="1">
      <alignment horizontal="center"/>
    </xf>
    <xf numFmtId="0" fontId="35" fillId="3" borderId="23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10" fontId="33" fillId="3" borderId="18" xfId="0" applyNumberFormat="1" applyFont="1" applyFill="1" applyBorder="1" applyAlignment="1">
      <alignment horizontal="center" vertical="center" wrapText="1"/>
    </xf>
    <xf numFmtId="10" fontId="33" fillId="3" borderId="6" xfId="0" applyNumberFormat="1" applyFont="1" applyFill="1" applyBorder="1" applyAlignment="1">
      <alignment horizontal="center" vertical="center" wrapText="1"/>
    </xf>
    <xf numFmtId="10" fontId="33" fillId="3" borderId="14" xfId="0" applyNumberFormat="1" applyFont="1" applyFill="1" applyBorder="1" applyAlignment="1">
      <alignment horizontal="center" vertical="center" wrapText="1"/>
    </xf>
    <xf numFmtId="10" fontId="33" fillId="3" borderId="5" xfId="0" applyNumberFormat="1" applyFont="1" applyFill="1" applyBorder="1" applyAlignment="1">
      <alignment horizontal="center" vertical="center" wrapText="1"/>
    </xf>
    <xf numFmtId="10" fontId="33" fillId="3" borderId="0" xfId="0" applyNumberFormat="1" applyFont="1" applyFill="1" applyBorder="1" applyAlignment="1">
      <alignment horizontal="center" vertical="center" wrapText="1"/>
    </xf>
    <xf numFmtId="10" fontId="33" fillId="3" borderId="4" xfId="0" applyNumberFormat="1" applyFont="1" applyFill="1" applyBorder="1" applyAlignment="1">
      <alignment horizontal="center" vertical="center" wrapText="1"/>
    </xf>
    <xf numFmtId="10" fontId="33" fillId="3" borderId="8" xfId="0" applyNumberFormat="1" applyFont="1" applyFill="1" applyBorder="1" applyAlignment="1">
      <alignment horizontal="center" vertical="center" wrapText="1"/>
    </xf>
    <xf numFmtId="10" fontId="33" fillId="3" borderId="9" xfId="0" applyNumberFormat="1" applyFont="1" applyFill="1" applyBorder="1" applyAlignment="1">
      <alignment horizontal="center" vertical="center" wrapText="1"/>
    </xf>
    <xf numFmtId="10" fontId="33" fillId="3" borderId="13" xfId="0" applyNumberFormat="1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1" fillId="3" borderId="18" xfId="0" applyFont="1" applyFill="1" applyBorder="1" applyAlignment="1">
      <alignment horizontal="center"/>
    </xf>
    <xf numFmtId="0" fontId="31" fillId="3" borderId="19" xfId="0" applyFont="1" applyFill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31" fillId="3" borderId="2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1" fillId="4" borderId="18" xfId="0" applyFont="1" applyFill="1" applyBorder="1" applyAlignment="1">
      <alignment horizontal="center"/>
    </xf>
    <xf numFmtId="0" fontId="31" fillId="4" borderId="19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24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10" fontId="27" fillId="3" borderId="18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4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9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0" fontId="26" fillId="3" borderId="25" xfId="0" applyFont="1" applyFill="1" applyBorder="1" applyAlignment="1">
      <alignment horizontal="center"/>
    </xf>
    <xf numFmtId="0" fontId="26" fillId="3" borderId="27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3" fillId="3" borderId="5" xfId="0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3" fillId="3" borderId="9" xfId="0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1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0" fontId="43" fillId="4" borderId="13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43" fillId="4" borderId="5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0" fontId="43" fillId="3" borderId="27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1" fillId="0" borderId="24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14" fontId="11" fillId="0" borderId="56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4" fillId="0" borderId="59" xfId="0" applyFont="1" applyBorder="1" applyAlignment="1">
      <alignment horizontal="left" vertical="center"/>
    </xf>
    <xf numFmtId="0" fontId="54" fillId="0" borderId="56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54" fillId="3" borderId="56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5" fillId="0" borderId="8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53" fillId="0" borderId="0" xfId="0" applyFont="1" applyBorder="1" applyAlignment="1">
      <alignment horizont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6" borderId="5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58" fillId="0" borderId="56" xfId="0" applyFont="1" applyBorder="1" applyAlignment="1"/>
    <xf numFmtId="0" fontId="58" fillId="0" borderId="8" xfId="0" applyFont="1" applyBorder="1" applyAlignment="1"/>
    <xf numFmtId="0" fontId="58" fillId="0" borderId="9" xfId="0" applyFont="1" applyBorder="1" applyAlignment="1"/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4" fillId="0" borderId="52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59" xfId="0" applyFont="1" applyBorder="1" applyAlignment="1">
      <alignment horizontal="left"/>
    </xf>
    <xf numFmtId="0" fontId="54" fillId="0" borderId="56" xfId="0" applyFont="1" applyBorder="1" applyAlignment="1">
      <alignment horizontal="left"/>
    </xf>
    <xf numFmtId="0" fontId="54" fillId="0" borderId="57" xfId="0" applyFont="1" applyBorder="1" applyAlignment="1">
      <alignment horizontal="left"/>
    </xf>
    <xf numFmtId="0" fontId="54" fillId="0" borderId="49" xfId="0" applyFont="1" applyBorder="1" applyAlignment="1">
      <alignment horizontal="center"/>
    </xf>
    <xf numFmtId="0" fontId="54" fillId="0" borderId="48" xfId="0" applyFont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67" xfId="0" applyFont="1" applyBorder="1" applyAlignment="1">
      <alignment horizontal="center"/>
    </xf>
    <xf numFmtId="0" fontId="56" fillId="0" borderId="72" xfId="0" applyFont="1" applyBorder="1" applyAlignment="1">
      <alignment horizontal="center"/>
    </xf>
    <xf numFmtId="0" fontId="56" fillId="0" borderId="64" xfId="0" applyFont="1" applyBorder="1" applyAlignment="1">
      <alignment horizontal="center"/>
    </xf>
    <xf numFmtId="0" fontId="56" fillId="0" borderId="68" xfId="0" applyFont="1" applyBorder="1" applyAlignment="1">
      <alignment horizontal="center"/>
    </xf>
    <xf numFmtId="0" fontId="56" fillId="0" borderId="73" xfId="0" applyFont="1" applyBorder="1" applyAlignment="1">
      <alignment horizontal="center"/>
    </xf>
    <xf numFmtId="0" fontId="23" fillId="0" borderId="57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/>
    </xf>
    <xf numFmtId="0" fontId="54" fillId="0" borderId="62" xfId="0" applyFont="1" applyBorder="1" applyAlignment="1">
      <alignment horizontal="center"/>
    </xf>
    <xf numFmtId="0" fontId="56" fillId="0" borderId="80" xfId="0" applyFont="1" applyBorder="1" applyAlignment="1">
      <alignment horizontal="center"/>
    </xf>
    <xf numFmtId="0" fontId="56" fillId="0" borderId="81" xfId="0" applyFont="1" applyBorder="1" applyAlignment="1">
      <alignment horizontal="center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83820</xdr:rowOff>
    </xdr:from>
    <xdr:to>
      <xdr:col>4</xdr:col>
      <xdr:colOff>228317</xdr:colOff>
      <xdr:row>9</xdr:row>
      <xdr:rowOff>38697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249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129540</xdr:rowOff>
    </xdr:from>
    <xdr:to>
      <xdr:col>10</xdr:col>
      <xdr:colOff>235937</xdr:colOff>
      <xdr:row>17</xdr:row>
      <xdr:rowOff>84417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83820</xdr:rowOff>
    </xdr:from>
    <xdr:to>
      <xdr:col>4</xdr:col>
      <xdr:colOff>243557</xdr:colOff>
      <xdr:row>9</xdr:row>
      <xdr:rowOff>38697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193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781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95250</xdr:rowOff>
    </xdr:from>
    <xdr:to>
      <xdr:col>4</xdr:col>
      <xdr:colOff>217454</xdr:colOff>
      <xdr:row>9</xdr:row>
      <xdr:rowOff>52274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002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30" y="148590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470" y="304038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129540</xdr:rowOff>
    </xdr:from>
    <xdr:to>
      <xdr:col>4</xdr:col>
      <xdr:colOff>228317</xdr:colOff>
      <xdr:row>9</xdr:row>
      <xdr:rowOff>84417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32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83820</xdr:rowOff>
    </xdr:from>
    <xdr:to>
      <xdr:col>4</xdr:col>
      <xdr:colOff>243557</xdr:colOff>
      <xdr:row>9</xdr:row>
      <xdr:rowOff>38697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83820</xdr:rowOff>
    </xdr:from>
    <xdr:to>
      <xdr:col>4</xdr:col>
      <xdr:colOff>243557</xdr:colOff>
      <xdr:row>9</xdr:row>
      <xdr:rowOff>38697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83820</xdr:rowOff>
    </xdr:from>
    <xdr:to>
      <xdr:col>4</xdr:col>
      <xdr:colOff>243557</xdr:colOff>
      <xdr:row>9</xdr:row>
      <xdr:rowOff>38697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60960</xdr:colOff>
      <xdr:row>6</xdr:row>
      <xdr:rowOff>129540</xdr:rowOff>
    </xdr:from>
    <xdr:to>
      <xdr:col>4</xdr:col>
      <xdr:colOff>228317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123825</xdr:rowOff>
    </xdr:from>
    <xdr:to>
      <xdr:col>4</xdr:col>
      <xdr:colOff>236504</xdr:colOff>
      <xdr:row>9</xdr:row>
      <xdr:rowOff>80849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2288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14</xdr:row>
      <xdr:rowOff>95250</xdr:rowOff>
    </xdr:from>
    <xdr:to>
      <xdr:col>10</xdr:col>
      <xdr:colOff>207929</xdr:colOff>
      <xdr:row>17</xdr:row>
      <xdr:rowOff>52274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activeCell="L19" sqref="L19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38.28515625" customWidth="1"/>
    <col min="6" max="6" width="23.140625" customWidth="1"/>
    <col min="7" max="7" width="6.28515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38.28515625" customWidth="1"/>
    <col min="262" max="262" width="23.140625" customWidth="1"/>
    <col min="263" max="263" width="6.28515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38.28515625" customWidth="1"/>
    <col min="518" max="518" width="23.140625" customWidth="1"/>
    <col min="519" max="519" width="6.28515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38.28515625" customWidth="1"/>
    <col min="774" max="774" width="23.140625" customWidth="1"/>
    <col min="775" max="775" width="6.28515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38.28515625" customWidth="1"/>
    <col min="1030" max="1030" width="23.140625" customWidth="1"/>
    <col min="1031" max="1031" width="6.28515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38.28515625" customWidth="1"/>
    <col min="1286" max="1286" width="23.140625" customWidth="1"/>
    <col min="1287" max="1287" width="6.28515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38.28515625" customWidth="1"/>
    <col min="1542" max="1542" width="23.140625" customWidth="1"/>
    <col min="1543" max="1543" width="6.28515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38.28515625" customWidth="1"/>
    <col min="1798" max="1798" width="23.140625" customWidth="1"/>
    <col min="1799" max="1799" width="6.28515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38.28515625" customWidth="1"/>
    <col min="2054" max="2054" width="23.140625" customWidth="1"/>
    <col min="2055" max="2055" width="6.28515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38.28515625" customWidth="1"/>
    <col min="2310" max="2310" width="23.140625" customWidth="1"/>
    <col min="2311" max="2311" width="6.28515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38.28515625" customWidth="1"/>
    <col min="2566" max="2566" width="23.140625" customWidth="1"/>
    <col min="2567" max="2567" width="6.28515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38.28515625" customWidth="1"/>
    <col min="2822" max="2822" width="23.140625" customWidth="1"/>
    <col min="2823" max="2823" width="6.28515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38.28515625" customWidth="1"/>
    <col min="3078" max="3078" width="23.140625" customWidth="1"/>
    <col min="3079" max="3079" width="6.28515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38.28515625" customWidth="1"/>
    <col min="3334" max="3334" width="23.140625" customWidth="1"/>
    <col min="3335" max="3335" width="6.28515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38.28515625" customWidth="1"/>
    <col min="3590" max="3590" width="23.140625" customWidth="1"/>
    <col min="3591" max="3591" width="6.28515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38.28515625" customWidth="1"/>
    <col min="3846" max="3846" width="23.140625" customWidth="1"/>
    <col min="3847" max="3847" width="6.28515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38.28515625" customWidth="1"/>
    <col min="4102" max="4102" width="23.140625" customWidth="1"/>
    <col min="4103" max="4103" width="6.28515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38.28515625" customWidth="1"/>
    <col min="4358" max="4358" width="23.140625" customWidth="1"/>
    <col min="4359" max="4359" width="6.28515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38.28515625" customWidth="1"/>
    <col min="4614" max="4614" width="23.140625" customWidth="1"/>
    <col min="4615" max="4615" width="6.28515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38.28515625" customWidth="1"/>
    <col min="4870" max="4870" width="23.140625" customWidth="1"/>
    <col min="4871" max="4871" width="6.28515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38.28515625" customWidth="1"/>
    <col min="5126" max="5126" width="23.140625" customWidth="1"/>
    <col min="5127" max="5127" width="6.28515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38.28515625" customWidth="1"/>
    <col min="5382" max="5382" width="23.140625" customWidth="1"/>
    <col min="5383" max="5383" width="6.28515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38.28515625" customWidth="1"/>
    <col min="5638" max="5638" width="23.140625" customWidth="1"/>
    <col min="5639" max="5639" width="6.28515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38.28515625" customWidth="1"/>
    <col min="5894" max="5894" width="23.140625" customWidth="1"/>
    <col min="5895" max="5895" width="6.28515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38.28515625" customWidth="1"/>
    <col min="6150" max="6150" width="23.140625" customWidth="1"/>
    <col min="6151" max="6151" width="6.28515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38.28515625" customWidth="1"/>
    <col min="6406" max="6406" width="23.140625" customWidth="1"/>
    <col min="6407" max="6407" width="6.28515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38.28515625" customWidth="1"/>
    <col min="6662" max="6662" width="23.140625" customWidth="1"/>
    <col min="6663" max="6663" width="6.28515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38.28515625" customWidth="1"/>
    <col min="6918" max="6918" width="23.140625" customWidth="1"/>
    <col min="6919" max="6919" width="6.28515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38.28515625" customWidth="1"/>
    <col min="7174" max="7174" width="23.140625" customWidth="1"/>
    <col min="7175" max="7175" width="6.28515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38.28515625" customWidth="1"/>
    <col min="7430" max="7430" width="23.140625" customWidth="1"/>
    <col min="7431" max="7431" width="6.28515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38.28515625" customWidth="1"/>
    <col min="7686" max="7686" width="23.140625" customWidth="1"/>
    <col min="7687" max="7687" width="6.28515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38.28515625" customWidth="1"/>
    <col min="7942" max="7942" width="23.140625" customWidth="1"/>
    <col min="7943" max="7943" width="6.28515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38.28515625" customWidth="1"/>
    <col min="8198" max="8198" width="23.140625" customWidth="1"/>
    <col min="8199" max="8199" width="6.28515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38.28515625" customWidth="1"/>
    <col min="8454" max="8454" width="23.140625" customWidth="1"/>
    <col min="8455" max="8455" width="6.28515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38.28515625" customWidth="1"/>
    <col min="8710" max="8710" width="23.140625" customWidth="1"/>
    <col min="8711" max="8711" width="6.28515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38.28515625" customWidth="1"/>
    <col min="8966" max="8966" width="23.140625" customWidth="1"/>
    <col min="8967" max="8967" width="6.28515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38.28515625" customWidth="1"/>
    <col min="9222" max="9222" width="23.140625" customWidth="1"/>
    <col min="9223" max="9223" width="6.28515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38.28515625" customWidth="1"/>
    <col min="9478" max="9478" width="23.140625" customWidth="1"/>
    <col min="9479" max="9479" width="6.28515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38.28515625" customWidth="1"/>
    <col min="9734" max="9734" width="23.140625" customWidth="1"/>
    <col min="9735" max="9735" width="6.28515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38.28515625" customWidth="1"/>
    <col min="9990" max="9990" width="23.140625" customWidth="1"/>
    <col min="9991" max="9991" width="6.28515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38.28515625" customWidth="1"/>
    <col min="10246" max="10246" width="23.140625" customWidth="1"/>
    <col min="10247" max="10247" width="6.28515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38.28515625" customWidth="1"/>
    <col min="10502" max="10502" width="23.140625" customWidth="1"/>
    <col min="10503" max="10503" width="6.28515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38.28515625" customWidth="1"/>
    <col min="10758" max="10758" width="23.140625" customWidth="1"/>
    <col min="10759" max="10759" width="6.28515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38.28515625" customWidth="1"/>
    <col min="11014" max="11014" width="23.140625" customWidth="1"/>
    <col min="11015" max="11015" width="6.28515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38.28515625" customWidth="1"/>
    <col min="11270" max="11270" width="23.140625" customWidth="1"/>
    <col min="11271" max="11271" width="6.28515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38.28515625" customWidth="1"/>
    <col min="11526" max="11526" width="23.140625" customWidth="1"/>
    <col min="11527" max="11527" width="6.28515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38.28515625" customWidth="1"/>
    <col min="11782" max="11782" width="23.140625" customWidth="1"/>
    <col min="11783" max="11783" width="6.28515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38.28515625" customWidth="1"/>
    <col min="12038" max="12038" width="23.140625" customWidth="1"/>
    <col min="12039" max="12039" width="6.28515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38.28515625" customWidth="1"/>
    <col min="12294" max="12294" width="23.140625" customWidth="1"/>
    <col min="12295" max="12295" width="6.28515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38.28515625" customWidth="1"/>
    <col min="12550" max="12550" width="23.140625" customWidth="1"/>
    <col min="12551" max="12551" width="6.28515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38.28515625" customWidth="1"/>
    <col min="12806" max="12806" width="23.140625" customWidth="1"/>
    <col min="12807" max="12807" width="6.28515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38.28515625" customWidth="1"/>
    <col min="13062" max="13062" width="23.140625" customWidth="1"/>
    <col min="13063" max="13063" width="6.28515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38.28515625" customWidth="1"/>
    <col min="13318" max="13318" width="23.140625" customWidth="1"/>
    <col min="13319" max="13319" width="6.28515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38.28515625" customWidth="1"/>
    <col min="13574" max="13574" width="23.140625" customWidth="1"/>
    <col min="13575" max="13575" width="6.28515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38.28515625" customWidth="1"/>
    <col min="13830" max="13830" width="23.140625" customWidth="1"/>
    <col min="13831" max="13831" width="6.28515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38.28515625" customWidth="1"/>
    <col min="14086" max="14086" width="23.140625" customWidth="1"/>
    <col min="14087" max="14087" width="6.28515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38.28515625" customWidth="1"/>
    <col min="14342" max="14342" width="23.140625" customWidth="1"/>
    <col min="14343" max="14343" width="6.28515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38.28515625" customWidth="1"/>
    <col min="14598" max="14598" width="23.140625" customWidth="1"/>
    <col min="14599" max="14599" width="6.28515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38.28515625" customWidth="1"/>
    <col min="14854" max="14854" width="23.140625" customWidth="1"/>
    <col min="14855" max="14855" width="6.28515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38.28515625" customWidth="1"/>
    <col min="15110" max="15110" width="23.140625" customWidth="1"/>
    <col min="15111" max="15111" width="6.28515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38.28515625" customWidth="1"/>
    <col min="15366" max="15366" width="23.140625" customWidth="1"/>
    <col min="15367" max="15367" width="6.28515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38.28515625" customWidth="1"/>
    <col min="15622" max="15622" width="23.140625" customWidth="1"/>
    <col min="15623" max="15623" width="6.28515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38.28515625" customWidth="1"/>
    <col min="15878" max="15878" width="23.140625" customWidth="1"/>
    <col min="15879" max="15879" width="6.28515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38.28515625" customWidth="1"/>
    <col min="16134" max="16134" width="23.140625" customWidth="1"/>
    <col min="16135" max="16135" width="6.28515625" customWidth="1"/>
  </cols>
  <sheetData>
    <row r="1" spans="1:8" ht="20.25" x14ac:dyDescent="0.3">
      <c r="A1" s="211" t="s">
        <v>121</v>
      </c>
      <c r="B1" s="211"/>
      <c r="C1" s="211"/>
      <c r="D1" s="211"/>
      <c r="E1" s="211"/>
      <c r="F1" s="211"/>
      <c r="G1" s="211"/>
    </row>
    <row r="2" spans="1:8" ht="15.75" thickBot="1" x14ac:dyDescent="0.3">
      <c r="A2" s="76"/>
      <c r="B2" s="76" t="s">
        <v>92</v>
      </c>
      <c r="C2" s="76" t="s">
        <v>33</v>
      </c>
      <c r="D2" s="76" t="s">
        <v>51</v>
      </c>
      <c r="E2" s="76" t="s">
        <v>34</v>
      </c>
      <c r="F2" s="76" t="s">
        <v>93</v>
      </c>
      <c r="G2" s="76"/>
    </row>
    <row r="3" spans="1:8" x14ac:dyDescent="0.25">
      <c r="A3" s="77">
        <v>1</v>
      </c>
      <c r="B3" s="78">
        <v>44067</v>
      </c>
      <c r="C3" s="80">
        <v>10</v>
      </c>
      <c r="D3" s="80">
        <v>10</v>
      </c>
      <c r="E3" t="s">
        <v>50</v>
      </c>
      <c r="F3" t="s">
        <v>122</v>
      </c>
    </row>
    <row r="4" spans="1:8" x14ac:dyDescent="0.25">
      <c r="A4" s="77">
        <v>2</v>
      </c>
      <c r="B4" s="79">
        <v>44069</v>
      </c>
      <c r="C4" s="80">
        <v>3</v>
      </c>
      <c r="D4" s="80">
        <v>3</v>
      </c>
      <c r="E4" t="s">
        <v>123</v>
      </c>
      <c r="F4" t="s">
        <v>98</v>
      </c>
    </row>
    <row r="5" spans="1:8" x14ac:dyDescent="0.25">
      <c r="A5" s="77">
        <v>3</v>
      </c>
      <c r="B5" s="79">
        <v>44070</v>
      </c>
      <c r="C5" s="80">
        <v>2</v>
      </c>
      <c r="D5" s="80">
        <v>2</v>
      </c>
      <c r="E5" t="s">
        <v>124</v>
      </c>
      <c r="F5" t="s">
        <v>125</v>
      </c>
      <c r="G5" s="81"/>
    </row>
    <row r="6" spans="1:8" x14ac:dyDescent="0.25">
      <c r="A6" s="77">
        <v>4</v>
      </c>
      <c r="B6" s="79">
        <v>44070</v>
      </c>
      <c r="C6" s="80">
        <v>1</v>
      </c>
      <c r="D6" s="80">
        <v>1</v>
      </c>
      <c r="E6" t="s">
        <v>126</v>
      </c>
      <c r="F6" t="s">
        <v>127</v>
      </c>
    </row>
    <row r="7" spans="1:8" s="83" customFormat="1" x14ac:dyDescent="0.25">
      <c r="A7" s="77">
        <v>5</v>
      </c>
      <c r="B7" s="176">
        <v>44070</v>
      </c>
      <c r="C7" s="77">
        <v>3</v>
      </c>
      <c r="D7" s="77">
        <v>2</v>
      </c>
      <c r="E7" t="s">
        <v>128</v>
      </c>
      <c r="F7" t="s">
        <v>129</v>
      </c>
      <c r="G7"/>
      <c r="H7" t="s">
        <v>130</v>
      </c>
    </row>
    <row r="8" spans="1:8" ht="15" customHeight="1" x14ac:dyDescent="0.25">
      <c r="A8" s="77">
        <v>6</v>
      </c>
      <c r="B8" s="79">
        <v>44071</v>
      </c>
      <c r="C8" s="80">
        <v>2</v>
      </c>
      <c r="D8" s="80">
        <v>2</v>
      </c>
      <c r="E8" t="s">
        <v>56</v>
      </c>
      <c r="F8" t="s">
        <v>57</v>
      </c>
    </row>
    <row r="9" spans="1:8" x14ac:dyDescent="0.25">
      <c r="A9" s="77">
        <v>7</v>
      </c>
      <c r="B9" s="79">
        <v>44071</v>
      </c>
      <c r="C9" s="80">
        <v>3</v>
      </c>
      <c r="D9" s="80">
        <v>3</v>
      </c>
      <c r="E9" t="s">
        <v>99</v>
      </c>
      <c r="F9" t="s">
        <v>52</v>
      </c>
    </row>
    <row r="10" spans="1:8" x14ac:dyDescent="0.25">
      <c r="A10" s="77">
        <v>8</v>
      </c>
      <c r="B10" s="79">
        <v>44071</v>
      </c>
      <c r="C10" s="80">
        <v>3</v>
      </c>
      <c r="D10" s="80">
        <v>2</v>
      </c>
      <c r="E10" t="s">
        <v>100</v>
      </c>
      <c r="F10" t="s">
        <v>94</v>
      </c>
      <c r="H10" t="s">
        <v>131</v>
      </c>
    </row>
    <row r="11" spans="1:8" x14ac:dyDescent="0.25">
      <c r="A11" s="77">
        <v>9</v>
      </c>
      <c r="B11" s="194">
        <v>44074</v>
      </c>
      <c r="C11" s="80">
        <v>1</v>
      </c>
      <c r="D11" s="80">
        <v>1</v>
      </c>
      <c r="E11" t="s">
        <v>99</v>
      </c>
      <c r="F11" t="s">
        <v>52</v>
      </c>
    </row>
    <row r="12" spans="1:8" x14ac:dyDescent="0.25">
      <c r="A12" s="77">
        <v>10</v>
      </c>
      <c r="B12" s="194">
        <v>44074</v>
      </c>
      <c r="C12" s="80">
        <v>3</v>
      </c>
      <c r="D12" s="80">
        <v>2</v>
      </c>
      <c r="E12" t="s">
        <v>50</v>
      </c>
      <c r="F12" t="s">
        <v>122</v>
      </c>
      <c r="H12" t="s">
        <v>132</v>
      </c>
    </row>
    <row r="13" spans="1:8" x14ac:dyDescent="0.25">
      <c r="A13" s="77">
        <v>10</v>
      </c>
      <c r="B13" s="194">
        <v>44074</v>
      </c>
      <c r="C13" s="80">
        <v>1</v>
      </c>
      <c r="D13" s="80">
        <v>1</v>
      </c>
      <c r="E13" t="s">
        <v>56</v>
      </c>
      <c r="F13" t="s">
        <v>57</v>
      </c>
    </row>
    <row r="14" spans="1:8" ht="13.5" customHeight="1" x14ac:dyDescent="0.25">
      <c r="A14" s="82"/>
      <c r="B14" s="82"/>
      <c r="C14" s="177">
        <f>SUM(C3:C13)</f>
        <v>32</v>
      </c>
      <c r="D14" s="84">
        <f>SUM(D3:D13)</f>
        <v>29</v>
      </c>
      <c r="E14" s="82"/>
    </row>
    <row r="15" spans="1:8" ht="13.15" customHeight="1" x14ac:dyDescent="0.25">
      <c r="B15" s="82"/>
      <c r="C15" s="82"/>
      <c r="D15" s="82"/>
    </row>
    <row r="16" spans="1:8" x14ac:dyDescent="0.25">
      <c r="B16" s="85" t="s">
        <v>133</v>
      </c>
      <c r="C16" s="85"/>
      <c r="D16" s="85"/>
      <c r="E16" s="85"/>
      <c r="F16" s="85"/>
    </row>
    <row r="17" spans="2:6" x14ac:dyDescent="0.25">
      <c r="B17" s="85"/>
      <c r="C17" s="85"/>
      <c r="D17" s="85"/>
      <c r="E17" s="85"/>
      <c r="F17" s="85"/>
    </row>
    <row r="18" spans="2:6" x14ac:dyDescent="0.25">
      <c r="B18" s="85" t="s">
        <v>134</v>
      </c>
      <c r="C18" s="85"/>
      <c r="D18" s="85"/>
      <c r="E18" s="85"/>
      <c r="F18" s="85"/>
    </row>
    <row r="19" spans="2:6" x14ac:dyDescent="0.25">
      <c r="B19" s="85" t="s">
        <v>135</v>
      </c>
      <c r="C19" s="85"/>
      <c r="D19" s="85"/>
      <c r="E19" s="85"/>
      <c r="F19" s="85"/>
    </row>
    <row r="20" spans="2:6" ht="13.15" customHeight="1" x14ac:dyDescent="0.25">
      <c r="B20" s="85"/>
      <c r="C20" s="85"/>
      <c r="D20" s="85"/>
      <c r="E20" s="85"/>
      <c r="F20" s="85"/>
    </row>
    <row r="21" spans="2:6" x14ac:dyDescent="0.25">
      <c r="B21" s="195" t="s">
        <v>136</v>
      </c>
    </row>
    <row r="22" spans="2:6" x14ac:dyDescent="0.25">
      <c r="B22" s="195" t="s">
        <v>137</v>
      </c>
      <c r="F22" t="s">
        <v>138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B90"/>
  <sheetViews>
    <sheetView showGridLines="0" zoomScaleNormal="100" workbookViewId="0">
      <selection activeCell="AC20" sqref="AC20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0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26" ht="15.75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7" t="s">
        <v>4</v>
      </c>
    </row>
    <row r="7" spans="1:26" ht="15" customHeight="1" x14ac:dyDescent="0.25">
      <c r="A7" s="233">
        <v>1</v>
      </c>
      <c r="B7" s="236" t="str">
        <f>'Nasazení do skupin'!B16</f>
        <v>SK Liapor - Witte Karlovy Vary "A" - Jan Schäfer</v>
      </c>
      <c r="C7" s="306"/>
      <c r="D7" s="307"/>
      <c r="E7" s="308"/>
      <c r="F7" s="244"/>
      <c r="G7" s="244"/>
      <c r="H7" s="274"/>
      <c r="I7" s="271"/>
      <c r="J7" s="244"/>
      <c r="K7" s="274"/>
      <c r="L7" s="271"/>
      <c r="M7" s="244"/>
      <c r="N7" s="274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272"/>
      <c r="M8" s="245"/>
      <c r="N8" s="275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242"/>
      <c r="M9" s="273"/>
      <c r="N9" s="276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243"/>
      <c r="M10" s="279"/>
      <c r="N10" s="280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skupin'!B17</f>
        <v>T.J. SOKOL Holice "B" - Jan Zadrobílek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271"/>
      <c r="M11" s="244"/>
      <c r="N11" s="274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272"/>
      <c r="M12" s="245"/>
      <c r="N12" s="275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242"/>
      <c r="M13" s="273"/>
      <c r="N13" s="276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243"/>
      <c r="M14" s="279"/>
      <c r="N14" s="280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skupin'!B18</f>
        <v>TJ Peklo nad Zdobnicí "B" - Vojtěch Kopecký</v>
      </c>
      <c r="C15" s="271"/>
      <c r="D15" s="244"/>
      <c r="E15" s="274"/>
      <c r="F15" s="342"/>
      <c r="G15" s="289"/>
      <c r="H15" s="289"/>
      <c r="I15" s="417"/>
      <c r="J15" s="418"/>
      <c r="K15" s="419"/>
      <c r="L15" s="439"/>
      <c r="M15" s="439"/>
      <c r="N15" s="441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440"/>
      <c r="M16" s="440"/>
      <c r="N16" s="442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443"/>
      <c r="M17" s="443"/>
      <c r="N17" s="445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444"/>
      <c r="M18" s="444"/>
      <c r="N18" s="446"/>
      <c r="O18" s="288"/>
      <c r="P18" s="295"/>
      <c r="Q18" s="299"/>
      <c r="R18" s="255"/>
    </row>
    <row r="19" spans="1:28" ht="15" customHeight="1" x14ac:dyDescent="0.25">
      <c r="A19" s="233">
        <v>4</v>
      </c>
      <c r="B19" s="236" t="str">
        <f>'Nasazení do skupin'!B19</f>
        <v>MNK Modřice "L" - Lukáš Trávníček</v>
      </c>
      <c r="C19" s="271"/>
      <c r="D19" s="244"/>
      <c r="E19" s="274"/>
      <c r="F19" s="271"/>
      <c r="G19" s="244"/>
      <c r="H19" s="274"/>
      <c r="I19" s="342"/>
      <c r="J19" s="289"/>
      <c r="K19" s="289"/>
      <c r="L19" s="319">
        <v>2020</v>
      </c>
      <c r="M19" s="320"/>
      <c r="N19" s="321"/>
      <c r="O19" s="296"/>
      <c r="P19" s="296"/>
      <c r="Q19" s="277"/>
      <c r="R19" s="246"/>
    </row>
    <row r="20" spans="1:28" ht="15.75" customHeight="1" thickBot="1" x14ac:dyDescent="0.3">
      <c r="A20" s="234"/>
      <c r="B20" s="237"/>
      <c r="C20" s="272"/>
      <c r="D20" s="245"/>
      <c r="E20" s="275"/>
      <c r="F20" s="272"/>
      <c r="G20" s="245"/>
      <c r="H20" s="275"/>
      <c r="I20" s="272"/>
      <c r="J20" s="245"/>
      <c r="K20" s="245"/>
      <c r="L20" s="322"/>
      <c r="M20" s="323"/>
      <c r="N20" s="324"/>
      <c r="O20" s="297"/>
      <c r="P20" s="297"/>
      <c r="Q20" s="278"/>
      <c r="R20" s="247"/>
    </row>
    <row r="21" spans="1:28" ht="15" customHeight="1" x14ac:dyDescent="0.25">
      <c r="A21" s="234"/>
      <c r="B21" s="237"/>
      <c r="C21" s="242"/>
      <c r="D21" s="273"/>
      <c r="E21" s="276"/>
      <c r="F21" s="242"/>
      <c r="G21" s="273"/>
      <c r="H21" s="276"/>
      <c r="I21" s="242"/>
      <c r="J21" s="273"/>
      <c r="K21" s="273"/>
      <c r="L21" s="322"/>
      <c r="M21" s="323"/>
      <c r="N21" s="324"/>
      <c r="O21" s="447"/>
      <c r="P21" s="294"/>
      <c r="Q21" s="298"/>
      <c r="R21" s="254"/>
    </row>
    <row r="22" spans="1:28" ht="15.75" customHeight="1" thickBot="1" x14ac:dyDescent="0.3">
      <c r="A22" s="235"/>
      <c r="B22" s="238"/>
      <c r="C22" s="243"/>
      <c r="D22" s="279"/>
      <c r="E22" s="280"/>
      <c r="F22" s="243"/>
      <c r="G22" s="279"/>
      <c r="H22" s="280"/>
      <c r="I22" s="243"/>
      <c r="J22" s="279"/>
      <c r="K22" s="279"/>
      <c r="L22" s="325"/>
      <c r="M22" s="326"/>
      <c r="N22" s="327"/>
      <c r="O22" s="448"/>
      <c r="P22" s="295"/>
      <c r="Q22" s="299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x14ac:dyDescent="0.25"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8" spans="1:54" x14ac:dyDescent="0.25"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8"/>
      <c r="AV38" s="348"/>
      <c r="AW38" s="348"/>
      <c r="AX38" s="348"/>
      <c r="AY38" s="348"/>
      <c r="AZ38" s="348"/>
      <c r="BA38" s="348"/>
      <c r="BB38" s="348"/>
    </row>
    <row r="39" spans="1:54" ht="20.25" x14ac:dyDescent="0.3">
      <c r="T39" s="357"/>
      <c r="U39" s="357"/>
      <c r="V39" s="357"/>
      <c r="W39" s="357"/>
      <c r="X39" s="357"/>
      <c r="Y39" s="357"/>
      <c r="Z39" s="357"/>
      <c r="AA39" s="356"/>
      <c r="AB39" s="356"/>
      <c r="AC39" s="356"/>
      <c r="AD39" s="356"/>
      <c r="AE39" s="356"/>
      <c r="AF39" s="356"/>
      <c r="AG39" s="3"/>
      <c r="AH39" s="3"/>
      <c r="AI39" s="357"/>
      <c r="AJ39" s="357"/>
      <c r="AK39" s="357"/>
      <c r="AL39" s="357"/>
      <c r="AM39" s="357"/>
      <c r="AN39" s="357"/>
      <c r="AO39" s="8"/>
      <c r="AP39" s="7"/>
      <c r="AQ39" s="7"/>
      <c r="AR39" s="7"/>
      <c r="AS39" s="7"/>
      <c r="AT39" s="7"/>
      <c r="AU39" s="357"/>
      <c r="AV39" s="357"/>
      <c r="AW39" s="357"/>
      <c r="AX39" s="357"/>
      <c r="AY39" s="3"/>
      <c r="AZ39" s="3"/>
      <c r="BA39" s="3"/>
      <c r="BB39" s="3"/>
    </row>
    <row r="41" spans="1:54" ht="20.25" x14ac:dyDescent="0.3">
      <c r="T41" s="356"/>
      <c r="U41" s="356"/>
      <c r="V41" s="356"/>
      <c r="W41" s="356"/>
      <c r="X41" s="356"/>
      <c r="Y41" s="356"/>
      <c r="Z41" s="356"/>
      <c r="AA41" s="358"/>
      <c r="AB41" s="358"/>
      <c r="AC41" s="358"/>
      <c r="AD41" s="358"/>
      <c r="AE41" s="358"/>
      <c r="AF41" s="358"/>
      <c r="AG41" s="358"/>
      <c r="AH41" s="358"/>
      <c r="AI41" s="358"/>
      <c r="AJ41" s="358"/>
      <c r="AK41" s="3"/>
      <c r="AL41" s="356"/>
      <c r="AM41" s="356"/>
      <c r="AN41" s="356"/>
      <c r="AO41" s="356"/>
      <c r="AP41" s="356"/>
      <c r="AQ41" s="356"/>
      <c r="AR41" s="356"/>
      <c r="AS41" s="358"/>
      <c r="AT41" s="358"/>
      <c r="AU41" s="358"/>
      <c r="AV41" s="358"/>
      <c r="AW41" s="358"/>
      <c r="AX41" s="358"/>
      <c r="AY41" s="358"/>
      <c r="AZ41" s="358"/>
      <c r="BA41" s="358"/>
      <c r="BB41" s="358"/>
    </row>
    <row r="44" spans="1:54" ht="15.75" x14ac:dyDescent="0.25">
      <c r="T44" s="359"/>
      <c r="U44" s="359"/>
      <c r="V44" s="359"/>
      <c r="W44" s="359"/>
      <c r="X44" s="359"/>
      <c r="Y44" s="359"/>
      <c r="Z44" s="4"/>
      <c r="AA44" s="359"/>
      <c r="AB44" s="359"/>
      <c r="AC44" s="4"/>
      <c r="AD44" s="4"/>
      <c r="AE44" s="4"/>
      <c r="AF44" s="359"/>
      <c r="AG44" s="359"/>
      <c r="AH44" s="359"/>
      <c r="AI44" s="359"/>
      <c r="AJ44" s="359"/>
      <c r="AK44" s="359"/>
      <c r="AL44" s="4"/>
      <c r="AM44" s="4"/>
      <c r="AN44" s="4"/>
      <c r="AO44" s="4"/>
      <c r="AP44" s="4"/>
      <c r="AQ44" s="4"/>
      <c r="AR44" s="359"/>
      <c r="AS44" s="359"/>
      <c r="AT44" s="359"/>
      <c r="AU44" s="359"/>
      <c r="AV44" s="359"/>
      <c r="AW44" s="359"/>
      <c r="AX44" s="4"/>
      <c r="AY44" s="4"/>
      <c r="AZ44" s="4"/>
      <c r="BA44" s="4"/>
      <c r="BB44" s="4"/>
    </row>
    <row r="47" spans="1:54" ht="15" customHeight="1" x14ac:dyDescent="0.25"/>
    <row r="51" spans="20:54" x14ac:dyDescent="0.25"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</row>
    <row r="52" spans="20:54" x14ac:dyDescent="0.25"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</row>
    <row r="56" spans="20:54" ht="23.25" x14ac:dyDescent="0.35"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8"/>
      <c r="AG56" s="348"/>
      <c r="AH56" s="348"/>
      <c r="AI56" s="348"/>
      <c r="AJ56" s="348"/>
      <c r="AK56" s="348"/>
      <c r="AL56" s="348"/>
      <c r="AM56" s="348"/>
      <c r="AN56" s="348"/>
      <c r="AO56" s="348"/>
      <c r="AP56" s="348"/>
      <c r="AQ56" s="348"/>
      <c r="AR56" s="348"/>
      <c r="AS56" s="348"/>
      <c r="AT56" s="348"/>
      <c r="AU56" s="348"/>
      <c r="AV56" s="348"/>
      <c r="AW56" s="348"/>
      <c r="AX56" s="348"/>
      <c r="AY56" s="348"/>
      <c r="AZ56" s="348"/>
      <c r="BA56" s="348"/>
      <c r="BB56" s="348"/>
    </row>
    <row r="57" spans="20:54" ht="20.25" x14ac:dyDescent="0.3">
      <c r="T57" s="357"/>
      <c r="U57" s="357"/>
      <c r="V57" s="357"/>
      <c r="W57" s="357"/>
      <c r="X57" s="357"/>
      <c r="Y57" s="357"/>
      <c r="Z57" s="357"/>
      <c r="AA57" s="356"/>
      <c r="AB57" s="356"/>
      <c r="AC57" s="356"/>
      <c r="AD57" s="356"/>
      <c r="AE57" s="356"/>
      <c r="AF57" s="356"/>
      <c r="AG57" s="3"/>
      <c r="AH57" s="3"/>
      <c r="AI57" s="357"/>
      <c r="AJ57" s="357"/>
      <c r="AK57" s="357"/>
      <c r="AL57" s="357"/>
      <c r="AM57" s="357"/>
      <c r="AN57" s="357"/>
      <c r="AO57" s="8"/>
      <c r="AP57" s="7"/>
      <c r="AQ57" s="7"/>
      <c r="AR57" s="7"/>
      <c r="AS57" s="7"/>
      <c r="AT57" s="7"/>
      <c r="AU57" s="357"/>
      <c r="AV57" s="357"/>
      <c r="AW57" s="357"/>
      <c r="AX57" s="357"/>
      <c r="AY57" s="3"/>
      <c r="AZ57" s="3"/>
      <c r="BA57" s="3"/>
      <c r="BB57" s="3"/>
    </row>
    <row r="59" spans="20:54" ht="20.25" x14ac:dyDescent="0.3">
      <c r="T59" s="356"/>
      <c r="U59" s="356"/>
      <c r="V59" s="356"/>
      <c r="W59" s="356"/>
      <c r="X59" s="356"/>
      <c r="Y59" s="356"/>
      <c r="Z59" s="356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"/>
      <c r="AL59" s="356"/>
      <c r="AM59" s="356"/>
      <c r="AN59" s="356"/>
      <c r="AO59" s="356"/>
      <c r="AP59" s="356"/>
      <c r="AQ59" s="356"/>
      <c r="AR59" s="356"/>
      <c r="AS59" s="358"/>
      <c r="AT59" s="358"/>
      <c r="AU59" s="358"/>
      <c r="AV59" s="358"/>
      <c r="AW59" s="358"/>
      <c r="AX59" s="358"/>
      <c r="AY59" s="358"/>
      <c r="AZ59" s="358"/>
      <c r="BA59" s="358"/>
      <c r="BB59" s="358"/>
    </row>
    <row r="62" spans="20:54" ht="15.75" x14ac:dyDescent="0.25">
      <c r="T62" s="359"/>
      <c r="U62" s="359"/>
      <c r="V62" s="359"/>
      <c r="W62" s="359"/>
      <c r="X62" s="359"/>
      <c r="Y62" s="359"/>
      <c r="Z62" s="4"/>
      <c r="AA62" s="359"/>
      <c r="AB62" s="359"/>
      <c r="AC62" s="4"/>
      <c r="AD62" s="4"/>
      <c r="AE62" s="4"/>
      <c r="AF62" s="359"/>
      <c r="AG62" s="359"/>
      <c r="AH62" s="359"/>
      <c r="AI62" s="359"/>
      <c r="AJ62" s="359"/>
      <c r="AK62" s="359"/>
      <c r="AL62" s="4"/>
      <c r="AM62" s="4"/>
      <c r="AN62" s="4"/>
      <c r="AO62" s="4"/>
      <c r="AP62" s="4"/>
      <c r="AQ62" s="4"/>
      <c r="AR62" s="359"/>
      <c r="AS62" s="359"/>
      <c r="AT62" s="359"/>
      <c r="AU62" s="359"/>
      <c r="AV62" s="359"/>
      <c r="AW62" s="359"/>
      <c r="AX62" s="4"/>
      <c r="AY62" s="4"/>
      <c r="AZ62" s="4"/>
      <c r="BA62" s="4"/>
      <c r="BB62" s="4"/>
    </row>
    <row r="65" spans="20:54" ht="15" customHeight="1" x14ac:dyDescent="0.25"/>
    <row r="69" spans="20:54" x14ac:dyDescent="0.25">
      <c r="T69" s="357"/>
      <c r="U69" s="357"/>
      <c r="V69" s="357"/>
      <c r="W69" s="357"/>
      <c r="X69" s="357"/>
      <c r="Y69" s="357"/>
      <c r="Z69" s="357"/>
      <c r="AA69" s="357"/>
      <c r="AB69" s="357"/>
      <c r="AC69" s="357"/>
      <c r="AD69" s="357"/>
      <c r="AE69" s="357"/>
      <c r="AF69" s="357"/>
      <c r="AG69" s="357"/>
      <c r="AH69" s="357"/>
      <c r="AI69" s="357"/>
      <c r="AJ69" s="357"/>
      <c r="AK69" s="357"/>
      <c r="AL69" s="357"/>
      <c r="AM69" s="357"/>
      <c r="AN69" s="357"/>
      <c r="AO69" s="357"/>
      <c r="AP69" s="357"/>
      <c r="AQ69" s="357"/>
      <c r="AR69" s="357"/>
      <c r="AS69" s="357"/>
      <c r="AT69" s="357"/>
      <c r="AU69" s="357"/>
      <c r="AV69" s="357"/>
      <c r="AW69" s="357"/>
      <c r="AX69" s="357"/>
      <c r="AY69" s="357"/>
      <c r="AZ69" s="357"/>
      <c r="BA69" s="357"/>
      <c r="BB69" s="357"/>
    </row>
    <row r="70" spans="20:54" x14ac:dyDescent="0.25"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  <c r="AK70" s="357"/>
      <c r="AL70" s="357"/>
      <c r="AM70" s="357"/>
      <c r="AN70" s="357"/>
      <c r="AO70" s="357"/>
      <c r="AP70" s="357"/>
      <c r="AQ70" s="357"/>
      <c r="AR70" s="357"/>
      <c r="AS70" s="357"/>
      <c r="AT70" s="357"/>
      <c r="AU70" s="357"/>
      <c r="AV70" s="357"/>
      <c r="AW70" s="357"/>
      <c r="AX70" s="357"/>
      <c r="AY70" s="357"/>
      <c r="AZ70" s="357"/>
      <c r="BA70" s="357"/>
      <c r="BB70" s="357"/>
    </row>
    <row r="76" spans="20:54" ht="23.25" x14ac:dyDescent="0.35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348"/>
      <c r="AK76" s="348"/>
      <c r="AL76" s="348"/>
      <c r="AM76" s="348"/>
      <c r="AN76" s="348"/>
      <c r="AO76" s="348"/>
      <c r="AP76" s="348"/>
      <c r="AQ76" s="348"/>
      <c r="AR76" s="348"/>
      <c r="AS76" s="348"/>
      <c r="AT76" s="348"/>
      <c r="AU76" s="348"/>
      <c r="AV76" s="348"/>
      <c r="AW76" s="348"/>
      <c r="AX76" s="348"/>
      <c r="AY76" s="348"/>
      <c r="AZ76" s="348"/>
      <c r="BA76" s="348"/>
      <c r="BB76" s="348"/>
    </row>
    <row r="77" spans="20:54" ht="20.25" x14ac:dyDescent="0.3">
      <c r="T77" s="357"/>
      <c r="U77" s="357"/>
      <c r="V77" s="357"/>
      <c r="W77" s="357"/>
      <c r="X77" s="357"/>
      <c r="Y77" s="357"/>
      <c r="Z77" s="357"/>
      <c r="AA77" s="356"/>
      <c r="AB77" s="356"/>
      <c r="AC77" s="356"/>
      <c r="AD77" s="356"/>
      <c r="AE77" s="356"/>
      <c r="AF77" s="356"/>
      <c r="AG77" s="3"/>
      <c r="AH77" s="3"/>
      <c r="AI77" s="357"/>
      <c r="AJ77" s="357"/>
      <c r="AK77" s="357"/>
      <c r="AL77" s="357"/>
      <c r="AM77" s="357"/>
      <c r="AN77" s="357"/>
      <c r="AO77" s="8"/>
      <c r="AP77" s="7"/>
      <c r="AQ77" s="7"/>
      <c r="AR77" s="7"/>
      <c r="AS77" s="7"/>
      <c r="AT77" s="7"/>
      <c r="AU77" s="357"/>
      <c r="AV77" s="357"/>
      <c r="AW77" s="357"/>
      <c r="AX77" s="357"/>
      <c r="AY77" s="3"/>
      <c r="AZ77" s="3"/>
      <c r="BA77" s="3"/>
      <c r="BB77" s="3"/>
    </row>
    <row r="79" spans="20:54" ht="20.25" x14ac:dyDescent="0.3">
      <c r="T79" s="356"/>
      <c r="U79" s="356"/>
      <c r="V79" s="356"/>
      <c r="W79" s="356"/>
      <c r="X79" s="356"/>
      <c r="Y79" s="356"/>
      <c r="Z79" s="356"/>
      <c r="AA79" s="358"/>
      <c r="AB79" s="358"/>
      <c r="AC79" s="358"/>
      <c r="AD79" s="358"/>
      <c r="AE79" s="358"/>
      <c r="AF79" s="358"/>
      <c r="AG79" s="358"/>
      <c r="AH79" s="358"/>
      <c r="AI79" s="358"/>
      <c r="AJ79" s="358"/>
      <c r="AK79" s="3"/>
      <c r="AL79" s="356"/>
      <c r="AM79" s="356"/>
      <c r="AN79" s="356"/>
      <c r="AO79" s="356"/>
      <c r="AP79" s="356"/>
      <c r="AQ79" s="356"/>
      <c r="AR79" s="356"/>
      <c r="AS79" s="358"/>
      <c r="AT79" s="358"/>
      <c r="AU79" s="358"/>
      <c r="AV79" s="358"/>
      <c r="AW79" s="358"/>
      <c r="AX79" s="358"/>
      <c r="AY79" s="358"/>
      <c r="AZ79" s="358"/>
      <c r="BA79" s="358"/>
      <c r="BB79" s="358"/>
    </row>
    <row r="82" spans="20:54" ht="15.75" x14ac:dyDescent="0.25">
      <c r="T82" s="359"/>
      <c r="U82" s="359"/>
      <c r="V82" s="359"/>
      <c r="W82" s="359"/>
      <c r="X82" s="359"/>
      <c r="Y82" s="359"/>
      <c r="Z82" s="4"/>
      <c r="AA82" s="359"/>
      <c r="AB82" s="359"/>
      <c r="AC82" s="4"/>
      <c r="AD82" s="4"/>
      <c r="AE82" s="4"/>
      <c r="AF82" s="359"/>
      <c r="AG82" s="359"/>
      <c r="AH82" s="359"/>
      <c r="AI82" s="359"/>
      <c r="AJ82" s="359"/>
      <c r="AK82" s="359"/>
      <c r="AL82" s="4"/>
      <c r="AM82" s="4"/>
      <c r="AN82" s="4"/>
      <c r="AO82" s="4"/>
      <c r="AP82" s="4"/>
      <c r="AQ82" s="4"/>
      <c r="AR82" s="359"/>
      <c r="AS82" s="359"/>
      <c r="AT82" s="359"/>
      <c r="AU82" s="359"/>
      <c r="AV82" s="359"/>
      <c r="AW82" s="359"/>
      <c r="AX82" s="4"/>
      <c r="AY82" s="4"/>
      <c r="AZ82" s="4"/>
      <c r="BA82" s="4"/>
      <c r="BB82" s="4"/>
    </row>
    <row r="89" spans="20:54" x14ac:dyDescent="0.25">
      <c r="T89" s="357"/>
      <c r="U89" s="357"/>
      <c r="V89" s="357"/>
      <c r="W89" s="357"/>
      <c r="X89" s="357"/>
      <c r="Y89" s="357"/>
      <c r="Z89" s="357"/>
      <c r="AA89" s="357"/>
      <c r="AB89" s="357"/>
      <c r="AC89" s="357"/>
      <c r="AD89" s="357"/>
      <c r="AE89" s="357"/>
      <c r="AF89" s="357"/>
      <c r="AG89" s="357"/>
      <c r="AH89" s="357"/>
      <c r="AI89" s="357"/>
      <c r="AJ89" s="357"/>
      <c r="AK89" s="357"/>
      <c r="AL89" s="357"/>
      <c r="AM89" s="357"/>
      <c r="AN89" s="357"/>
      <c r="AO89" s="357"/>
      <c r="AP89" s="357"/>
      <c r="AQ89" s="357"/>
      <c r="AR89" s="357"/>
      <c r="AS89" s="357"/>
      <c r="AT89" s="357"/>
      <c r="AU89" s="357"/>
      <c r="AV89" s="357"/>
      <c r="AW89" s="357"/>
      <c r="AX89" s="357"/>
      <c r="AY89" s="357"/>
      <c r="AZ89" s="357"/>
      <c r="BA89" s="357"/>
      <c r="BB89" s="357"/>
    </row>
    <row r="90" spans="20:54" x14ac:dyDescent="0.25"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</row>
  </sheetData>
  <mergeCells count="192">
    <mergeCell ref="A2:R3"/>
    <mergeCell ref="C5:E6"/>
    <mergeCell ref="F5:H6"/>
    <mergeCell ref="I5:K6"/>
    <mergeCell ref="L5:N6"/>
    <mergeCell ref="O5:Q5"/>
    <mergeCell ref="O6:Q6"/>
    <mergeCell ref="A4:B6"/>
    <mergeCell ref="C4:R4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</mergeCells>
  <pageMargins left="0.70866141732283472" right="0.31496062992125984" top="0.78740157480314965" bottom="0.78740157480314965" header="0.31496062992125984" footer="0.31496062992125984"/>
  <pageSetup paperSize="9" scale="95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S90"/>
  <sheetViews>
    <sheetView showGridLines="0" topLeftCell="A4" zoomScaleNormal="100" workbookViewId="0">
      <selection activeCell="U11" sqref="U11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0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18" ht="15.75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skupin'!B16</f>
        <v>SK Liapor - Witte Karlovy Vary "A" - Jan Schäfer</v>
      </c>
      <c r="C7" s="306"/>
      <c r="D7" s="307"/>
      <c r="E7" s="308"/>
      <c r="F7" s="389">
        <f>O35</f>
        <v>0</v>
      </c>
      <c r="G7" s="389" t="s">
        <v>5</v>
      </c>
      <c r="H7" s="391">
        <f>Q35</f>
        <v>2</v>
      </c>
      <c r="I7" s="387">
        <f>Q29</f>
        <v>2</v>
      </c>
      <c r="J7" s="389" t="s">
        <v>5</v>
      </c>
      <c r="K7" s="391">
        <f>O29</f>
        <v>0</v>
      </c>
      <c r="L7" s="387">
        <f>O25</f>
        <v>2</v>
      </c>
      <c r="M7" s="389" t="s">
        <v>5</v>
      </c>
      <c r="N7" s="391">
        <f>Q25</f>
        <v>0</v>
      </c>
      <c r="O7" s="394">
        <f>F7+I7+L7</f>
        <v>4</v>
      </c>
      <c r="P7" s="396" t="s">
        <v>5</v>
      </c>
      <c r="Q7" s="398">
        <f>H7+K7+N7</f>
        <v>2</v>
      </c>
      <c r="R7" s="400">
        <v>4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88"/>
      <c r="M8" s="390"/>
      <c r="N8" s="392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O36</f>
        <v>17</v>
      </c>
      <c r="G9" s="404" t="s">
        <v>5</v>
      </c>
      <c r="H9" s="406">
        <f>Q36</f>
        <v>20</v>
      </c>
      <c r="I9" s="402">
        <f>Q30</f>
        <v>20</v>
      </c>
      <c r="J9" s="404" t="s">
        <v>5</v>
      </c>
      <c r="K9" s="406">
        <f>O30</f>
        <v>13</v>
      </c>
      <c r="L9" s="402">
        <f>O26</f>
        <v>20</v>
      </c>
      <c r="M9" s="404" t="s">
        <v>5</v>
      </c>
      <c r="N9" s="406">
        <f>Q26</f>
        <v>4</v>
      </c>
      <c r="O9" s="426">
        <f>F9+I9+L9</f>
        <v>57</v>
      </c>
      <c r="P9" s="428" t="s">
        <v>5</v>
      </c>
      <c r="Q9" s="415">
        <f>H9+K9+N9</f>
        <v>37</v>
      </c>
      <c r="R9" s="430">
        <v>2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403"/>
      <c r="M10" s="405"/>
      <c r="N10" s="407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skupin'!B17</f>
        <v>T.J. SOKOL Holice "B" - Jan Zadrobílek</v>
      </c>
      <c r="C11" s="393">
        <f>H7</f>
        <v>2</v>
      </c>
      <c r="D11" s="408" t="s">
        <v>5</v>
      </c>
      <c r="E11" s="408">
        <f>F7</f>
        <v>0</v>
      </c>
      <c r="F11" s="333" t="s">
        <v>54</v>
      </c>
      <c r="G11" s="334"/>
      <c r="H11" s="335"/>
      <c r="I11" s="389">
        <f>O27</f>
        <v>2</v>
      </c>
      <c r="J11" s="389" t="s">
        <v>5</v>
      </c>
      <c r="K11" s="391">
        <f>Q27</f>
        <v>1</v>
      </c>
      <c r="L11" s="387">
        <f>O31</f>
        <v>2</v>
      </c>
      <c r="M11" s="389" t="s">
        <v>5</v>
      </c>
      <c r="N11" s="391">
        <f>Q31</f>
        <v>0</v>
      </c>
      <c r="O11" s="394">
        <f>C11+I11+L11</f>
        <v>6</v>
      </c>
      <c r="P11" s="396" t="s">
        <v>5</v>
      </c>
      <c r="Q11" s="398">
        <f>E11+K11+N11</f>
        <v>1</v>
      </c>
      <c r="R11" s="400">
        <v>6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88"/>
      <c r="M12" s="390"/>
      <c r="N12" s="392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20</v>
      </c>
      <c r="D13" s="404" t="s">
        <v>5</v>
      </c>
      <c r="E13" s="404">
        <f>F9</f>
        <v>17</v>
      </c>
      <c r="F13" s="336"/>
      <c r="G13" s="337"/>
      <c r="H13" s="338"/>
      <c r="I13" s="404">
        <f>O28</f>
        <v>28</v>
      </c>
      <c r="J13" s="404" t="s">
        <v>5</v>
      </c>
      <c r="K13" s="406">
        <f>Q28</f>
        <v>24</v>
      </c>
      <c r="L13" s="402">
        <f>O32</f>
        <v>20</v>
      </c>
      <c r="M13" s="404" t="s">
        <v>5</v>
      </c>
      <c r="N13" s="406">
        <f>Q32</f>
        <v>11</v>
      </c>
      <c r="O13" s="426">
        <f>C13+I13+L13</f>
        <v>68</v>
      </c>
      <c r="P13" s="428" t="s">
        <v>5</v>
      </c>
      <c r="Q13" s="415">
        <f>E13+K13+N13</f>
        <v>52</v>
      </c>
      <c r="R13" s="381">
        <v>1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403"/>
      <c r="M14" s="405"/>
      <c r="N14" s="407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skupin'!B18</f>
        <v>TJ Peklo nad Zdobnicí "B" - Vojtěch Kopecký</v>
      </c>
      <c r="C15" s="387">
        <f>K7</f>
        <v>0</v>
      </c>
      <c r="D15" s="389" t="s">
        <v>5</v>
      </c>
      <c r="E15" s="391">
        <f>I7</f>
        <v>2</v>
      </c>
      <c r="F15" s="393">
        <f>K11</f>
        <v>1</v>
      </c>
      <c r="G15" s="408" t="s">
        <v>5</v>
      </c>
      <c r="H15" s="408">
        <f>I11</f>
        <v>2</v>
      </c>
      <c r="I15" s="417"/>
      <c r="J15" s="418"/>
      <c r="K15" s="419"/>
      <c r="L15" s="449">
        <f>Q33</f>
        <v>2</v>
      </c>
      <c r="M15" s="449" t="s">
        <v>5</v>
      </c>
      <c r="N15" s="451">
        <f>O33</f>
        <v>0</v>
      </c>
      <c r="O15" s="394">
        <f>C15+F15+L15</f>
        <v>3</v>
      </c>
      <c r="P15" s="396" t="s">
        <v>5</v>
      </c>
      <c r="Q15" s="398">
        <f>E15+H15+N15</f>
        <v>4</v>
      </c>
      <c r="R15" s="400">
        <v>2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50"/>
      <c r="M16" s="450"/>
      <c r="N16" s="45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K9</f>
        <v>13</v>
      </c>
      <c r="D17" s="404" t="s">
        <v>5</v>
      </c>
      <c r="E17" s="406">
        <f>I9</f>
        <v>20</v>
      </c>
      <c r="F17" s="402">
        <f>K13</f>
        <v>24</v>
      </c>
      <c r="G17" s="404" t="s">
        <v>5</v>
      </c>
      <c r="H17" s="404">
        <f>I13</f>
        <v>28</v>
      </c>
      <c r="I17" s="420"/>
      <c r="J17" s="421"/>
      <c r="K17" s="422"/>
      <c r="L17" s="453">
        <f>Q34</f>
        <v>20</v>
      </c>
      <c r="M17" s="453" t="s">
        <v>5</v>
      </c>
      <c r="N17" s="455">
        <f>O34</f>
        <v>4</v>
      </c>
      <c r="O17" s="426">
        <f>C17+F17+L17</f>
        <v>57</v>
      </c>
      <c r="P17" s="428" t="s">
        <v>5</v>
      </c>
      <c r="Q17" s="415">
        <f>E17+H17+N17</f>
        <v>52</v>
      </c>
      <c r="R17" s="381">
        <v>3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54"/>
      <c r="M18" s="454"/>
      <c r="N18" s="456"/>
      <c r="O18" s="427"/>
      <c r="P18" s="429"/>
      <c r="Q18" s="416"/>
      <c r="R18" s="382"/>
    </row>
    <row r="19" spans="1:19" ht="15" customHeight="1" x14ac:dyDescent="0.25">
      <c r="A19" s="368">
        <v>4</v>
      </c>
      <c r="B19" s="236" t="str">
        <f>'Nasazení do skupin'!B19</f>
        <v>MNK Modřice "L" - Lukáš Trávníček</v>
      </c>
      <c r="C19" s="387">
        <f>N7</f>
        <v>0</v>
      </c>
      <c r="D19" s="389" t="s">
        <v>5</v>
      </c>
      <c r="E19" s="391">
        <f>L7</f>
        <v>2</v>
      </c>
      <c r="F19" s="387">
        <f>N11</f>
        <v>0</v>
      </c>
      <c r="G19" s="389" t="s">
        <v>5</v>
      </c>
      <c r="H19" s="391">
        <f>L11</f>
        <v>2</v>
      </c>
      <c r="I19" s="393">
        <f>N15</f>
        <v>0</v>
      </c>
      <c r="J19" s="408" t="s">
        <v>5</v>
      </c>
      <c r="K19" s="408">
        <f>L15</f>
        <v>2</v>
      </c>
      <c r="L19" s="319">
        <v>2020</v>
      </c>
      <c r="M19" s="320"/>
      <c r="N19" s="321"/>
      <c r="O19" s="396">
        <f>C19+F19+I19</f>
        <v>0</v>
      </c>
      <c r="P19" s="396" t="s">
        <v>5</v>
      </c>
      <c r="Q19" s="398">
        <f>E19+H19+K19</f>
        <v>6</v>
      </c>
      <c r="R19" s="400">
        <v>0</v>
      </c>
    </row>
    <row r="20" spans="1:19" ht="15.75" customHeight="1" thickBot="1" x14ac:dyDescent="0.3">
      <c r="A20" s="369"/>
      <c r="B20" s="237"/>
      <c r="C20" s="388"/>
      <c r="D20" s="390"/>
      <c r="E20" s="392"/>
      <c r="F20" s="388"/>
      <c r="G20" s="390"/>
      <c r="H20" s="392"/>
      <c r="I20" s="388"/>
      <c r="J20" s="390"/>
      <c r="K20" s="390"/>
      <c r="L20" s="322"/>
      <c r="M20" s="323"/>
      <c r="N20" s="324"/>
      <c r="O20" s="397"/>
      <c r="P20" s="397"/>
      <c r="Q20" s="399"/>
      <c r="R20" s="401"/>
    </row>
    <row r="21" spans="1:19" ht="15" customHeight="1" x14ac:dyDescent="0.25">
      <c r="A21" s="369"/>
      <c r="B21" s="237"/>
      <c r="C21" s="402">
        <f>N9</f>
        <v>4</v>
      </c>
      <c r="D21" s="404" t="s">
        <v>5</v>
      </c>
      <c r="E21" s="406">
        <f>L9</f>
        <v>20</v>
      </c>
      <c r="F21" s="402">
        <f>N13</f>
        <v>11</v>
      </c>
      <c r="G21" s="404" t="s">
        <v>5</v>
      </c>
      <c r="H21" s="406">
        <f>L13</f>
        <v>20</v>
      </c>
      <c r="I21" s="402">
        <f>N17</f>
        <v>4</v>
      </c>
      <c r="J21" s="404" t="s">
        <v>5</v>
      </c>
      <c r="K21" s="404">
        <f>L17</f>
        <v>20</v>
      </c>
      <c r="L21" s="322"/>
      <c r="M21" s="323"/>
      <c r="N21" s="324"/>
      <c r="O21" s="457">
        <f>C21+F21+I21</f>
        <v>19</v>
      </c>
      <c r="P21" s="428" t="s">
        <v>5</v>
      </c>
      <c r="Q21" s="415">
        <f>E21+H21+K21</f>
        <v>60</v>
      </c>
      <c r="R21" s="381">
        <v>4</v>
      </c>
    </row>
    <row r="22" spans="1:19" ht="15.75" customHeight="1" thickBot="1" x14ac:dyDescent="0.3">
      <c r="A22" s="370"/>
      <c r="B22" s="238"/>
      <c r="C22" s="403"/>
      <c r="D22" s="405"/>
      <c r="E22" s="407"/>
      <c r="F22" s="403"/>
      <c r="G22" s="405"/>
      <c r="H22" s="407"/>
      <c r="I22" s="403"/>
      <c r="J22" s="405"/>
      <c r="K22" s="405"/>
      <c r="L22" s="325"/>
      <c r="M22" s="326"/>
      <c r="N22" s="327"/>
      <c r="O22" s="458"/>
      <c r="P22" s="429"/>
      <c r="Q22" s="416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B7</f>
        <v>SK Liapor - Witte Karlovy Vary "A" - Jan Schäfer</v>
      </c>
      <c r="C25" s="364"/>
      <c r="D25" s="364" t="s">
        <v>5</v>
      </c>
      <c r="E25" s="364" t="str">
        <f>B19</f>
        <v>MNK Modřice "L" - Lukáš Trávníček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20</v>
      </c>
      <c r="P26" s="55" t="s">
        <v>5</v>
      </c>
      <c r="Q26" s="41">
        <v>4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T.J. SOKOL Holice "B" - Jan Zadrobílek</v>
      </c>
      <c r="C27" s="364"/>
      <c r="D27" s="364" t="s">
        <v>5</v>
      </c>
      <c r="E27" s="364" t="str">
        <f>B15</f>
        <v>TJ Peklo nad Zdobnicí "B" - Vojtěch Kopecký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2</v>
      </c>
      <c r="P27" s="55" t="s">
        <v>5</v>
      </c>
      <c r="Q27" s="55">
        <v>1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28</v>
      </c>
      <c r="P28" s="55" t="s">
        <v>5</v>
      </c>
      <c r="Q28" s="41">
        <v>24</v>
      </c>
      <c r="R28" s="9" t="s">
        <v>22</v>
      </c>
    </row>
    <row r="29" spans="1:19" ht="13.15" customHeight="1" x14ac:dyDescent="0.25">
      <c r="A29" s="367">
        <v>3</v>
      </c>
      <c r="B29" s="364" t="str">
        <f>B15</f>
        <v>TJ Peklo nad Zdobnicí "B" - Vojtěch Kopecký</v>
      </c>
      <c r="C29" s="364"/>
      <c r="D29" s="364" t="s">
        <v>5</v>
      </c>
      <c r="E29" s="364" t="str">
        <f>B7</f>
        <v>SK Liapor - Witte Karlovy Vary "A" - Jan Schäfer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0</v>
      </c>
      <c r="P29" s="55" t="s">
        <v>5</v>
      </c>
      <c r="Q29" s="55">
        <v>2</v>
      </c>
      <c r="R29" s="9" t="s">
        <v>23</v>
      </c>
    </row>
    <row r="30" spans="1:19" ht="13.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13</v>
      </c>
      <c r="P30" s="55" t="s">
        <v>5</v>
      </c>
      <c r="Q30" s="41">
        <v>20</v>
      </c>
      <c r="R30" s="9" t="s">
        <v>22</v>
      </c>
    </row>
    <row r="31" spans="1:19" ht="15" customHeight="1" x14ac:dyDescent="0.25">
      <c r="A31" s="367">
        <v>4</v>
      </c>
      <c r="B31" s="364" t="str">
        <f>B11</f>
        <v>T.J. SOKOL Holice "B" - Jan Zadrobílek</v>
      </c>
      <c r="C31" s="364"/>
      <c r="D31" s="364" t="s">
        <v>5</v>
      </c>
      <c r="E31" s="364" t="str">
        <f>B19</f>
        <v>MNK Modřice "L" - Lukáš Trávníček</v>
      </c>
      <c r="F31" s="364"/>
      <c r="G31" s="364"/>
      <c r="H31" s="364"/>
      <c r="I31" s="364"/>
      <c r="J31" s="364"/>
      <c r="K31" s="364"/>
      <c r="L31" s="364"/>
      <c r="M31" s="364"/>
      <c r="N31" s="364"/>
      <c r="O31" s="54">
        <v>2</v>
      </c>
      <c r="P31" s="55" t="s">
        <v>5</v>
      </c>
      <c r="Q31" s="55">
        <v>0</v>
      </c>
      <c r="R31" s="9" t="s">
        <v>23</v>
      </c>
    </row>
    <row r="32" spans="1:19" ht="17.25" customHeight="1" x14ac:dyDescent="0.25">
      <c r="A32" s="367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53">
        <v>20</v>
      </c>
      <c r="P32" s="55" t="s">
        <v>5</v>
      </c>
      <c r="Q32" s="41">
        <v>11</v>
      </c>
      <c r="R32" s="9" t="s">
        <v>22</v>
      </c>
    </row>
    <row r="33" spans="1:18" ht="15" customHeight="1" x14ac:dyDescent="0.25">
      <c r="A33" s="367">
        <v>5</v>
      </c>
      <c r="B33" s="364" t="str">
        <f>B19</f>
        <v>MNK Modřice "L" - Lukáš Trávníček</v>
      </c>
      <c r="C33" s="364"/>
      <c r="D33" s="364" t="s">
        <v>5</v>
      </c>
      <c r="E33" s="364" t="str">
        <f>B15</f>
        <v>TJ Peklo nad Zdobnicí "B" - Vojtěch Kopecký</v>
      </c>
      <c r="F33" s="364"/>
      <c r="G33" s="364"/>
      <c r="H33" s="364"/>
      <c r="I33" s="364"/>
      <c r="J33" s="364"/>
      <c r="K33" s="364"/>
      <c r="L33" s="364"/>
      <c r="M33" s="364"/>
      <c r="N33" s="364"/>
      <c r="O33" s="54">
        <v>0</v>
      </c>
      <c r="P33" s="55" t="s">
        <v>5</v>
      </c>
      <c r="Q33" s="55">
        <v>2</v>
      </c>
      <c r="R33" s="9" t="s">
        <v>23</v>
      </c>
    </row>
    <row r="34" spans="1:18" ht="15" customHeight="1" x14ac:dyDescent="0.25">
      <c r="A34" s="367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53">
        <v>4</v>
      </c>
      <c r="P34" s="55" t="s">
        <v>5</v>
      </c>
      <c r="Q34" s="41">
        <v>20</v>
      </c>
      <c r="R34" s="9" t="s">
        <v>22</v>
      </c>
    </row>
    <row r="35" spans="1:18" ht="15" customHeight="1" x14ac:dyDescent="0.25">
      <c r="A35" s="367">
        <v>6</v>
      </c>
      <c r="B35" s="364" t="str">
        <f>B7</f>
        <v>SK Liapor - Witte Karlovy Vary "A" - Jan Schäfer</v>
      </c>
      <c r="C35" s="364"/>
      <c r="D35" s="364" t="s">
        <v>5</v>
      </c>
      <c r="E35" s="364" t="str">
        <f>B11</f>
        <v>T.J. SOKOL Holice "B" - Jan Zadrobílek</v>
      </c>
      <c r="F35" s="364"/>
      <c r="G35" s="364"/>
      <c r="H35" s="364"/>
      <c r="I35" s="364"/>
      <c r="J35" s="364"/>
      <c r="K35" s="364"/>
      <c r="L35" s="364"/>
      <c r="M35" s="364"/>
      <c r="N35" s="364"/>
      <c r="O35" s="54">
        <v>0</v>
      </c>
      <c r="P35" s="55" t="s">
        <v>5</v>
      </c>
      <c r="Q35" s="55">
        <v>2</v>
      </c>
      <c r="R35" s="9" t="s">
        <v>23</v>
      </c>
    </row>
    <row r="36" spans="1:18" ht="15" customHeight="1" x14ac:dyDescent="0.25">
      <c r="A36" s="367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53">
        <v>17</v>
      </c>
      <c r="P36" s="55" t="s">
        <v>5</v>
      </c>
      <c r="Q36" s="41">
        <v>20</v>
      </c>
      <c r="R36" s="9" t="s">
        <v>22</v>
      </c>
    </row>
    <row r="37" spans="1:18" ht="14.45" customHeight="1" x14ac:dyDescent="0.25"/>
    <row r="38" spans="1:18" ht="14.45" customHeight="1" x14ac:dyDescent="0.25"/>
    <row r="47" spans="1:18" ht="15" customHeight="1" x14ac:dyDescent="0.25"/>
    <row r="51" ht="14.45" customHeight="1" x14ac:dyDescent="0.25"/>
    <row r="52" ht="14.45" customHeight="1" x14ac:dyDescent="0.25"/>
    <row r="65" ht="15" customHeight="1" x14ac:dyDescent="0.25"/>
    <row r="69" ht="14.45" customHeight="1" x14ac:dyDescent="0.25"/>
    <row r="70" ht="14.45" customHeight="1" x14ac:dyDescent="0.25"/>
    <row r="89" ht="14.45" customHeight="1" x14ac:dyDescent="0.25"/>
    <row r="90" ht="14.45" customHeight="1" x14ac:dyDescent="0.25"/>
  </sheetData>
  <mergeCells count="150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</mergeCells>
  <pageMargins left="0.70866141732283472" right="0.70866141732283472" top="0.78740157480314965" bottom="0.78740157480314965" header="0.31496062992125984" footer="0.31496062992125984"/>
  <pageSetup paperSize="9" scale="90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BB92"/>
  <sheetViews>
    <sheetView showGridLines="0" zoomScaleNormal="100" workbookViewId="0">
      <selection activeCell="U5" sqref="U5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45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x14ac:dyDescent="0.25">
      <c r="A5" s="229"/>
      <c r="B5" s="230"/>
      <c r="C5" s="249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/>
      <c r="M5" s="249"/>
      <c r="N5" s="250"/>
      <c r="O5" s="256" t="s">
        <v>1</v>
      </c>
      <c r="P5" s="257"/>
      <c r="Q5" s="258"/>
      <c r="R5" s="56" t="s">
        <v>2</v>
      </c>
    </row>
    <row r="6" spans="1:26" ht="15.75" thickBot="1" x14ac:dyDescent="0.3">
      <c r="A6" s="231"/>
      <c r="B6" s="232"/>
      <c r="C6" s="28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7" t="s">
        <v>4</v>
      </c>
    </row>
    <row r="7" spans="1:26" ht="15" customHeight="1" x14ac:dyDescent="0.25">
      <c r="A7" s="233">
        <v>1</v>
      </c>
      <c r="B7" s="236" t="str">
        <f>'Nasazení do skupin'!B20</f>
        <v>MNK Modřice "B" - Tomáš Sluka</v>
      </c>
      <c r="C7" s="306"/>
      <c r="D7" s="307"/>
      <c r="E7" s="308"/>
      <c r="F7" s="244"/>
      <c r="G7" s="244"/>
      <c r="H7" s="274"/>
      <c r="I7" s="271"/>
      <c r="J7" s="244"/>
      <c r="K7" s="274"/>
      <c r="L7" s="281"/>
      <c r="M7" s="283"/>
      <c r="N7" s="292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282"/>
      <c r="M8" s="284"/>
      <c r="N8" s="293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317"/>
      <c r="M9" s="290"/>
      <c r="N9" s="302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318"/>
      <c r="M10" s="291"/>
      <c r="N10" s="303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skupin'!B21</f>
        <v>SK Liapor - Witte Karlovy Vary "B" - Jiří Malý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281"/>
      <c r="M11" s="283"/>
      <c r="N11" s="292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282"/>
      <c r="M12" s="284"/>
      <c r="N12" s="293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317"/>
      <c r="M13" s="290"/>
      <c r="N13" s="302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318"/>
      <c r="M14" s="291"/>
      <c r="N14" s="303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skupin'!B22</f>
        <v>MNK Modřice "H" - Tadeáš Bednář</v>
      </c>
      <c r="C15" s="271"/>
      <c r="D15" s="244"/>
      <c r="E15" s="274"/>
      <c r="F15" s="342"/>
      <c r="G15" s="289"/>
      <c r="H15" s="289"/>
      <c r="I15" s="417"/>
      <c r="J15" s="418"/>
      <c r="K15" s="419"/>
      <c r="L15" s="315"/>
      <c r="M15" s="315"/>
      <c r="N15" s="330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316"/>
      <c r="M16" s="316"/>
      <c r="N16" s="331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304"/>
      <c r="M17" s="304"/>
      <c r="N17" s="352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305"/>
      <c r="M18" s="305"/>
      <c r="N18" s="353"/>
      <c r="O18" s="288"/>
      <c r="P18" s="295"/>
      <c r="Q18" s="299"/>
      <c r="R18" s="255"/>
    </row>
    <row r="19" spans="1:28" ht="15" customHeight="1" x14ac:dyDescent="0.25">
      <c r="A19" s="233"/>
      <c r="B19" s="236"/>
      <c r="C19" s="281"/>
      <c r="D19" s="283"/>
      <c r="E19" s="292"/>
      <c r="F19" s="281"/>
      <c r="G19" s="283"/>
      <c r="H19" s="292"/>
      <c r="I19" s="328"/>
      <c r="J19" s="329"/>
      <c r="K19" s="329"/>
      <c r="L19" s="319">
        <v>2020</v>
      </c>
      <c r="M19" s="320"/>
      <c r="N19" s="321"/>
      <c r="O19" s="283"/>
      <c r="P19" s="283"/>
      <c r="Q19" s="292"/>
      <c r="R19" s="346"/>
    </row>
    <row r="20" spans="1:28" ht="15.75" customHeight="1" thickBot="1" x14ac:dyDescent="0.3">
      <c r="A20" s="234"/>
      <c r="B20" s="237"/>
      <c r="C20" s="282"/>
      <c r="D20" s="284"/>
      <c r="E20" s="293"/>
      <c r="F20" s="282"/>
      <c r="G20" s="284"/>
      <c r="H20" s="293"/>
      <c r="I20" s="282"/>
      <c r="J20" s="284"/>
      <c r="K20" s="284"/>
      <c r="L20" s="322"/>
      <c r="M20" s="323"/>
      <c r="N20" s="324"/>
      <c r="O20" s="284"/>
      <c r="P20" s="284"/>
      <c r="Q20" s="293"/>
      <c r="R20" s="347"/>
    </row>
    <row r="21" spans="1:28" ht="15" customHeight="1" x14ac:dyDescent="0.25">
      <c r="A21" s="234"/>
      <c r="B21" s="237"/>
      <c r="C21" s="317"/>
      <c r="D21" s="290"/>
      <c r="E21" s="302"/>
      <c r="F21" s="317"/>
      <c r="G21" s="290"/>
      <c r="H21" s="302"/>
      <c r="I21" s="317"/>
      <c r="J21" s="290"/>
      <c r="K21" s="290"/>
      <c r="L21" s="322"/>
      <c r="M21" s="323"/>
      <c r="N21" s="324"/>
      <c r="O21" s="354"/>
      <c r="P21" s="290"/>
      <c r="Q21" s="350"/>
      <c r="R21" s="254"/>
    </row>
    <row r="22" spans="1:28" ht="15.75" customHeight="1" thickBot="1" x14ac:dyDescent="0.3">
      <c r="A22" s="235"/>
      <c r="B22" s="238"/>
      <c r="C22" s="318"/>
      <c r="D22" s="291"/>
      <c r="E22" s="303"/>
      <c r="F22" s="318"/>
      <c r="G22" s="291"/>
      <c r="H22" s="303"/>
      <c r="I22" s="318"/>
      <c r="J22" s="291"/>
      <c r="K22" s="291"/>
      <c r="L22" s="325"/>
      <c r="M22" s="326"/>
      <c r="N22" s="327"/>
      <c r="O22" s="355"/>
      <c r="P22" s="291"/>
      <c r="Q22" s="351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45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9" spans="1:54" x14ac:dyDescent="0.25"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48"/>
      <c r="AQ39" s="348"/>
      <c r="AR39" s="348"/>
      <c r="AS39" s="348"/>
      <c r="AT39" s="348"/>
      <c r="AU39" s="348"/>
      <c r="AV39" s="348"/>
      <c r="AW39" s="348"/>
      <c r="AX39" s="348"/>
      <c r="AY39" s="348"/>
      <c r="AZ39" s="348"/>
      <c r="BA39" s="348"/>
      <c r="BB39" s="348"/>
    </row>
    <row r="40" spans="1:54" x14ac:dyDescent="0.25"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</row>
    <row r="41" spans="1:54" ht="20.25" x14ac:dyDescent="0.3">
      <c r="T41" s="357"/>
      <c r="U41" s="357"/>
      <c r="V41" s="357"/>
      <c r="W41" s="357"/>
      <c r="X41" s="357"/>
      <c r="Y41" s="357"/>
      <c r="Z41" s="357"/>
      <c r="AA41" s="356"/>
      <c r="AB41" s="356"/>
      <c r="AC41" s="356"/>
      <c r="AD41" s="356"/>
      <c r="AE41" s="356"/>
      <c r="AF41" s="356"/>
      <c r="AG41" s="3"/>
      <c r="AH41" s="3"/>
      <c r="AI41" s="357"/>
      <c r="AJ41" s="357"/>
      <c r="AK41" s="357"/>
      <c r="AL41" s="357"/>
      <c r="AM41" s="357"/>
      <c r="AN41" s="357"/>
      <c r="AO41" s="8"/>
      <c r="AP41" s="7"/>
      <c r="AQ41" s="7"/>
      <c r="AR41" s="7"/>
      <c r="AS41" s="7"/>
      <c r="AT41" s="7"/>
      <c r="AU41" s="357"/>
      <c r="AV41" s="357"/>
      <c r="AW41" s="357"/>
      <c r="AX41" s="357"/>
      <c r="AY41" s="3"/>
      <c r="AZ41" s="3"/>
      <c r="BA41" s="3"/>
      <c r="BB41" s="3"/>
    </row>
    <row r="43" spans="1:54" ht="20.25" x14ac:dyDescent="0.3">
      <c r="T43" s="356"/>
      <c r="U43" s="356"/>
      <c r="V43" s="356"/>
      <c r="W43" s="356"/>
      <c r="X43" s="356"/>
      <c r="Y43" s="356"/>
      <c r="Z43" s="356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"/>
      <c r="AL43" s="356"/>
      <c r="AM43" s="356"/>
      <c r="AN43" s="356"/>
      <c r="AO43" s="356"/>
      <c r="AP43" s="356"/>
      <c r="AQ43" s="356"/>
      <c r="AR43" s="356"/>
      <c r="AS43" s="358"/>
      <c r="AT43" s="358"/>
      <c r="AU43" s="358"/>
      <c r="AV43" s="358"/>
      <c r="AW43" s="358"/>
      <c r="AX43" s="358"/>
      <c r="AY43" s="358"/>
      <c r="AZ43" s="358"/>
      <c r="BA43" s="358"/>
      <c r="BB43" s="358"/>
    </row>
    <row r="46" spans="1:54" ht="15.75" x14ac:dyDescent="0.25">
      <c r="T46" s="359"/>
      <c r="U46" s="359"/>
      <c r="V46" s="359"/>
      <c r="W46" s="359"/>
      <c r="X46" s="359"/>
      <c r="Y46" s="359"/>
      <c r="Z46" s="4"/>
      <c r="AA46" s="359"/>
      <c r="AB46" s="359"/>
      <c r="AC46" s="4"/>
      <c r="AD46" s="4"/>
      <c r="AE46" s="4"/>
      <c r="AF46" s="359"/>
      <c r="AG46" s="359"/>
      <c r="AH46" s="359"/>
      <c r="AI46" s="359"/>
      <c r="AJ46" s="359"/>
      <c r="AK46" s="359"/>
      <c r="AL46" s="4"/>
      <c r="AM46" s="4"/>
      <c r="AN46" s="4"/>
      <c r="AO46" s="4"/>
      <c r="AP46" s="4"/>
      <c r="AQ46" s="4"/>
      <c r="AR46" s="359"/>
      <c r="AS46" s="359"/>
      <c r="AT46" s="359"/>
      <c r="AU46" s="359"/>
      <c r="AV46" s="359"/>
      <c r="AW46" s="359"/>
      <c r="AX46" s="4"/>
      <c r="AY46" s="4"/>
      <c r="AZ46" s="4"/>
      <c r="BA46" s="4"/>
      <c r="BB46" s="4"/>
    </row>
    <row r="49" spans="20:54" ht="15" customHeight="1" x14ac:dyDescent="0.25"/>
    <row r="53" spans="20:54" x14ac:dyDescent="0.25"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</row>
    <row r="54" spans="20:54" x14ac:dyDescent="0.25"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</row>
    <row r="58" spans="20:54" ht="23.25" x14ac:dyDescent="0.35"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</row>
    <row r="59" spans="20:54" ht="20.25" x14ac:dyDescent="0.3">
      <c r="T59" s="357"/>
      <c r="U59" s="357"/>
      <c r="V59" s="357"/>
      <c r="W59" s="357"/>
      <c r="X59" s="357"/>
      <c r="Y59" s="357"/>
      <c r="Z59" s="357"/>
      <c r="AA59" s="356"/>
      <c r="AB59" s="356"/>
      <c r="AC59" s="356"/>
      <c r="AD59" s="356"/>
      <c r="AE59" s="356"/>
      <c r="AF59" s="356"/>
      <c r="AG59" s="3"/>
      <c r="AH59" s="3"/>
      <c r="AI59" s="357"/>
      <c r="AJ59" s="357"/>
      <c r="AK59" s="357"/>
      <c r="AL59" s="357"/>
      <c r="AM59" s="357"/>
      <c r="AN59" s="357"/>
      <c r="AO59" s="8"/>
      <c r="AP59" s="7"/>
      <c r="AQ59" s="7"/>
      <c r="AR59" s="7"/>
      <c r="AS59" s="7"/>
      <c r="AT59" s="7"/>
      <c r="AU59" s="357"/>
      <c r="AV59" s="357"/>
      <c r="AW59" s="357"/>
      <c r="AX59" s="357"/>
      <c r="AY59" s="3"/>
      <c r="AZ59" s="3"/>
      <c r="BA59" s="3"/>
      <c r="BB59" s="3"/>
    </row>
    <row r="61" spans="20:54" ht="20.25" x14ac:dyDescent="0.3">
      <c r="T61" s="356"/>
      <c r="U61" s="356"/>
      <c r="V61" s="356"/>
      <c r="W61" s="356"/>
      <c r="X61" s="356"/>
      <c r="Y61" s="356"/>
      <c r="Z61" s="356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"/>
      <c r="AL61" s="356"/>
      <c r="AM61" s="356"/>
      <c r="AN61" s="356"/>
      <c r="AO61" s="356"/>
      <c r="AP61" s="356"/>
      <c r="AQ61" s="356"/>
      <c r="AR61" s="356"/>
      <c r="AS61" s="358"/>
      <c r="AT61" s="358"/>
      <c r="AU61" s="358"/>
      <c r="AV61" s="358"/>
      <c r="AW61" s="358"/>
      <c r="AX61" s="358"/>
      <c r="AY61" s="358"/>
      <c r="AZ61" s="358"/>
      <c r="BA61" s="358"/>
      <c r="BB61" s="358"/>
    </row>
    <row r="64" spans="20:54" ht="15.75" x14ac:dyDescent="0.25">
      <c r="T64" s="359"/>
      <c r="U64" s="359"/>
      <c r="V64" s="359"/>
      <c r="W64" s="359"/>
      <c r="X64" s="359"/>
      <c r="Y64" s="359"/>
      <c r="Z64" s="4"/>
      <c r="AA64" s="359"/>
      <c r="AB64" s="359"/>
      <c r="AC64" s="4"/>
      <c r="AD64" s="4"/>
      <c r="AE64" s="4"/>
      <c r="AF64" s="359"/>
      <c r="AG64" s="359"/>
      <c r="AH64" s="359"/>
      <c r="AI64" s="359"/>
      <c r="AJ64" s="359"/>
      <c r="AK64" s="359"/>
      <c r="AL64" s="4"/>
      <c r="AM64" s="4"/>
      <c r="AN64" s="4"/>
      <c r="AO64" s="4"/>
      <c r="AP64" s="4"/>
      <c r="AQ64" s="4"/>
      <c r="AR64" s="359"/>
      <c r="AS64" s="359"/>
      <c r="AT64" s="359"/>
      <c r="AU64" s="359"/>
      <c r="AV64" s="359"/>
      <c r="AW64" s="359"/>
      <c r="AX64" s="4"/>
      <c r="AY64" s="4"/>
      <c r="AZ64" s="4"/>
      <c r="BA64" s="4"/>
      <c r="BB64" s="4"/>
    </row>
    <row r="67" spans="20:54" ht="15" customHeight="1" x14ac:dyDescent="0.25"/>
    <row r="71" spans="20:54" x14ac:dyDescent="0.25"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  <c r="AK71" s="357"/>
      <c r="AL71" s="357"/>
      <c r="AM71" s="357"/>
      <c r="AN71" s="357"/>
      <c r="AO71" s="357"/>
      <c r="AP71" s="357"/>
      <c r="AQ71" s="357"/>
      <c r="AR71" s="357"/>
      <c r="AS71" s="357"/>
      <c r="AT71" s="357"/>
      <c r="AU71" s="357"/>
      <c r="AV71" s="357"/>
      <c r="AW71" s="357"/>
      <c r="AX71" s="357"/>
      <c r="AY71" s="357"/>
      <c r="AZ71" s="357"/>
      <c r="BA71" s="357"/>
      <c r="BB71" s="357"/>
    </row>
    <row r="72" spans="20:54" x14ac:dyDescent="0.25"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</row>
    <row r="76" spans="20:54" ht="23.25" x14ac:dyDescent="0.35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348"/>
      <c r="AK76" s="348"/>
      <c r="AL76" s="348"/>
      <c r="AM76" s="348"/>
      <c r="AN76" s="348"/>
      <c r="AO76" s="348"/>
      <c r="AP76" s="348"/>
      <c r="AQ76" s="348"/>
      <c r="AR76" s="348"/>
      <c r="AS76" s="348"/>
      <c r="AT76" s="348"/>
      <c r="AU76" s="348"/>
      <c r="AV76" s="348"/>
      <c r="AW76" s="348"/>
      <c r="AX76" s="348"/>
      <c r="AY76" s="348"/>
      <c r="AZ76" s="348"/>
      <c r="BA76" s="348"/>
      <c r="BB76" s="348"/>
    </row>
    <row r="78" spans="20:54" ht="23.25" x14ac:dyDescent="0.35"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I78" s="348"/>
      <c r="AJ78" s="348"/>
      <c r="AK78" s="348"/>
      <c r="AL78" s="348"/>
      <c r="AM78" s="348"/>
      <c r="AN78" s="348"/>
      <c r="AO78" s="348"/>
      <c r="AP78" s="348"/>
      <c r="AQ78" s="348"/>
      <c r="AR78" s="348"/>
      <c r="AS78" s="348"/>
      <c r="AT78" s="348"/>
      <c r="AU78" s="348"/>
      <c r="AV78" s="348"/>
      <c r="AW78" s="348"/>
      <c r="AX78" s="348"/>
      <c r="AY78" s="348"/>
      <c r="AZ78" s="348"/>
      <c r="BA78" s="348"/>
      <c r="BB78" s="348"/>
    </row>
    <row r="79" spans="20:54" ht="20.25" x14ac:dyDescent="0.3">
      <c r="T79" s="357"/>
      <c r="U79" s="357"/>
      <c r="V79" s="357"/>
      <c r="W79" s="357"/>
      <c r="X79" s="357"/>
      <c r="Y79" s="357"/>
      <c r="Z79" s="357"/>
      <c r="AA79" s="356"/>
      <c r="AB79" s="356"/>
      <c r="AC79" s="356"/>
      <c r="AD79" s="356"/>
      <c r="AE79" s="356"/>
      <c r="AF79" s="356"/>
      <c r="AG79" s="3"/>
      <c r="AH79" s="3"/>
      <c r="AI79" s="357"/>
      <c r="AJ79" s="357"/>
      <c r="AK79" s="357"/>
      <c r="AL79" s="357"/>
      <c r="AM79" s="357"/>
      <c r="AN79" s="357"/>
      <c r="AO79" s="8"/>
      <c r="AP79" s="7"/>
      <c r="AQ79" s="7"/>
      <c r="AR79" s="7"/>
      <c r="AS79" s="7"/>
      <c r="AT79" s="7"/>
      <c r="AU79" s="357"/>
      <c r="AV79" s="357"/>
      <c r="AW79" s="357"/>
      <c r="AX79" s="357"/>
      <c r="AY79" s="3"/>
      <c r="AZ79" s="3"/>
      <c r="BA79" s="3"/>
      <c r="BB79" s="3"/>
    </row>
    <row r="81" spans="20:54" ht="20.25" x14ac:dyDescent="0.3">
      <c r="T81" s="356"/>
      <c r="U81" s="356"/>
      <c r="V81" s="356"/>
      <c r="W81" s="356"/>
      <c r="X81" s="356"/>
      <c r="Y81" s="356"/>
      <c r="Z81" s="356"/>
      <c r="AA81" s="358"/>
      <c r="AB81" s="358"/>
      <c r="AC81" s="358"/>
      <c r="AD81" s="358"/>
      <c r="AE81" s="358"/>
      <c r="AF81" s="358"/>
      <c r="AG81" s="358"/>
      <c r="AH81" s="358"/>
      <c r="AI81" s="358"/>
      <c r="AJ81" s="358"/>
      <c r="AK81" s="3"/>
      <c r="AL81" s="356"/>
      <c r="AM81" s="356"/>
      <c r="AN81" s="356"/>
      <c r="AO81" s="356"/>
      <c r="AP81" s="356"/>
      <c r="AQ81" s="356"/>
      <c r="AR81" s="356"/>
      <c r="AS81" s="358"/>
      <c r="AT81" s="358"/>
      <c r="AU81" s="358"/>
      <c r="AV81" s="358"/>
      <c r="AW81" s="358"/>
      <c r="AX81" s="358"/>
      <c r="AY81" s="358"/>
      <c r="AZ81" s="358"/>
      <c r="BA81" s="358"/>
      <c r="BB81" s="358"/>
    </row>
    <row r="84" spans="20:54" ht="15.75" x14ac:dyDescent="0.25">
      <c r="T84" s="359"/>
      <c r="U84" s="359"/>
      <c r="V84" s="359"/>
      <c r="W84" s="359"/>
      <c r="X84" s="359"/>
      <c r="Y84" s="359"/>
      <c r="Z84" s="4"/>
      <c r="AA84" s="359"/>
      <c r="AB84" s="359"/>
      <c r="AC84" s="4"/>
      <c r="AD84" s="4"/>
      <c r="AE84" s="4"/>
      <c r="AF84" s="359"/>
      <c r="AG84" s="359"/>
      <c r="AH84" s="359"/>
      <c r="AI84" s="359"/>
      <c r="AJ84" s="359"/>
      <c r="AK84" s="359"/>
      <c r="AL84" s="4"/>
      <c r="AM84" s="4"/>
      <c r="AN84" s="4"/>
      <c r="AO84" s="4"/>
      <c r="AP84" s="4"/>
      <c r="AQ84" s="4"/>
      <c r="AR84" s="359"/>
      <c r="AS84" s="359"/>
      <c r="AT84" s="359"/>
      <c r="AU84" s="359"/>
      <c r="AV84" s="359"/>
      <c r="AW84" s="359"/>
      <c r="AX84" s="4"/>
      <c r="AY84" s="4"/>
      <c r="AZ84" s="4"/>
      <c r="BA84" s="4"/>
      <c r="BB84" s="4"/>
    </row>
    <row r="91" spans="20:54" x14ac:dyDescent="0.25"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</row>
    <row r="92" spans="20:54" x14ac:dyDescent="0.25"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S134"/>
  <sheetViews>
    <sheetView showGridLines="0" zoomScaleNormal="100" workbookViewId="0">
      <selection activeCell="U7" sqref="U7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45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/>
      <c r="M5" s="249"/>
      <c r="N5" s="250"/>
      <c r="O5" s="256" t="s">
        <v>1</v>
      </c>
      <c r="P5" s="257"/>
      <c r="Q5" s="258"/>
      <c r="R5" s="186" t="s">
        <v>2</v>
      </c>
    </row>
    <row r="6" spans="1:18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skupin'!B20</f>
        <v>MNK Modřice "B" - Tomáš Sluka</v>
      </c>
      <c r="C7" s="306"/>
      <c r="D7" s="307"/>
      <c r="E7" s="308"/>
      <c r="F7" s="389">
        <f>O29</f>
        <v>2</v>
      </c>
      <c r="G7" s="389" t="s">
        <v>5</v>
      </c>
      <c r="H7" s="391">
        <f>Q29</f>
        <v>0</v>
      </c>
      <c r="I7" s="387">
        <f>E15</f>
        <v>2</v>
      </c>
      <c r="J7" s="389" t="s">
        <v>5</v>
      </c>
      <c r="K7" s="391">
        <f>C15</f>
        <v>0</v>
      </c>
      <c r="L7" s="371"/>
      <c r="M7" s="384"/>
      <c r="N7" s="385"/>
      <c r="O7" s="394">
        <f>F7+I7+L7</f>
        <v>4</v>
      </c>
      <c r="P7" s="396" t="s">
        <v>5</v>
      </c>
      <c r="Q7" s="398">
        <f>H7+K7+N7</f>
        <v>0</v>
      </c>
      <c r="R7" s="400">
        <v>4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72"/>
      <c r="M8" s="366"/>
      <c r="N8" s="386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O30</f>
        <v>20</v>
      </c>
      <c r="G9" s="404" t="s">
        <v>5</v>
      </c>
      <c r="H9" s="406">
        <f>Q30</f>
        <v>0</v>
      </c>
      <c r="I9" s="402">
        <f>E17</f>
        <v>20</v>
      </c>
      <c r="J9" s="404" t="s">
        <v>5</v>
      </c>
      <c r="K9" s="406">
        <f>C17</f>
        <v>10</v>
      </c>
      <c r="L9" s="360"/>
      <c r="M9" s="362"/>
      <c r="N9" s="379"/>
      <c r="O9" s="426">
        <f>F9+I9+L9</f>
        <v>40</v>
      </c>
      <c r="P9" s="428" t="s">
        <v>5</v>
      </c>
      <c r="Q9" s="415">
        <f>H9+K9+N9</f>
        <v>10</v>
      </c>
      <c r="R9" s="430">
        <v>1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361"/>
      <c r="M10" s="363"/>
      <c r="N10" s="380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skupin'!B21</f>
        <v>SK Liapor - Witte Karlovy Vary "B" - Jiří Malý</v>
      </c>
      <c r="C11" s="393">
        <f>H7</f>
        <v>0</v>
      </c>
      <c r="D11" s="408" t="s">
        <v>5</v>
      </c>
      <c r="E11" s="408">
        <f>F7</f>
        <v>2</v>
      </c>
      <c r="F11" s="333" t="s">
        <v>54</v>
      </c>
      <c r="G11" s="334"/>
      <c r="H11" s="335"/>
      <c r="I11" s="389">
        <f>O27</f>
        <v>0</v>
      </c>
      <c r="J11" s="389" t="s">
        <v>5</v>
      </c>
      <c r="K11" s="391">
        <f>Q27</f>
        <v>2</v>
      </c>
      <c r="L11" s="371"/>
      <c r="M11" s="384"/>
      <c r="N11" s="385"/>
      <c r="O11" s="394">
        <f>C11+I11+L11</f>
        <v>0</v>
      </c>
      <c r="P11" s="396" t="s">
        <v>5</v>
      </c>
      <c r="Q11" s="398">
        <f>E11+K11+N11</f>
        <v>4</v>
      </c>
      <c r="R11" s="400">
        <v>0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72"/>
      <c r="M12" s="366"/>
      <c r="N12" s="386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0</v>
      </c>
      <c r="D13" s="404" t="s">
        <v>5</v>
      </c>
      <c r="E13" s="404">
        <f>F9</f>
        <v>20</v>
      </c>
      <c r="F13" s="336"/>
      <c r="G13" s="337"/>
      <c r="H13" s="338"/>
      <c r="I13" s="404">
        <f>O28</f>
        <v>11</v>
      </c>
      <c r="J13" s="404" t="s">
        <v>5</v>
      </c>
      <c r="K13" s="406">
        <f>Q28</f>
        <v>20</v>
      </c>
      <c r="L13" s="360"/>
      <c r="M13" s="362"/>
      <c r="N13" s="379"/>
      <c r="O13" s="426">
        <f>C13+I13+L13</f>
        <v>11</v>
      </c>
      <c r="P13" s="428" t="s">
        <v>5</v>
      </c>
      <c r="Q13" s="415">
        <f>E13+K13+N13</f>
        <v>40</v>
      </c>
      <c r="R13" s="381">
        <v>3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361"/>
      <c r="M14" s="363"/>
      <c r="N14" s="380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skupin'!B22</f>
        <v>MNK Modřice "H" - Tadeáš Bednář</v>
      </c>
      <c r="C15" s="387">
        <f>O25</f>
        <v>0</v>
      </c>
      <c r="D15" s="389" t="s">
        <v>5</v>
      </c>
      <c r="E15" s="391">
        <f>Q25</f>
        <v>2</v>
      </c>
      <c r="F15" s="393">
        <f>K11</f>
        <v>2</v>
      </c>
      <c r="G15" s="408" t="s">
        <v>5</v>
      </c>
      <c r="H15" s="408">
        <f>I11</f>
        <v>0</v>
      </c>
      <c r="I15" s="417"/>
      <c r="J15" s="418"/>
      <c r="K15" s="419"/>
      <c r="L15" s="409"/>
      <c r="M15" s="409"/>
      <c r="N15" s="411"/>
      <c r="O15" s="394">
        <f>C15+F15+L15</f>
        <v>2</v>
      </c>
      <c r="P15" s="396" t="s">
        <v>5</v>
      </c>
      <c r="Q15" s="398">
        <f>E15+H15+N15</f>
        <v>2</v>
      </c>
      <c r="R15" s="400">
        <v>2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10"/>
      <c r="M16" s="410"/>
      <c r="N16" s="41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O26</f>
        <v>10</v>
      </c>
      <c r="D17" s="404" t="s">
        <v>5</v>
      </c>
      <c r="E17" s="406">
        <f>Q26</f>
        <v>20</v>
      </c>
      <c r="F17" s="402">
        <f>K13</f>
        <v>20</v>
      </c>
      <c r="G17" s="404" t="s">
        <v>5</v>
      </c>
      <c r="H17" s="404">
        <f>I13</f>
        <v>11</v>
      </c>
      <c r="I17" s="420"/>
      <c r="J17" s="421"/>
      <c r="K17" s="422"/>
      <c r="L17" s="413"/>
      <c r="M17" s="413"/>
      <c r="N17" s="436"/>
      <c r="O17" s="426">
        <f>C17+F17+L17</f>
        <v>30</v>
      </c>
      <c r="P17" s="428" t="s">
        <v>5</v>
      </c>
      <c r="Q17" s="415">
        <f>E17+H17+N17</f>
        <v>31</v>
      </c>
      <c r="R17" s="381">
        <v>2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14"/>
      <c r="M18" s="414"/>
      <c r="N18" s="437"/>
      <c r="O18" s="427"/>
      <c r="P18" s="429"/>
      <c r="Q18" s="416"/>
      <c r="R18" s="382"/>
    </row>
    <row r="19" spans="1:19" ht="15" customHeight="1" x14ac:dyDescent="0.25">
      <c r="A19" s="368"/>
      <c r="B19" s="236"/>
      <c r="C19" s="371"/>
      <c r="D19" s="384"/>
      <c r="E19" s="385"/>
      <c r="F19" s="371"/>
      <c r="G19" s="384"/>
      <c r="H19" s="385"/>
      <c r="I19" s="438"/>
      <c r="J19" s="365"/>
      <c r="K19" s="365"/>
      <c r="L19" s="319">
        <v>2020</v>
      </c>
      <c r="M19" s="320"/>
      <c r="N19" s="321"/>
      <c r="O19" s="249"/>
      <c r="P19" s="249"/>
      <c r="Q19" s="250"/>
      <c r="R19" s="375"/>
    </row>
    <row r="20" spans="1:19" ht="15.75" customHeight="1" thickBot="1" x14ac:dyDescent="0.3">
      <c r="A20" s="369"/>
      <c r="B20" s="237"/>
      <c r="C20" s="372"/>
      <c r="D20" s="366"/>
      <c r="E20" s="386"/>
      <c r="F20" s="372"/>
      <c r="G20" s="366"/>
      <c r="H20" s="386"/>
      <c r="I20" s="372"/>
      <c r="J20" s="366"/>
      <c r="K20" s="366"/>
      <c r="L20" s="322"/>
      <c r="M20" s="323"/>
      <c r="N20" s="324"/>
      <c r="O20" s="373"/>
      <c r="P20" s="373"/>
      <c r="Q20" s="374"/>
      <c r="R20" s="376"/>
    </row>
    <row r="21" spans="1:19" ht="15" customHeight="1" x14ac:dyDescent="0.25">
      <c r="A21" s="369"/>
      <c r="B21" s="237"/>
      <c r="C21" s="360"/>
      <c r="D21" s="362"/>
      <c r="E21" s="379"/>
      <c r="F21" s="360"/>
      <c r="G21" s="362"/>
      <c r="H21" s="379"/>
      <c r="I21" s="360"/>
      <c r="J21" s="362"/>
      <c r="K21" s="362"/>
      <c r="L21" s="322"/>
      <c r="M21" s="323"/>
      <c r="N21" s="324"/>
      <c r="O21" s="362"/>
      <c r="P21" s="377"/>
      <c r="Q21" s="379"/>
      <c r="R21" s="381"/>
    </row>
    <row r="22" spans="1:19" ht="15.75" customHeight="1" thickBot="1" x14ac:dyDescent="0.3">
      <c r="A22" s="370"/>
      <c r="B22" s="238"/>
      <c r="C22" s="361"/>
      <c r="D22" s="363"/>
      <c r="E22" s="380"/>
      <c r="F22" s="361"/>
      <c r="G22" s="363"/>
      <c r="H22" s="380"/>
      <c r="I22" s="361"/>
      <c r="J22" s="363"/>
      <c r="K22" s="363"/>
      <c r="L22" s="325"/>
      <c r="M22" s="326"/>
      <c r="N22" s="327"/>
      <c r="O22" s="363"/>
      <c r="P22" s="378"/>
      <c r="Q22" s="380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B15</f>
        <v>MNK Modřice "H" - Tadeáš Bednář</v>
      </c>
      <c r="C25" s="364"/>
      <c r="D25" s="364" t="s">
        <v>5</v>
      </c>
      <c r="E25" s="364" t="str">
        <f>B7</f>
        <v>MNK Modřice "B" - Tomáš Sluka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0</v>
      </c>
      <c r="P25" s="55" t="s">
        <v>5</v>
      </c>
      <c r="Q25" s="55">
        <v>2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10</v>
      </c>
      <c r="P26" s="55" t="s">
        <v>5</v>
      </c>
      <c r="Q26" s="41">
        <v>20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SK Liapor - Witte Karlovy Vary "B" - Jiří Malý</v>
      </c>
      <c r="C27" s="364"/>
      <c r="D27" s="364" t="s">
        <v>5</v>
      </c>
      <c r="E27" s="364" t="str">
        <f>B15</f>
        <v>MNK Modřice "H" - Tadeáš Bednář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0</v>
      </c>
      <c r="P27" s="55" t="s">
        <v>5</v>
      </c>
      <c r="Q27" s="55">
        <v>2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11</v>
      </c>
      <c r="P28" s="55" t="s">
        <v>5</v>
      </c>
      <c r="Q28" s="41">
        <v>20</v>
      </c>
      <c r="R28" s="9" t="s">
        <v>22</v>
      </c>
    </row>
    <row r="29" spans="1:19" ht="13.15" customHeight="1" x14ac:dyDescent="0.25">
      <c r="A29" s="367">
        <v>3</v>
      </c>
      <c r="B29" s="364" t="str">
        <f>B7</f>
        <v>MNK Modřice "B" - Tomáš Sluka</v>
      </c>
      <c r="C29" s="364"/>
      <c r="D29" s="364" t="s">
        <v>5</v>
      </c>
      <c r="E29" s="364" t="str">
        <f>B11</f>
        <v>SK Liapor - Witte Karlovy Vary "B" - Jiří Malý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2</v>
      </c>
      <c r="P29" s="55" t="s">
        <v>5</v>
      </c>
      <c r="Q29" s="55">
        <v>0</v>
      </c>
      <c r="R29" s="9" t="s">
        <v>23</v>
      </c>
    </row>
    <row r="30" spans="1:19" ht="13.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20</v>
      </c>
      <c r="P30" s="55" t="s">
        <v>5</v>
      </c>
      <c r="Q30" s="41">
        <v>0</v>
      </c>
      <c r="R30" s="9" t="s">
        <v>22</v>
      </c>
    </row>
    <row r="31" spans="1:19" x14ac:dyDescent="0.25">
      <c r="P31" s="349"/>
      <c r="Q31" s="349"/>
      <c r="R31" s="188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BB140"/>
  <sheetViews>
    <sheetView showGridLines="0" zoomScaleNormal="100" workbookViewId="0">
      <selection activeCell="W5" sqref="W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46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26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7" t="s">
        <v>4</v>
      </c>
    </row>
    <row r="7" spans="1:26" ht="15" customHeight="1" x14ac:dyDescent="0.25">
      <c r="A7" s="233">
        <v>1</v>
      </c>
      <c r="B7" s="236" t="str">
        <f>'Nasazení do skupin'!B23</f>
        <v>TJ Dynamo České Budějovice "A" - Kryštov Kalianko</v>
      </c>
      <c r="C7" s="306"/>
      <c r="D7" s="307"/>
      <c r="E7" s="308"/>
      <c r="F7" s="244"/>
      <c r="G7" s="244"/>
      <c r="H7" s="274"/>
      <c r="I7" s="271"/>
      <c r="J7" s="244"/>
      <c r="K7" s="274"/>
      <c r="L7" s="461"/>
      <c r="M7" s="467"/>
      <c r="N7" s="469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462"/>
      <c r="M8" s="468"/>
      <c r="N8" s="470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459"/>
      <c r="M9" s="463"/>
      <c r="N9" s="465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460"/>
      <c r="M10" s="464"/>
      <c r="N10" s="466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skupin'!B24</f>
        <v>T.J. SOKOL Holice "C" - Jakub Zadrobílek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461"/>
      <c r="M11" s="467"/>
      <c r="N11" s="469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462"/>
      <c r="M12" s="468"/>
      <c r="N12" s="470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459"/>
      <c r="M13" s="463"/>
      <c r="N13" s="465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460"/>
      <c r="M14" s="464"/>
      <c r="N14" s="466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skupin'!B25</f>
        <v>Slovan Chabařovice "B" - Lukáš Vondryska</v>
      </c>
      <c r="C15" s="271"/>
      <c r="D15" s="244"/>
      <c r="E15" s="274"/>
      <c r="F15" s="342"/>
      <c r="G15" s="289"/>
      <c r="H15" s="289"/>
      <c r="I15" s="417"/>
      <c r="J15" s="418"/>
      <c r="K15" s="419"/>
      <c r="L15" s="471"/>
      <c r="M15" s="471"/>
      <c r="N15" s="473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472"/>
      <c r="M16" s="472"/>
      <c r="N16" s="474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475"/>
      <c r="M17" s="475"/>
      <c r="N17" s="477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476"/>
      <c r="M18" s="476"/>
      <c r="N18" s="478"/>
      <c r="O18" s="288"/>
      <c r="P18" s="295"/>
      <c r="Q18" s="299"/>
      <c r="R18" s="255"/>
    </row>
    <row r="19" spans="1:28" ht="15" customHeight="1" x14ac:dyDescent="0.25">
      <c r="A19" s="233">
        <v>4</v>
      </c>
      <c r="B19" s="236" t="str">
        <f>'Nasazení do skupin'!B26</f>
        <v>MNK Modřice "J" - František Dlabka</v>
      </c>
      <c r="C19" s="461"/>
      <c r="D19" s="467"/>
      <c r="E19" s="469"/>
      <c r="F19" s="461"/>
      <c r="G19" s="467"/>
      <c r="H19" s="469"/>
      <c r="I19" s="480"/>
      <c r="J19" s="479"/>
      <c r="K19" s="479"/>
      <c r="L19" s="319">
        <v>2020</v>
      </c>
      <c r="M19" s="320"/>
      <c r="N19" s="321"/>
      <c r="O19" s="296"/>
      <c r="P19" s="296"/>
      <c r="Q19" s="277"/>
      <c r="R19" s="246"/>
    </row>
    <row r="20" spans="1:28" ht="15.75" customHeight="1" thickBot="1" x14ac:dyDescent="0.3">
      <c r="A20" s="234"/>
      <c r="B20" s="237"/>
      <c r="C20" s="462"/>
      <c r="D20" s="468"/>
      <c r="E20" s="470"/>
      <c r="F20" s="462"/>
      <c r="G20" s="468"/>
      <c r="H20" s="470"/>
      <c r="I20" s="462"/>
      <c r="J20" s="468"/>
      <c r="K20" s="468"/>
      <c r="L20" s="322"/>
      <c r="M20" s="323"/>
      <c r="N20" s="324"/>
      <c r="O20" s="297"/>
      <c r="P20" s="297"/>
      <c r="Q20" s="278"/>
      <c r="R20" s="247"/>
    </row>
    <row r="21" spans="1:28" ht="15" customHeight="1" x14ac:dyDescent="0.25">
      <c r="A21" s="234"/>
      <c r="B21" s="237"/>
      <c r="C21" s="459"/>
      <c r="D21" s="463"/>
      <c r="E21" s="465"/>
      <c r="F21" s="459"/>
      <c r="G21" s="463"/>
      <c r="H21" s="465"/>
      <c r="I21" s="459"/>
      <c r="J21" s="463"/>
      <c r="K21" s="463"/>
      <c r="L21" s="322"/>
      <c r="M21" s="323"/>
      <c r="N21" s="324"/>
      <c r="O21" s="447"/>
      <c r="P21" s="294"/>
      <c r="Q21" s="298"/>
      <c r="R21" s="254"/>
    </row>
    <row r="22" spans="1:28" ht="15.75" customHeight="1" thickBot="1" x14ac:dyDescent="0.3">
      <c r="A22" s="235"/>
      <c r="B22" s="238"/>
      <c r="C22" s="460"/>
      <c r="D22" s="464"/>
      <c r="E22" s="466"/>
      <c r="F22" s="460"/>
      <c r="G22" s="464"/>
      <c r="H22" s="466"/>
      <c r="I22" s="460"/>
      <c r="J22" s="464"/>
      <c r="K22" s="464"/>
      <c r="L22" s="325"/>
      <c r="M22" s="326"/>
      <c r="N22" s="327"/>
      <c r="O22" s="448"/>
      <c r="P22" s="295"/>
      <c r="Q22" s="299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45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8" spans="1:54" ht="20.25" x14ac:dyDescent="0.3">
      <c r="T38" s="357"/>
      <c r="U38" s="357"/>
      <c r="V38" s="357"/>
      <c r="W38" s="357"/>
      <c r="X38" s="357"/>
      <c r="Y38" s="357"/>
      <c r="Z38" s="357"/>
      <c r="AA38" s="356"/>
      <c r="AB38" s="356"/>
      <c r="AC38" s="356"/>
      <c r="AD38" s="356"/>
      <c r="AE38" s="356"/>
      <c r="AF38" s="356"/>
      <c r="AH38" s="3"/>
      <c r="AI38" s="357"/>
      <c r="AJ38" s="357"/>
      <c r="AK38" s="357"/>
      <c r="AL38" s="357"/>
      <c r="AM38" s="357"/>
      <c r="AN38" s="357"/>
      <c r="AO38" s="8"/>
      <c r="AP38" s="7"/>
      <c r="AQ38" s="7"/>
      <c r="AR38" s="7"/>
      <c r="AS38" s="7"/>
      <c r="AT38" s="7"/>
      <c r="AU38" s="357"/>
      <c r="AV38" s="357"/>
      <c r="AW38" s="357"/>
      <c r="AX38" s="357"/>
      <c r="AY38" s="3"/>
      <c r="AZ38" s="3"/>
      <c r="BA38" s="3"/>
      <c r="BB38" s="3"/>
    </row>
    <row r="40" spans="1:54" ht="20.25" x14ac:dyDescent="0.3">
      <c r="T40" s="356"/>
      <c r="U40" s="356"/>
      <c r="V40" s="356"/>
      <c r="W40" s="356"/>
      <c r="X40" s="356"/>
      <c r="Y40" s="356"/>
      <c r="Z40" s="356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"/>
      <c r="AL40" s="356"/>
      <c r="AM40" s="356"/>
      <c r="AN40" s="356"/>
      <c r="AO40" s="356"/>
      <c r="AP40" s="356"/>
      <c r="AQ40" s="356"/>
      <c r="AR40" s="356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</row>
    <row r="43" spans="1:54" ht="15.75" x14ac:dyDescent="0.25">
      <c r="T43" s="359"/>
      <c r="U43" s="359"/>
      <c r="V43" s="359"/>
      <c r="W43" s="359"/>
      <c r="X43" s="359"/>
      <c r="Y43" s="359"/>
      <c r="Z43" s="4"/>
      <c r="AA43" s="359"/>
      <c r="AB43" s="359"/>
      <c r="AC43" s="4"/>
      <c r="AD43" s="4"/>
      <c r="AE43" s="4"/>
      <c r="AF43" s="359"/>
      <c r="AG43" s="359"/>
      <c r="AH43" s="359"/>
      <c r="AI43" s="359"/>
      <c r="AJ43" s="359"/>
      <c r="AK43" s="359"/>
      <c r="AL43" s="4"/>
      <c r="AM43" s="4"/>
      <c r="AN43" s="4"/>
      <c r="AO43" s="4"/>
      <c r="AP43" s="4"/>
      <c r="AQ43" s="4"/>
      <c r="AR43" s="359"/>
      <c r="AS43" s="359"/>
      <c r="AT43" s="359"/>
      <c r="AU43" s="359"/>
      <c r="AV43" s="359"/>
      <c r="AW43" s="359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</row>
    <row r="51" spans="20:54" ht="15" customHeight="1" x14ac:dyDescent="0.25"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</row>
    <row r="53" spans="20:54" ht="15" customHeight="1" x14ac:dyDescent="0.25"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</row>
    <row r="54" spans="20:54" ht="15" customHeight="1" x14ac:dyDescent="0.25"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</row>
    <row r="55" spans="20:54" ht="20.25" x14ac:dyDescent="0.3">
      <c r="T55" s="357"/>
      <c r="U55" s="357"/>
      <c r="V55" s="357"/>
      <c r="W55" s="357"/>
      <c r="X55" s="357"/>
      <c r="Y55" s="357"/>
      <c r="Z55" s="357"/>
      <c r="AA55" s="356"/>
      <c r="AB55" s="356"/>
      <c r="AC55" s="356"/>
      <c r="AD55" s="356"/>
      <c r="AE55" s="356"/>
      <c r="AF55" s="356"/>
      <c r="AG55" s="3"/>
      <c r="AH55" s="3"/>
      <c r="AI55" s="357"/>
      <c r="AJ55" s="357"/>
      <c r="AK55" s="357"/>
      <c r="AL55" s="357"/>
      <c r="AM55" s="357"/>
      <c r="AN55" s="357"/>
      <c r="AO55" s="8"/>
      <c r="AP55" s="7"/>
      <c r="AQ55" s="7"/>
      <c r="AR55" s="7"/>
      <c r="AS55" s="7"/>
      <c r="AT55" s="7"/>
      <c r="AU55" s="357"/>
      <c r="AV55" s="357"/>
      <c r="AW55" s="357"/>
      <c r="AX55" s="357"/>
      <c r="AY55" s="3"/>
      <c r="AZ55" s="3"/>
      <c r="BA55" s="3"/>
      <c r="BB55" s="3"/>
    </row>
    <row r="57" spans="20:54" ht="20.25" x14ac:dyDescent="0.3">
      <c r="T57" s="356"/>
      <c r="U57" s="356"/>
      <c r="V57" s="356"/>
      <c r="W57" s="356"/>
      <c r="X57" s="356"/>
      <c r="Y57" s="356"/>
      <c r="Z57" s="356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"/>
      <c r="AL57" s="356"/>
      <c r="AM57" s="356"/>
      <c r="AN57" s="356"/>
      <c r="AO57" s="356"/>
      <c r="AP57" s="356"/>
      <c r="AQ57" s="356"/>
      <c r="AR57" s="356"/>
      <c r="AS57" s="358"/>
      <c r="AT57" s="358"/>
      <c r="AU57" s="358"/>
      <c r="AV57" s="358"/>
      <c r="AW57" s="358"/>
      <c r="AX57" s="358"/>
      <c r="AY57" s="358"/>
      <c r="AZ57" s="358"/>
      <c r="BA57" s="358"/>
      <c r="BB57" s="358"/>
    </row>
    <row r="60" spans="20:54" ht="15.75" x14ac:dyDescent="0.25">
      <c r="T60" s="359"/>
      <c r="U60" s="359"/>
      <c r="V60" s="359"/>
      <c r="W60" s="359"/>
      <c r="X60" s="359"/>
      <c r="Y60" s="359"/>
      <c r="Z60" s="4"/>
      <c r="AA60" s="359"/>
      <c r="AB60" s="359"/>
      <c r="AC60" s="4"/>
      <c r="AD60" s="4"/>
      <c r="AE60" s="4"/>
      <c r="AF60" s="359"/>
      <c r="AG60" s="359"/>
      <c r="AH60" s="359"/>
      <c r="AI60" s="359"/>
      <c r="AJ60" s="359"/>
      <c r="AK60" s="359"/>
      <c r="AL60" s="4"/>
      <c r="AM60" s="4"/>
      <c r="AN60" s="4"/>
      <c r="AO60" s="4"/>
      <c r="AP60" s="4"/>
      <c r="AQ60" s="4"/>
      <c r="AR60" s="359"/>
      <c r="AS60" s="359"/>
      <c r="AT60" s="359"/>
      <c r="AU60" s="359"/>
      <c r="AV60" s="359"/>
      <c r="AW60" s="359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357"/>
      <c r="AV67" s="357"/>
      <c r="AW67" s="357"/>
      <c r="AX67" s="357"/>
      <c r="AY67" s="357"/>
      <c r="AZ67" s="357"/>
      <c r="BA67" s="357"/>
      <c r="BB67" s="357"/>
    </row>
    <row r="68" spans="20:54" ht="15" customHeight="1" x14ac:dyDescent="0.25"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</row>
    <row r="72" spans="20:54" ht="23.25" x14ac:dyDescent="0.3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</row>
    <row r="73" spans="20:54" ht="20.25" x14ac:dyDescent="0.3">
      <c r="T73" s="357"/>
      <c r="U73" s="357"/>
      <c r="V73" s="357"/>
      <c r="W73" s="357"/>
      <c r="X73" s="357"/>
      <c r="Y73" s="357"/>
      <c r="Z73" s="357"/>
      <c r="AA73" s="356"/>
      <c r="AB73" s="356"/>
      <c r="AC73" s="356"/>
      <c r="AD73" s="356"/>
      <c r="AE73" s="356"/>
      <c r="AF73" s="356"/>
      <c r="AG73" s="3"/>
      <c r="AH73" s="3"/>
      <c r="AI73" s="357"/>
      <c r="AJ73" s="357"/>
      <c r="AK73" s="357"/>
      <c r="AL73" s="357"/>
      <c r="AM73" s="357"/>
      <c r="AN73" s="357"/>
      <c r="AO73" s="8"/>
      <c r="AP73" s="7"/>
      <c r="AQ73" s="7"/>
      <c r="AR73" s="7"/>
      <c r="AS73" s="7"/>
      <c r="AT73" s="7"/>
      <c r="AU73" s="357"/>
      <c r="AV73" s="357"/>
      <c r="AW73" s="357"/>
      <c r="AX73" s="357"/>
      <c r="AY73" s="3"/>
      <c r="AZ73" s="3"/>
      <c r="BA73" s="3"/>
      <c r="BB73" s="3"/>
    </row>
    <row r="75" spans="20:54" ht="20.25" x14ac:dyDescent="0.3">
      <c r="T75" s="356"/>
      <c r="U75" s="356"/>
      <c r="V75" s="356"/>
      <c r="W75" s="356"/>
      <c r="X75" s="356"/>
      <c r="Y75" s="356"/>
      <c r="Z75" s="356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"/>
      <c r="AL75" s="356"/>
      <c r="AM75" s="356"/>
      <c r="AN75" s="356"/>
      <c r="AO75" s="356"/>
      <c r="AP75" s="356"/>
      <c r="AQ75" s="356"/>
      <c r="AR75" s="356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</row>
    <row r="78" spans="20:54" ht="15.75" x14ac:dyDescent="0.25">
      <c r="T78" s="359"/>
      <c r="U78" s="359"/>
      <c r="V78" s="359"/>
      <c r="W78" s="359"/>
      <c r="X78" s="359"/>
      <c r="Y78" s="359"/>
      <c r="Z78" s="4"/>
      <c r="AA78" s="359"/>
      <c r="AB78" s="359"/>
      <c r="AC78" s="4"/>
      <c r="AD78" s="4"/>
      <c r="AE78" s="4"/>
      <c r="AF78" s="359"/>
      <c r="AG78" s="359"/>
      <c r="AH78" s="359"/>
      <c r="AI78" s="359"/>
      <c r="AJ78" s="359"/>
      <c r="AK78" s="359"/>
      <c r="AL78" s="4"/>
      <c r="AM78" s="4"/>
      <c r="AN78" s="4"/>
      <c r="AO78" s="4"/>
      <c r="AP78" s="4"/>
      <c r="AQ78" s="4"/>
      <c r="AR78" s="359"/>
      <c r="AS78" s="359"/>
      <c r="AT78" s="359"/>
      <c r="AU78" s="359"/>
      <c r="AV78" s="359"/>
      <c r="AW78" s="359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</row>
    <row r="86" spans="20:54" ht="15" customHeight="1" x14ac:dyDescent="0.25"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7"/>
      <c r="AG86" s="357"/>
      <c r="AH86" s="357"/>
      <c r="AI86" s="357"/>
      <c r="AJ86" s="357"/>
      <c r="AK86" s="357"/>
      <c r="AL86" s="357"/>
      <c r="AM86" s="357"/>
      <c r="AN86" s="357"/>
      <c r="AO86" s="357"/>
      <c r="AP86" s="357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</row>
    <row r="90" spans="20:54" ht="23.25" x14ac:dyDescent="0.3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  <c r="AK90" s="348"/>
      <c r="AL90" s="348"/>
      <c r="AM90" s="348"/>
      <c r="AN90" s="348"/>
      <c r="AO90" s="348"/>
      <c r="AP90" s="348"/>
      <c r="AQ90" s="348"/>
      <c r="AR90" s="348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</row>
    <row r="91" spans="20:54" ht="20.25" x14ac:dyDescent="0.3">
      <c r="T91" s="357"/>
      <c r="U91" s="357"/>
      <c r="V91" s="357"/>
      <c r="W91" s="357"/>
      <c r="X91" s="357"/>
      <c r="Y91" s="357"/>
      <c r="Z91" s="357"/>
      <c r="AA91" s="356"/>
      <c r="AB91" s="356"/>
      <c r="AC91" s="356"/>
      <c r="AD91" s="356"/>
      <c r="AE91" s="356"/>
      <c r="AF91" s="356"/>
      <c r="AG91" s="3"/>
      <c r="AH91" s="3"/>
      <c r="AI91" s="357"/>
      <c r="AJ91" s="357"/>
      <c r="AK91" s="357"/>
      <c r="AL91" s="357"/>
      <c r="AM91" s="357"/>
      <c r="AN91" s="357"/>
      <c r="AO91" s="8"/>
      <c r="AP91" s="7"/>
      <c r="AQ91" s="7"/>
      <c r="AR91" s="7"/>
      <c r="AS91" s="7"/>
      <c r="AT91" s="7"/>
      <c r="AU91" s="357"/>
      <c r="AV91" s="357"/>
      <c r="AW91" s="357"/>
      <c r="AX91" s="357"/>
      <c r="AY91" s="3"/>
      <c r="AZ91" s="3"/>
      <c r="BA91" s="3"/>
      <c r="BB91" s="3"/>
    </row>
    <row r="93" spans="20:54" ht="20.25" x14ac:dyDescent="0.3">
      <c r="T93" s="356"/>
      <c r="U93" s="356"/>
      <c r="V93" s="356"/>
      <c r="W93" s="356"/>
      <c r="X93" s="356"/>
      <c r="Y93" s="356"/>
      <c r="Z93" s="356"/>
      <c r="AA93" s="358"/>
      <c r="AB93" s="358"/>
      <c r="AC93" s="358"/>
      <c r="AD93" s="358"/>
      <c r="AE93" s="358"/>
      <c r="AF93" s="358"/>
      <c r="AG93" s="358"/>
      <c r="AH93" s="358"/>
      <c r="AI93" s="358"/>
      <c r="AJ93" s="358"/>
      <c r="AK93" s="3"/>
      <c r="AL93" s="356"/>
      <c r="AM93" s="356"/>
      <c r="AN93" s="356"/>
      <c r="AO93" s="356"/>
      <c r="AP93" s="356"/>
      <c r="AQ93" s="356"/>
      <c r="AR93" s="356"/>
      <c r="AS93" s="358"/>
      <c r="AT93" s="358"/>
      <c r="AU93" s="358"/>
      <c r="AV93" s="358"/>
      <c r="AW93" s="358"/>
      <c r="AX93" s="358"/>
      <c r="AY93" s="358"/>
      <c r="AZ93" s="358"/>
      <c r="BA93" s="358"/>
      <c r="BB93" s="358"/>
    </row>
    <row r="96" spans="20:54" ht="15.75" x14ac:dyDescent="0.25">
      <c r="T96" s="359"/>
      <c r="U96" s="359"/>
      <c r="V96" s="359"/>
      <c r="W96" s="359"/>
      <c r="X96" s="359"/>
      <c r="Y96" s="359"/>
      <c r="Z96" s="4"/>
      <c r="AA96" s="359"/>
      <c r="AB96" s="359"/>
      <c r="AC96" s="4"/>
      <c r="AD96" s="4"/>
      <c r="AE96" s="4"/>
      <c r="AF96" s="359"/>
      <c r="AG96" s="359"/>
      <c r="AH96" s="359"/>
      <c r="AI96" s="359"/>
      <c r="AJ96" s="359"/>
      <c r="AK96" s="359"/>
      <c r="AL96" s="4"/>
      <c r="AM96" s="4"/>
      <c r="AN96" s="4"/>
      <c r="AO96" s="4"/>
      <c r="AP96" s="4"/>
      <c r="AQ96" s="5"/>
      <c r="AR96" s="359"/>
      <c r="AS96" s="359"/>
      <c r="AT96" s="359"/>
      <c r="AU96" s="359"/>
      <c r="AV96" s="359"/>
      <c r="AW96" s="359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57" t="s">
        <v>18</v>
      </c>
      <c r="U103" s="357"/>
      <c r="V103" s="357"/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</row>
    <row r="104" spans="20:54" ht="15" customHeight="1" x14ac:dyDescent="0.25"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N104" s="357"/>
      <c r="AO104" s="357"/>
      <c r="AP104" s="357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</row>
    <row r="107" spans="20:54" ht="23.25" x14ac:dyDescent="0.35">
      <c r="T107" s="348" t="s">
        <v>7</v>
      </c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</row>
    <row r="108" spans="20:54" ht="20.25" x14ac:dyDescent="0.3">
      <c r="T108" s="357" t="s">
        <v>8</v>
      </c>
      <c r="U108" s="357"/>
      <c r="V108" s="357"/>
      <c r="W108" s="357"/>
      <c r="X108" s="357"/>
      <c r="Y108" s="357"/>
      <c r="Z108" s="357"/>
      <c r="AA108" s="356" t="str">
        <f>C4</f>
        <v>Modřice 12.9.2020</v>
      </c>
      <c r="AB108" s="356"/>
      <c r="AC108" s="356"/>
      <c r="AD108" s="356"/>
      <c r="AE108" s="356"/>
      <c r="AF108" s="356"/>
      <c r="AG108" s="3"/>
      <c r="AH108" s="3"/>
      <c r="AI108" s="357" t="s">
        <v>9</v>
      </c>
      <c r="AJ108" s="357"/>
      <c r="AK108" s="357"/>
      <c r="AL108" s="357"/>
      <c r="AM108" s="357"/>
      <c r="AN108" s="357"/>
      <c r="AO108" s="8" t="str">
        <f>CONCATENATE("(",P4,"-5)")</f>
        <v>(-5)</v>
      </c>
      <c r="AP108" s="7"/>
      <c r="AQ108" s="7"/>
      <c r="AR108" s="7"/>
      <c r="AS108" s="7"/>
      <c r="AT108" s="7"/>
      <c r="AU108" s="357" t="s">
        <v>10</v>
      </c>
      <c r="AV108" s="357"/>
      <c r="AW108" s="357"/>
      <c r="AX108" s="357"/>
      <c r="AY108" s="3"/>
      <c r="AZ108" s="3"/>
      <c r="BA108" s="3"/>
      <c r="BB108" s="3"/>
    </row>
    <row r="110" spans="20:54" ht="20.25" x14ac:dyDescent="0.3">
      <c r="T110" s="356" t="s">
        <v>11</v>
      </c>
      <c r="U110" s="356"/>
      <c r="V110" s="356"/>
      <c r="W110" s="356"/>
      <c r="X110" s="356"/>
      <c r="Y110" s="356"/>
      <c r="Z110" s="356"/>
      <c r="AA110" s="358" t="e">
        <f>#REF!</f>
        <v>#REF!</v>
      </c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"/>
      <c r="AL110" s="356" t="s">
        <v>12</v>
      </c>
      <c r="AM110" s="356"/>
      <c r="AN110" s="356"/>
      <c r="AO110" s="356"/>
      <c r="AP110" s="356"/>
      <c r="AQ110" s="356"/>
      <c r="AR110" s="356"/>
      <c r="AS110" s="358" t="e">
        <f>#REF!</f>
        <v>#REF!</v>
      </c>
      <c r="AT110" s="358"/>
      <c r="AU110" s="358"/>
      <c r="AV110" s="358"/>
      <c r="AW110" s="358"/>
      <c r="AX110" s="358"/>
      <c r="AY110" s="358"/>
      <c r="AZ110" s="358"/>
      <c r="BA110" s="358"/>
      <c r="BB110" s="358"/>
    </row>
    <row r="113" spans="20:54" ht="15.75" x14ac:dyDescent="0.25">
      <c r="T113" s="359" t="s">
        <v>13</v>
      </c>
      <c r="U113" s="359"/>
      <c r="V113" s="359"/>
      <c r="W113" s="359"/>
      <c r="X113" s="359"/>
      <c r="Y113" s="359"/>
      <c r="Z113" s="4"/>
      <c r="AA113" s="359"/>
      <c r="AB113" s="359"/>
      <c r="AC113" s="4"/>
      <c r="AD113" s="4"/>
      <c r="AE113" s="4"/>
      <c r="AF113" s="359" t="s">
        <v>14</v>
      </c>
      <c r="AG113" s="359"/>
      <c r="AH113" s="359"/>
      <c r="AI113" s="359"/>
      <c r="AJ113" s="359"/>
      <c r="AK113" s="359"/>
      <c r="AL113" s="4"/>
      <c r="AM113" s="4"/>
      <c r="AN113" s="4"/>
      <c r="AO113" s="4"/>
      <c r="AP113" s="4"/>
      <c r="AQ113" s="4"/>
      <c r="AR113" s="359" t="s">
        <v>15</v>
      </c>
      <c r="AS113" s="359"/>
      <c r="AT113" s="359"/>
      <c r="AU113" s="359"/>
      <c r="AV113" s="359"/>
      <c r="AW113" s="359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57" t="s">
        <v>18</v>
      </c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357"/>
      <c r="AL121" s="357"/>
      <c r="AM121" s="357"/>
      <c r="AN121" s="357"/>
      <c r="AO121" s="357"/>
      <c r="AP121" s="357"/>
      <c r="AQ121" s="357"/>
      <c r="AR121" s="357"/>
      <c r="AS121" s="357"/>
      <c r="AT121" s="357"/>
      <c r="AU121" s="357"/>
      <c r="AV121" s="357"/>
      <c r="AW121" s="357"/>
      <c r="AX121" s="357"/>
      <c r="AY121" s="357"/>
      <c r="AZ121" s="357"/>
      <c r="BA121" s="357"/>
      <c r="BB121" s="357"/>
    </row>
    <row r="122" spans="20:54" ht="15" customHeight="1" x14ac:dyDescent="0.25"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</row>
    <row r="126" spans="20:54" ht="23.25" x14ac:dyDescent="0.35">
      <c r="T126" s="348" t="s">
        <v>7</v>
      </c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348"/>
      <c r="AM126" s="348"/>
      <c r="AN126" s="348"/>
      <c r="AO126" s="348"/>
      <c r="AP126" s="348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</row>
    <row r="127" spans="20:54" ht="20.25" x14ac:dyDescent="0.3">
      <c r="T127" s="357" t="s">
        <v>8</v>
      </c>
      <c r="U127" s="357"/>
      <c r="V127" s="357"/>
      <c r="W127" s="357"/>
      <c r="X127" s="357"/>
      <c r="Y127" s="357"/>
      <c r="Z127" s="357"/>
      <c r="AA127" s="356" t="str">
        <f>C4</f>
        <v>Modřice 12.9.2020</v>
      </c>
      <c r="AB127" s="356"/>
      <c r="AC127" s="356"/>
      <c r="AD127" s="356"/>
      <c r="AE127" s="356"/>
      <c r="AF127" s="356"/>
      <c r="AG127" s="3"/>
      <c r="AH127" s="3"/>
      <c r="AI127" s="357" t="s">
        <v>9</v>
      </c>
      <c r="AJ127" s="357"/>
      <c r="AK127" s="357"/>
      <c r="AL127" s="357"/>
      <c r="AM127" s="357"/>
      <c r="AN127" s="357"/>
      <c r="AO127" s="8" t="str">
        <f>CONCATENATE("(",P4,"-6)")</f>
        <v>(-6)</v>
      </c>
      <c r="AP127" s="7"/>
      <c r="AQ127" s="7"/>
      <c r="AR127" s="7"/>
      <c r="AS127" s="7"/>
      <c r="AT127" s="7"/>
      <c r="AU127" s="357" t="s">
        <v>10</v>
      </c>
      <c r="AV127" s="357"/>
      <c r="AW127" s="357"/>
      <c r="AX127" s="357"/>
      <c r="AY127" s="3"/>
      <c r="AZ127" s="3"/>
      <c r="BA127" s="3"/>
      <c r="BB127" s="3"/>
    </row>
    <row r="129" spans="20:54" ht="20.25" x14ac:dyDescent="0.3">
      <c r="T129" s="356" t="s">
        <v>11</v>
      </c>
      <c r="U129" s="356"/>
      <c r="V129" s="356"/>
      <c r="W129" s="356"/>
      <c r="X129" s="356"/>
      <c r="Y129" s="356"/>
      <c r="Z129" s="356"/>
      <c r="AA129" s="358" t="e">
        <f>#REF!</f>
        <v>#REF!</v>
      </c>
      <c r="AB129" s="358"/>
      <c r="AC129" s="358"/>
      <c r="AD129" s="358"/>
      <c r="AE129" s="358"/>
      <c r="AF129" s="358"/>
      <c r="AG129" s="358"/>
      <c r="AH129" s="358"/>
      <c r="AI129" s="358"/>
      <c r="AJ129" s="358"/>
      <c r="AK129" s="3"/>
      <c r="AL129" s="356" t="s">
        <v>12</v>
      </c>
      <c r="AM129" s="356"/>
      <c r="AN129" s="356"/>
      <c r="AO129" s="356"/>
      <c r="AP129" s="356"/>
      <c r="AQ129" s="356"/>
      <c r="AR129" s="356"/>
      <c r="AS129" s="358" t="e">
        <f>#REF!</f>
        <v>#REF!</v>
      </c>
      <c r="AT129" s="358"/>
      <c r="AU129" s="358"/>
      <c r="AV129" s="358"/>
      <c r="AW129" s="358"/>
      <c r="AX129" s="358"/>
      <c r="AY129" s="358"/>
      <c r="AZ129" s="358"/>
      <c r="BA129" s="358"/>
      <c r="BB129" s="358"/>
    </row>
    <row r="132" spans="20:54" ht="15.75" x14ac:dyDescent="0.25">
      <c r="T132" s="359" t="s">
        <v>13</v>
      </c>
      <c r="U132" s="359"/>
      <c r="V132" s="359"/>
      <c r="W132" s="359"/>
      <c r="X132" s="359"/>
      <c r="Y132" s="359"/>
      <c r="Z132" s="4"/>
      <c r="AA132" s="359"/>
      <c r="AB132" s="359"/>
      <c r="AC132" s="4"/>
      <c r="AD132" s="4"/>
      <c r="AE132" s="4"/>
      <c r="AF132" s="359" t="s">
        <v>14</v>
      </c>
      <c r="AG132" s="359"/>
      <c r="AH132" s="359"/>
      <c r="AI132" s="359"/>
      <c r="AJ132" s="359"/>
      <c r="AK132" s="359"/>
      <c r="AL132" s="4"/>
      <c r="AM132" s="4"/>
      <c r="AN132" s="4"/>
      <c r="AO132" s="4"/>
      <c r="AP132" s="4"/>
      <c r="AQ132" s="4"/>
      <c r="AR132" s="359" t="s">
        <v>15</v>
      </c>
      <c r="AS132" s="359"/>
      <c r="AT132" s="359"/>
      <c r="AU132" s="359"/>
      <c r="AV132" s="359"/>
      <c r="AW132" s="359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57" t="s">
        <v>18</v>
      </c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57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</row>
    <row r="140" spans="20:54" ht="15" customHeight="1" x14ac:dyDescent="0.25">
      <c r="T140" s="357"/>
      <c r="U140" s="357"/>
      <c r="V140" s="357"/>
      <c r="W140" s="357"/>
      <c r="X140" s="357"/>
      <c r="Y140" s="357"/>
      <c r="Z140" s="357"/>
      <c r="AA140" s="357"/>
      <c r="AB140" s="357"/>
      <c r="AC140" s="357"/>
      <c r="AD140" s="357"/>
      <c r="AE140" s="357"/>
      <c r="AF140" s="357"/>
      <c r="AG140" s="357"/>
      <c r="AH140" s="357"/>
      <c r="AI140" s="357"/>
      <c r="AJ140" s="357"/>
      <c r="AK140" s="357"/>
      <c r="AL140" s="357"/>
      <c r="AM140" s="357"/>
      <c r="AN140" s="357"/>
      <c r="AO140" s="357"/>
      <c r="AP140" s="357"/>
      <c r="AQ140" s="357"/>
      <c r="AR140" s="357"/>
      <c r="AS140" s="357"/>
      <c r="AT140" s="357"/>
      <c r="AU140" s="357"/>
      <c r="AV140" s="357"/>
      <c r="AW140" s="357"/>
      <c r="AX140" s="357"/>
      <c r="AY140" s="357"/>
      <c r="AZ140" s="357"/>
      <c r="BA140" s="357"/>
      <c r="BB140" s="357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S140"/>
  <sheetViews>
    <sheetView showGridLines="0" topLeftCell="A4" zoomScaleNormal="100" workbookViewId="0">
      <selection activeCell="U8" sqref="U8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46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18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skupin'!B23</f>
        <v>TJ Dynamo České Budějovice "A" - Kryštov Kalianko</v>
      </c>
      <c r="C7" s="306"/>
      <c r="D7" s="307"/>
      <c r="E7" s="308"/>
      <c r="F7" s="389">
        <f>O35</f>
        <v>2</v>
      </c>
      <c r="G7" s="389" t="s">
        <v>5</v>
      </c>
      <c r="H7" s="391">
        <f>Q35</f>
        <v>0</v>
      </c>
      <c r="I7" s="387">
        <f>Q29</f>
        <v>2</v>
      </c>
      <c r="J7" s="389" t="s">
        <v>5</v>
      </c>
      <c r="K7" s="391">
        <f>O29</f>
        <v>0</v>
      </c>
      <c r="L7" s="387">
        <f>O25</f>
        <v>0</v>
      </c>
      <c r="M7" s="389" t="s">
        <v>5</v>
      </c>
      <c r="N7" s="391">
        <f>Q25</f>
        <v>2</v>
      </c>
      <c r="O7" s="394">
        <f>F7+I7+L7</f>
        <v>4</v>
      </c>
      <c r="P7" s="396" t="s">
        <v>5</v>
      </c>
      <c r="Q7" s="398">
        <f>H7+K7+N7</f>
        <v>2</v>
      </c>
      <c r="R7" s="400">
        <v>4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88"/>
      <c r="M8" s="390"/>
      <c r="N8" s="392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O36</f>
        <v>20</v>
      </c>
      <c r="G9" s="404" t="s">
        <v>5</v>
      </c>
      <c r="H9" s="406">
        <f>Q36</f>
        <v>10</v>
      </c>
      <c r="I9" s="402">
        <f>Q30</f>
        <v>20</v>
      </c>
      <c r="J9" s="404" t="s">
        <v>5</v>
      </c>
      <c r="K9" s="406">
        <f>O30</f>
        <v>12</v>
      </c>
      <c r="L9" s="402">
        <f>O26</f>
        <v>5</v>
      </c>
      <c r="M9" s="404" t="s">
        <v>5</v>
      </c>
      <c r="N9" s="406">
        <f>Q26</f>
        <v>20</v>
      </c>
      <c r="O9" s="426">
        <f>F9+I9+L9</f>
        <v>45</v>
      </c>
      <c r="P9" s="428" t="s">
        <v>5</v>
      </c>
      <c r="Q9" s="415">
        <f>H9+K9+N9</f>
        <v>42</v>
      </c>
      <c r="R9" s="430">
        <v>2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403"/>
      <c r="M10" s="405"/>
      <c r="N10" s="407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skupin'!B24</f>
        <v>T.J. SOKOL Holice "C" - Jakub Zadrobílek</v>
      </c>
      <c r="C11" s="393">
        <f>H7</f>
        <v>0</v>
      </c>
      <c r="D11" s="408" t="s">
        <v>5</v>
      </c>
      <c r="E11" s="408">
        <f>F7</f>
        <v>2</v>
      </c>
      <c r="F11" s="333" t="s">
        <v>54</v>
      </c>
      <c r="G11" s="334"/>
      <c r="H11" s="335"/>
      <c r="I11" s="389">
        <f>O27</f>
        <v>0</v>
      </c>
      <c r="J11" s="389" t="s">
        <v>5</v>
      </c>
      <c r="K11" s="391">
        <f>Q27</f>
        <v>2</v>
      </c>
      <c r="L11" s="387">
        <f>O31</f>
        <v>0</v>
      </c>
      <c r="M11" s="389" t="s">
        <v>5</v>
      </c>
      <c r="N11" s="391">
        <f>Q31</f>
        <v>2</v>
      </c>
      <c r="O11" s="394">
        <f>C11+I11+L11</f>
        <v>0</v>
      </c>
      <c r="P11" s="396" t="s">
        <v>5</v>
      </c>
      <c r="Q11" s="398">
        <f>E11+K11+N11</f>
        <v>6</v>
      </c>
      <c r="R11" s="400">
        <v>0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88"/>
      <c r="M12" s="390"/>
      <c r="N12" s="392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10</v>
      </c>
      <c r="D13" s="404" t="s">
        <v>5</v>
      </c>
      <c r="E13" s="404">
        <f>F9</f>
        <v>20</v>
      </c>
      <c r="F13" s="336"/>
      <c r="G13" s="337"/>
      <c r="H13" s="338"/>
      <c r="I13" s="404">
        <f>O28</f>
        <v>11</v>
      </c>
      <c r="J13" s="404" t="s">
        <v>5</v>
      </c>
      <c r="K13" s="406">
        <f>Q28</f>
        <v>20</v>
      </c>
      <c r="L13" s="402">
        <f>O32</f>
        <v>8</v>
      </c>
      <c r="M13" s="404" t="s">
        <v>5</v>
      </c>
      <c r="N13" s="406">
        <f>Q32</f>
        <v>20</v>
      </c>
      <c r="O13" s="426">
        <f>C13+I13+L13</f>
        <v>29</v>
      </c>
      <c r="P13" s="428" t="s">
        <v>5</v>
      </c>
      <c r="Q13" s="415">
        <f>E13+K13+N13</f>
        <v>60</v>
      </c>
      <c r="R13" s="381">
        <v>4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403"/>
      <c r="M14" s="405"/>
      <c r="N14" s="407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skupin'!B25</f>
        <v>Slovan Chabařovice "B" - Lukáš Vondryska</v>
      </c>
      <c r="C15" s="387">
        <f>K7</f>
        <v>0</v>
      </c>
      <c r="D15" s="389" t="s">
        <v>5</v>
      </c>
      <c r="E15" s="391">
        <f>I7</f>
        <v>2</v>
      </c>
      <c r="F15" s="393">
        <f>K11</f>
        <v>2</v>
      </c>
      <c r="G15" s="408" t="s">
        <v>5</v>
      </c>
      <c r="H15" s="408">
        <f>I11</f>
        <v>0</v>
      </c>
      <c r="I15" s="417"/>
      <c r="J15" s="418"/>
      <c r="K15" s="419"/>
      <c r="L15" s="449">
        <f>Q33</f>
        <v>0</v>
      </c>
      <c r="M15" s="449" t="s">
        <v>5</v>
      </c>
      <c r="N15" s="451">
        <f>O33</f>
        <v>2</v>
      </c>
      <c r="O15" s="394">
        <f>C15+F15+L15</f>
        <v>2</v>
      </c>
      <c r="P15" s="396" t="s">
        <v>5</v>
      </c>
      <c r="Q15" s="398">
        <f>E15+H15+N15</f>
        <v>4</v>
      </c>
      <c r="R15" s="400">
        <v>2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50"/>
      <c r="M16" s="450"/>
      <c r="N16" s="45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K9</f>
        <v>12</v>
      </c>
      <c r="D17" s="404" t="s">
        <v>5</v>
      </c>
      <c r="E17" s="406">
        <f>I9</f>
        <v>20</v>
      </c>
      <c r="F17" s="402">
        <f>K13</f>
        <v>20</v>
      </c>
      <c r="G17" s="404" t="s">
        <v>5</v>
      </c>
      <c r="H17" s="404">
        <f>I13</f>
        <v>11</v>
      </c>
      <c r="I17" s="420"/>
      <c r="J17" s="421"/>
      <c r="K17" s="422"/>
      <c r="L17" s="453">
        <f>Q34</f>
        <v>8</v>
      </c>
      <c r="M17" s="453" t="s">
        <v>5</v>
      </c>
      <c r="N17" s="455">
        <f>O34</f>
        <v>20</v>
      </c>
      <c r="O17" s="426">
        <f>C17+F17+L17</f>
        <v>40</v>
      </c>
      <c r="P17" s="428" t="s">
        <v>5</v>
      </c>
      <c r="Q17" s="415">
        <f>E17+H17+N17</f>
        <v>51</v>
      </c>
      <c r="R17" s="381">
        <v>3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54"/>
      <c r="M18" s="454"/>
      <c r="N18" s="456"/>
      <c r="O18" s="427"/>
      <c r="P18" s="429"/>
      <c r="Q18" s="416"/>
      <c r="R18" s="382"/>
    </row>
    <row r="19" spans="1:19" ht="15" customHeight="1" x14ac:dyDescent="0.25">
      <c r="A19" s="368">
        <v>4</v>
      </c>
      <c r="B19" s="236" t="str">
        <f>'Nasazení do skupin'!B26</f>
        <v>MNK Modřice "J" - František Dlabka</v>
      </c>
      <c r="C19" s="387">
        <f>N7</f>
        <v>2</v>
      </c>
      <c r="D19" s="389" t="s">
        <v>5</v>
      </c>
      <c r="E19" s="391">
        <f>L7</f>
        <v>0</v>
      </c>
      <c r="F19" s="387">
        <f>N11</f>
        <v>2</v>
      </c>
      <c r="G19" s="389" t="s">
        <v>5</v>
      </c>
      <c r="H19" s="391">
        <f>L11</f>
        <v>0</v>
      </c>
      <c r="I19" s="393">
        <f>N15</f>
        <v>2</v>
      </c>
      <c r="J19" s="408" t="s">
        <v>5</v>
      </c>
      <c r="K19" s="408">
        <f>L15</f>
        <v>0</v>
      </c>
      <c r="L19" s="319">
        <v>2020</v>
      </c>
      <c r="M19" s="320"/>
      <c r="N19" s="321"/>
      <c r="O19" s="396">
        <f>C19+F19+I19</f>
        <v>6</v>
      </c>
      <c r="P19" s="396" t="s">
        <v>5</v>
      </c>
      <c r="Q19" s="398">
        <f>E19+H19+K19</f>
        <v>0</v>
      </c>
      <c r="R19" s="400">
        <v>6</v>
      </c>
    </row>
    <row r="20" spans="1:19" ht="15.75" customHeight="1" thickBot="1" x14ac:dyDescent="0.3">
      <c r="A20" s="369"/>
      <c r="B20" s="237"/>
      <c r="C20" s="388"/>
      <c r="D20" s="390"/>
      <c r="E20" s="392"/>
      <c r="F20" s="388"/>
      <c r="G20" s="390"/>
      <c r="H20" s="392"/>
      <c r="I20" s="388"/>
      <c r="J20" s="390"/>
      <c r="K20" s="390"/>
      <c r="L20" s="322"/>
      <c r="M20" s="323"/>
      <c r="N20" s="324"/>
      <c r="O20" s="397"/>
      <c r="P20" s="397"/>
      <c r="Q20" s="399"/>
      <c r="R20" s="401"/>
    </row>
    <row r="21" spans="1:19" ht="15" customHeight="1" x14ac:dyDescent="0.25">
      <c r="A21" s="369"/>
      <c r="B21" s="237"/>
      <c r="C21" s="402">
        <f>N9</f>
        <v>20</v>
      </c>
      <c r="D21" s="404" t="s">
        <v>5</v>
      </c>
      <c r="E21" s="406">
        <f>L9</f>
        <v>5</v>
      </c>
      <c r="F21" s="402">
        <f>N13</f>
        <v>20</v>
      </c>
      <c r="G21" s="404" t="s">
        <v>5</v>
      </c>
      <c r="H21" s="406">
        <f>L13</f>
        <v>8</v>
      </c>
      <c r="I21" s="402">
        <f>N17</f>
        <v>20</v>
      </c>
      <c r="J21" s="404" t="s">
        <v>5</v>
      </c>
      <c r="K21" s="404">
        <f>L17</f>
        <v>8</v>
      </c>
      <c r="L21" s="322"/>
      <c r="M21" s="323"/>
      <c r="N21" s="324"/>
      <c r="O21" s="457">
        <f>C21+F21+I21</f>
        <v>60</v>
      </c>
      <c r="P21" s="428" t="s">
        <v>5</v>
      </c>
      <c r="Q21" s="415">
        <f>E21+H21+K21</f>
        <v>21</v>
      </c>
      <c r="R21" s="381">
        <v>1</v>
      </c>
    </row>
    <row r="22" spans="1:19" ht="15.75" customHeight="1" thickBot="1" x14ac:dyDescent="0.3">
      <c r="A22" s="370"/>
      <c r="B22" s="238"/>
      <c r="C22" s="403"/>
      <c r="D22" s="405"/>
      <c r="E22" s="407"/>
      <c r="F22" s="403"/>
      <c r="G22" s="405"/>
      <c r="H22" s="407"/>
      <c r="I22" s="403"/>
      <c r="J22" s="405"/>
      <c r="K22" s="405"/>
      <c r="L22" s="325"/>
      <c r="M22" s="326"/>
      <c r="N22" s="327"/>
      <c r="O22" s="458"/>
      <c r="P22" s="429"/>
      <c r="Q22" s="416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B7</f>
        <v>TJ Dynamo České Budějovice "A" - Kryštov Kalianko</v>
      </c>
      <c r="C25" s="364"/>
      <c r="D25" s="364" t="s">
        <v>5</v>
      </c>
      <c r="E25" s="364" t="str">
        <f>B19</f>
        <v>MNK Modřice "J" - František Dlabka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0</v>
      </c>
      <c r="P25" s="55" t="s">
        <v>5</v>
      </c>
      <c r="Q25" s="55">
        <v>2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5</v>
      </c>
      <c r="P26" s="55" t="s">
        <v>5</v>
      </c>
      <c r="Q26" s="41">
        <v>20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T.J. SOKOL Holice "C" - Jakub Zadrobílek</v>
      </c>
      <c r="C27" s="364"/>
      <c r="D27" s="364" t="s">
        <v>5</v>
      </c>
      <c r="E27" s="364" t="str">
        <f>B15</f>
        <v>Slovan Chabařovice "B" - Lukáš Vondryska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0</v>
      </c>
      <c r="P27" s="55" t="s">
        <v>5</v>
      </c>
      <c r="Q27" s="55">
        <v>2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11</v>
      </c>
      <c r="P28" s="55" t="s">
        <v>5</v>
      </c>
      <c r="Q28" s="41">
        <v>20</v>
      </c>
      <c r="R28" s="9" t="s">
        <v>22</v>
      </c>
    </row>
    <row r="29" spans="1:19" ht="13.15" customHeight="1" x14ac:dyDescent="0.25">
      <c r="A29" s="367">
        <v>3</v>
      </c>
      <c r="B29" s="364" t="str">
        <f>B15</f>
        <v>Slovan Chabařovice "B" - Lukáš Vondryska</v>
      </c>
      <c r="C29" s="364"/>
      <c r="D29" s="364" t="s">
        <v>5</v>
      </c>
      <c r="E29" s="364" t="str">
        <f>B7</f>
        <v>TJ Dynamo České Budějovice "A" - Kryštov Kalianko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0</v>
      </c>
      <c r="P29" s="55" t="s">
        <v>5</v>
      </c>
      <c r="Q29" s="55">
        <v>2</v>
      </c>
      <c r="R29" s="9" t="s">
        <v>23</v>
      </c>
    </row>
    <row r="30" spans="1:19" ht="13.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12</v>
      </c>
      <c r="P30" s="55" t="s">
        <v>5</v>
      </c>
      <c r="Q30" s="41">
        <v>20</v>
      </c>
      <c r="R30" s="9" t="s">
        <v>22</v>
      </c>
    </row>
    <row r="31" spans="1:19" ht="15" customHeight="1" x14ac:dyDescent="0.25">
      <c r="A31" s="367">
        <v>4</v>
      </c>
      <c r="B31" s="364" t="str">
        <f>B11</f>
        <v>T.J. SOKOL Holice "C" - Jakub Zadrobílek</v>
      </c>
      <c r="C31" s="364"/>
      <c r="D31" s="364" t="s">
        <v>5</v>
      </c>
      <c r="E31" s="364" t="str">
        <f>B19</f>
        <v>MNK Modřice "J" - František Dlabka</v>
      </c>
      <c r="F31" s="364"/>
      <c r="G31" s="364"/>
      <c r="H31" s="364"/>
      <c r="I31" s="364"/>
      <c r="J31" s="364"/>
      <c r="K31" s="364"/>
      <c r="L31" s="364"/>
      <c r="M31" s="364"/>
      <c r="N31" s="364"/>
      <c r="O31" s="54">
        <v>0</v>
      </c>
      <c r="P31" s="55" t="s">
        <v>5</v>
      </c>
      <c r="Q31" s="55">
        <v>2</v>
      </c>
      <c r="R31" s="9" t="s">
        <v>23</v>
      </c>
    </row>
    <row r="32" spans="1:19" ht="15.75" customHeight="1" x14ac:dyDescent="0.25">
      <c r="A32" s="367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53">
        <v>8</v>
      </c>
      <c r="P32" s="55" t="s">
        <v>5</v>
      </c>
      <c r="Q32" s="41">
        <v>20</v>
      </c>
      <c r="R32" s="9" t="s">
        <v>22</v>
      </c>
    </row>
    <row r="33" spans="1:18" ht="15" customHeight="1" x14ac:dyDescent="0.25">
      <c r="A33" s="367">
        <v>5</v>
      </c>
      <c r="B33" s="364" t="str">
        <f>B19</f>
        <v>MNK Modřice "J" - František Dlabka</v>
      </c>
      <c r="C33" s="364"/>
      <c r="D33" s="364" t="s">
        <v>5</v>
      </c>
      <c r="E33" s="364" t="str">
        <f>B15</f>
        <v>Slovan Chabařovice "B" - Lukáš Vondryska</v>
      </c>
      <c r="F33" s="364"/>
      <c r="G33" s="364"/>
      <c r="H33" s="364"/>
      <c r="I33" s="364"/>
      <c r="J33" s="364"/>
      <c r="K33" s="364"/>
      <c r="L33" s="364"/>
      <c r="M33" s="364"/>
      <c r="N33" s="364"/>
      <c r="O33" s="54">
        <v>2</v>
      </c>
      <c r="P33" s="55" t="s">
        <v>5</v>
      </c>
      <c r="Q33" s="55">
        <v>0</v>
      </c>
      <c r="R33" s="9" t="s">
        <v>23</v>
      </c>
    </row>
    <row r="34" spans="1:18" ht="15" customHeight="1" x14ac:dyDescent="0.25">
      <c r="A34" s="367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53">
        <v>20</v>
      </c>
      <c r="P34" s="55" t="s">
        <v>5</v>
      </c>
      <c r="Q34" s="41">
        <v>8</v>
      </c>
      <c r="R34" s="9" t="s">
        <v>22</v>
      </c>
    </row>
    <row r="35" spans="1:18" ht="15" customHeight="1" x14ac:dyDescent="0.25">
      <c r="A35" s="367">
        <v>6</v>
      </c>
      <c r="B35" s="364" t="str">
        <f>B7</f>
        <v>TJ Dynamo České Budějovice "A" - Kryštov Kalianko</v>
      </c>
      <c r="C35" s="364"/>
      <c r="D35" s="364" t="s">
        <v>5</v>
      </c>
      <c r="E35" s="364" t="str">
        <f>B11</f>
        <v>T.J. SOKOL Holice "C" - Jakub Zadrobílek</v>
      </c>
      <c r="F35" s="364"/>
      <c r="G35" s="364"/>
      <c r="H35" s="364"/>
      <c r="I35" s="364"/>
      <c r="J35" s="364"/>
      <c r="K35" s="364"/>
      <c r="L35" s="364"/>
      <c r="M35" s="364"/>
      <c r="N35" s="364"/>
      <c r="O35" s="54">
        <v>2</v>
      </c>
      <c r="P35" s="55" t="s">
        <v>5</v>
      </c>
      <c r="Q35" s="55">
        <v>0</v>
      </c>
      <c r="R35" s="9" t="s">
        <v>23</v>
      </c>
    </row>
    <row r="36" spans="1:18" ht="15" customHeight="1" x14ac:dyDescent="0.25">
      <c r="A36" s="367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53">
        <v>20</v>
      </c>
      <c r="P36" s="55" t="s">
        <v>5</v>
      </c>
      <c r="Q36" s="41">
        <v>10</v>
      </c>
      <c r="R36" s="9" t="s">
        <v>22</v>
      </c>
    </row>
    <row r="37" spans="1:18" x14ac:dyDescent="0.25">
      <c r="P37" s="349"/>
      <c r="Q37" s="349"/>
      <c r="R37" s="45"/>
    </row>
    <row r="44" spans="1:18" ht="15" customHeight="1" x14ac:dyDescent="0.25"/>
    <row r="50" ht="14.45" customHeight="1" x14ac:dyDescent="0.25"/>
    <row r="51" ht="14.45" customHeight="1" x14ac:dyDescent="0.25"/>
    <row r="53" ht="14.45" customHeight="1" x14ac:dyDescent="0.25"/>
    <row r="54" ht="14.45" customHeight="1" x14ac:dyDescent="0.25"/>
    <row r="62" ht="15" customHeight="1" x14ac:dyDescent="0.25"/>
    <row r="67" ht="14.45" customHeight="1" x14ac:dyDescent="0.25"/>
    <row r="68" ht="14.45" customHeight="1" x14ac:dyDescent="0.25"/>
    <row r="80" ht="15" customHeight="1" x14ac:dyDescent="0.25"/>
    <row r="85" ht="14.45" customHeight="1" x14ac:dyDescent="0.25"/>
    <row r="86" ht="14.45" customHeight="1" x14ac:dyDescent="0.25"/>
    <row r="98" ht="15" customHeight="1" x14ac:dyDescent="0.25"/>
    <row r="103" ht="14.45" customHeight="1" x14ac:dyDescent="0.25"/>
    <row r="104" ht="14.45" customHeight="1" x14ac:dyDescent="0.25"/>
    <row r="121" ht="14.45" customHeight="1" x14ac:dyDescent="0.25"/>
    <row r="122" ht="14.45" customHeight="1" x14ac:dyDescent="0.25"/>
    <row r="139" ht="14.45" customHeight="1" x14ac:dyDescent="0.25"/>
    <row r="140" ht="14.45" customHeight="1" x14ac:dyDescent="0.25"/>
  </sheetData>
  <mergeCells count="151"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BB140"/>
  <sheetViews>
    <sheetView showGridLines="0" zoomScaleNormal="100" workbookViewId="0">
      <selection activeCell="AB6" sqref="AB6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47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186" t="s">
        <v>2</v>
      </c>
    </row>
    <row r="6" spans="1:26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187" t="s">
        <v>4</v>
      </c>
    </row>
    <row r="7" spans="1:26" ht="15" customHeight="1" x14ac:dyDescent="0.25">
      <c r="A7" s="233">
        <v>1</v>
      </c>
      <c r="B7" s="236" t="str">
        <f>'Nasazení do skupin'!B27</f>
        <v>MNK Modřice "C" - Michael Svoboda</v>
      </c>
      <c r="C7" s="306"/>
      <c r="D7" s="307"/>
      <c r="E7" s="308"/>
      <c r="F7" s="244"/>
      <c r="G7" s="244"/>
      <c r="H7" s="274"/>
      <c r="I7" s="271"/>
      <c r="J7" s="244"/>
      <c r="K7" s="274"/>
      <c r="L7" s="461"/>
      <c r="M7" s="467"/>
      <c r="N7" s="469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462"/>
      <c r="M8" s="468"/>
      <c r="N8" s="470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459"/>
      <c r="M9" s="463"/>
      <c r="N9" s="465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460"/>
      <c r="M10" s="464"/>
      <c r="N10" s="466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skupin'!B28</f>
        <v>T.J. SOKOL Holice "A" - Dominik Machatý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461"/>
      <c r="M11" s="467"/>
      <c r="N11" s="469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462"/>
      <c r="M12" s="468"/>
      <c r="N12" s="470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459"/>
      <c r="M13" s="463"/>
      <c r="N13" s="465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460"/>
      <c r="M14" s="464"/>
      <c r="N14" s="466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skupin'!B29</f>
        <v>Slovan Chabařovice "C" - Eduard Turek</v>
      </c>
      <c r="C15" s="271"/>
      <c r="D15" s="244"/>
      <c r="E15" s="274"/>
      <c r="F15" s="342"/>
      <c r="G15" s="289"/>
      <c r="H15" s="289"/>
      <c r="I15" s="417"/>
      <c r="J15" s="418"/>
      <c r="K15" s="419"/>
      <c r="L15" s="471"/>
      <c r="M15" s="471"/>
      <c r="N15" s="473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472"/>
      <c r="M16" s="472"/>
      <c r="N16" s="474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475"/>
      <c r="M17" s="475"/>
      <c r="N17" s="477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476"/>
      <c r="M18" s="476"/>
      <c r="N18" s="478"/>
      <c r="O18" s="288"/>
      <c r="P18" s="295"/>
      <c r="Q18" s="299"/>
      <c r="R18" s="255"/>
    </row>
    <row r="19" spans="1:28" ht="15" customHeight="1" x14ac:dyDescent="0.25">
      <c r="A19" s="233">
        <v>4</v>
      </c>
      <c r="B19" s="236" t="str">
        <f>'Nasazení do skupin'!B30</f>
        <v>MNK Modřice "G" - Patrik Kolouch</v>
      </c>
      <c r="C19" s="461"/>
      <c r="D19" s="467"/>
      <c r="E19" s="469"/>
      <c r="F19" s="461"/>
      <c r="G19" s="467"/>
      <c r="H19" s="469"/>
      <c r="I19" s="480"/>
      <c r="J19" s="479"/>
      <c r="K19" s="479"/>
      <c r="L19" s="319">
        <v>2020</v>
      </c>
      <c r="M19" s="320"/>
      <c r="N19" s="321"/>
      <c r="O19" s="296"/>
      <c r="P19" s="296"/>
      <c r="Q19" s="277"/>
      <c r="R19" s="246"/>
    </row>
    <row r="20" spans="1:28" ht="15.75" customHeight="1" thickBot="1" x14ac:dyDescent="0.3">
      <c r="A20" s="234"/>
      <c r="B20" s="237"/>
      <c r="C20" s="462"/>
      <c r="D20" s="468"/>
      <c r="E20" s="470"/>
      <c r="F20" s="462"/>
      <c r="G20" s="468"/>
      <c r="H20" s="470"/>
      <c r="I20" s="462"/>
      <c r="J20" s="468"/>
      <c r="K20" s="468"/>
      <c r="L20" s="322"/>
      <c r="M20" s="323"/>
      <c r="N20" s="324"/>
      <c r="O20" s="297"/>
      <c r="P20" s="297"/>
      <c r="Q20" s="278"/>
      <c r="R20" s="247"/>
    </row>
    <row r="21" spans="1:28" ht="15" customHeight="1" x14ac:dyDescent="0.25">
      <c r="A21" s="234"/>
      <c r="B21" s="237"/>
      <c r="C21" s="459"/>
      <c r="D21" s="463"/>
      <c r="E21" s="465"/>
      <c r="F21" s="459"/>
      <c r="G21" s="463"/>
      <c r="H21" s="465"/>
      <c r="I21" s="459"/>
      <c r="J21" s="463"/>
      <c r="K21" s="463"/>
      <c r="L21" s="322"/>
      <c r="M21" s="323"/>
      <c r="N21" s="324"/>
      <c r="O21" s="447"/>
      <c r="P21" s="294"/>
      <c r="Q21" s="298"/>
      <c r="R21" s="254"/>
    </row>
    <row r="22" spans="1:28" ht="15.75" customHeight="1" thickBot="1" x14ac:dyDescent="0.3">
      <c r="A22" s="235"/>
      <c r="B22" s="238"/>
      <c r="C22" s="460"/>
      <c r="D22" s="464"/>
      <c r="E22" s="466"/>
      <c r="F22" s="460"/>
      <c r="G22" s="464"/>
      <c r="H22" s="466"/>
      <c r="I22" s="460"/>
      <c r="J22" s="464"/>
      <c r="K22" s="464"/>
      <c r="L22" s="325"/>
      <c r="M22" s="326"/>
      <c r="N22" s="327"/>
      <c r="O22" s="448"/>
      <c r="P22" s="295"/>
      <c r="Q22" s="299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18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8" spans="1:54" ht="20.25" x14ac:dyDescent="0.3">
      <c r="T38" s="357"/>
      <c r="U38" s="357"/>
      <c r="V38" s="357"/>
      <c r="W38" s="357"/>
      <c r="X38" s="357"/>
      <c r="Y38" s="357"/>
      <c r="Z38" s="357"/>
      <c r="AA38" s="356"/>
      <c r="AB38" s="356"/>
      <c r="AC38" s="356"/>
      <c r="AD38" s="356"/>
      <c r="AE38" s="356"/>
      <c r="AF38" s="356"/>
      <c r="AH38" s="3"/>
      <c r="AI38" s="357"/>
      <c r="AJ38" s="357"/>
      <c r="AK38" s="357"/>
      <c r="AL38" s="357"/>
      <c r="AM38" s="357"/>
      <c r="AN38" s="357"/>
      <c r="AO38" s="8"/>
      <c r="AP38" s="7"/>
      <c r="AQ38" s="7"/>
      <c r="AR38" s="7"/>
      <c r="AS38" s="7"/>
      <c r="AT38" s="7"/>
      <c r="AU38" s="357"/>
      <c r="AV38" s="357"/>
      <c r="AW38" s="357"/>
      <c r="AX38" s="357"/>
      <c r="AY38" s="3"/>
      <c r="AZ38" s="3"/>
      <c r="BA38" s="3"/>
      <c r="BB38" s="3"/>
    </row>
    <row r="40" spans="1:54" ht="20.25" x14ac:dyDescent="0.3">
      <c r="T40" s="356"/>
      <c r="U40" s="356"/>
      <c r="V40" s="356"/>
      <c r="W40" s="356"/>
      <c r="X40" s="356"/>
      <c r="Y40" s="356"/>
      <c r="Z40" s="356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"/>
      <c r="AL40" s="356"/>
      <c r="AM40" s="356"/>
      <c r="AN40" s="356"/>
      <c r="AO40" s="356"/>
      <c r="AP40" s="356"/>
      <c r="AQ40" s="356"/>
      <c r="AR40" s="356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</row>
    <row r="43" spans="1:54" ht="15.75" x14ac:dyDescent="0.25">
      <c r="T43" s="359"/>
      <c r="U43" s="359"/>
      <c r="V43" s="359"/>
      <c r="W43" s="359"/>
      <c r="X43" s="359"/>
      <c r="Y43" s="359"/>
      <c r="Z43" s="4"/>
      <c r="AA43" s="359"/>
      <c r="AB43" s="359"/>
      <c r="AC43" s="4"/>
      <c r="AD43" s="4"/>
      <c r="AE43" s="4"/>
      <c r="AF43" s="359"/>
      <c r="AG43" s="359"/>
      <c r="AH43" s="359"/>
      <c r="AI43" s="359"/>
      <c r="AJ43" s="359"/>
      <c r="AK43" s="359"/>
      <c r="AL43" s="4"/>
      <c r="AM43" s="4"/>
      <c r="AN43" s="4"/>
      <c r="AO43" s="4"/>
      <c r="AP43" s="4"/>
      <c r="AQ43" s="4"/>
      <c r="AR43" s="359"/>
      <c r="AS43" s="359"/>
      <c r="AT43" s="359"/>
      <c r="AU43" s="359"/>
      <c r="AV43" s="359"/>
      <c r="AW43" s="359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</row>
    <row r="51" spans="20:54" ht="15" customHeight="1" x14ac:dyDescent="0.25"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</row>
    <row r="53" spans="20:54" ht="15" customHeight="1" x14ac:dyDescent="0.25"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</row>
    <row r="54" spans="20:54" ht="15" customHeight="1" x14ac:dyDescent="0.25"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</row>
    <row r="55" spans="20:54" ht="20.25" x14ac:dyDescent="0.3">
      <c r="T55" s="357"/>
      <c r="U55" s="357"/>
      <c r="V55" s="357"/>
      <c r="W55" s="357"/>
      <c r="X55" s="357"/>
      <c r="Y55" s="357"/>
      <c r="Z55" s="357"/>
      <c r="AA55" s="356"/>
      <c r="AB55" s="356"/>
      <c r="AC55" s="356"/>
      <c r="AD55" s="356"/>
      <c r="AE55" s="356"/>
      <c r="AF55" s="356"/>
      <c r="AG55" s="3"/>
      <c r="AH55" s="3"/>
      <c r="AI55" s="357"/>
      <c r="AJ55" s="357"/>
      <c r="AK55" s="357"/>
      <c r="AL55" s="357"/>
      <c r="AM55" s="357"/>
      <c r="AN55" s="357"/>
      <c r="AO55" s="8"/>
      <c r="AP55" s="7"/>
      <c r="AQ55" s="7"/>
      <c r="AR55" s="7"/>
      <c r="AS55" s="7"/>
      <c r="AT55" s="7"/>
      <c r="AU55" s="357"/>
      <c r="AV55" s="357"/>
      <c r="AW55" s="357"/>
      <c r="AX55" s="357"/>
      <c r="AY55" s="3"/>
      <c r="AZ55" s="3"/>
      <c r="BA55" s="3"/>
      <c r="BB55" s="3"/>
    </row>
    <row r="57" spans="20:54" ht="20.25" x14ac:dyDescent="0.3">
      <c r="T57" s="356"/>
      <c r="U57" s="356"/>
      <c r="V57" s="356"/>
      <c r="W57" s="356"/>
      <c r="X57" s="356"/>
      <c r="Y57" s="356"/>
      <c r="Z57" s="356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"/>
      <c r="AL57" s="356"/>
      <c r="AM57" s="356"/>
      <c r="AN57" s="356"/>
      <c r="AO57" s="356"/>
      <c r="AP57" s="356"/>
      <c r="AQ57" s="356"/>
      <c r="AR57" s="356"/>
      <c r="AS57" s="358"/>
      <c r="AT57" s="358"/>
      <c r="AU57" s="358"/>
      <c r="AV57" s="358"/>
      <c r="AW57" s="358"/>
      <c r="AX57" s="358"/>
      <c r="AY57" s="358"/>
      <c r="AZ57" s="358"/>
      <c r="BA57" s="358"/>
      <c r="BB57" s="358"/>
    </row>
    <row r="60" spans="20:54" ht="15.75" x14ac:dyDescent="0.25">
      <c r="T60" s="359"/>
      <c r="U60" s="359"/>
      <c r="V60" s="359"/>
      <c r="W60" s="359"/>
      <c r="X60" s="359"/>
      <c r="Y60" s="359"/>
      <c r="Z60" s="4"/>
      <c r="AA60" s="359"/>
      <c r="AB60" s="359"/>
      <c r="AC60" s="4"/>
      <c r="AD60" s="4"/>
      <c r="AE60" s="4"/>
      <c r="AF60" s="359"/>
      <c r="AG60" s="359"/>
      <c r="AH60" s="359"/>
      <c r="AI60" s="359"/>
      <c r="AJ60" s="359"/>
      <c r="AK60" s="359"/>
      <c r="AL60" s="4"/>
      <c r="AM60" s="4"/>
      <c r="AN60" s="4"/>
      <c r="AO60" s="4"/>
      <c r="AP60" s="4"/>
      <c r="AQ60" s="4"/>
      <c r="AR60" s="359"/>
      <c r="AS60" s="359"/>
      <c r="AT60" s="359"/>
      <c r="AU60" s="359"/>
      <c r="AV60" s="359"/>
      <c r="AW60" s="359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357"/>
      <c r="AV67" s="357"/>
      <c r="AW67" s="357"/>
      <c r="AX67" s="357"/>
      <c r="AY67" s="357"/>
      <c r="AZ67" s="357"/>
      <c r="BA67" s="357"/>
      <c r="BB67" s="357"/>
    </row>
    <row r="68" spans="20:54" ht="15" customHeight="1" x14ac:dyDescent="0.25"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</row>
    <row r="72" spans="20:54" ht="23.25" x14ac:dyDescent="0.3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</row>
    <row r="73" spans="20:54" ht="20.25" x14ac:dyDescent="0.3">
      <c r="T73" s="357"/>
      <c r="U73" s="357"/>
      <c r="V73" s="357"/>
      <c r="W73" s="357"/>
      <c r="X73" s="357"/>
      <c r="Y73" s="357"/>
      <c r="Z73" s="357"/>
      <c r="AA73" s="356"/>
      <c r="AB73" s="356"/>
      <c r="AC73" s="356"/>
      <c r="AD73" s="356"/>
      <c r="AE73" s="356"/>
      <c r="AF73" s="356"/>
      <c r="AG73" s="3"/>
      <c r="AH73" s="3"/>
      <c r="AI73" s="357"/>
      <c r="AJ73" s="357"/>
      <c r="AK73" s="357"/>
      <c r="AL73" s="357"/>
      <c r="AM73" s="357"/>
      <c r="AN73" s="357"/>
      <c r="AO73" s="8"/>
      <c r="AP73" s="7"/>
      <c r="AQ73" s="7"/>
      <c r="AR73" s="7"/>
      <c r="AS73" s="7"/>
      <c r="AT73" s="7"/>
      <c r="AU73" s="357"/>
      <c r="AV73" s="357"/>
      <c r="AW73" s="357"/>
      <c r="AX73" s="357"/>
      <c r="AY73" s="3"/>
      <c r="AZ73" s="3"/>
      <c r="BA73" s="3"/>
      <c r="BB73" s="3"/>
    </row>
    <row r="75" spans="20:54" ht="20.25" x14ac:dyDescent="0.3">
      <c r="T75" s="356"/>
      <c r="U75" s="356"/>
      <c r="V75" s="356"/>
      <c r="W75" s="356"/>
      <c r="X75" s="356"/>
      <c r="Y75" s="356"/>
      <c r="Z75" s="356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"/>
      <c r="AL75" s="356"/>
      <c r="AM75" s="356"/>
      <c r="AN75" s="356"/>
      <c r="AO75" s="356"/>
      <c r="AP75" s="356"/>
      <c r="AQ75" s="356"/>
      <c r="AR75" s="356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</row>
    <row r="78" spans="20:54" ht="15.75" x14ac:dyDescent="0.25">
      <c r="T78" s="359"/>
      <c r="U78" s="359"/>
      <c r="V78" s="359"/>
      <c r="W78" s="359"/>
      <c r="X78" s="359"/>
      <c r="Y78" s="359"/>
      <c r="Z78" s="4"/>
      <c r="AA78" s="359"/>
      <c r="AB78" s="359"/>
      <c r="AC78" s="4"/>
      <c r="AD78" s="4"/>
      <c r="AE78" s="4"/>
      <c r="AF78" s="359"/>
      <c r="AG78" s="359"/>
      <c r="AH78" s="359"/>
      <c r="AI78" s="359"/>
      <c r="AJ78" s="359"/>
      <c r="AK78" s="359"/>
      <c r="AL78" s="4"/>
      <c r="AM78" s="4"/>
      <c r="AN78" s="4"/>
      <c r="AO78" s="4"/>
      <c r="AP78" s="4"/>
      <c r="AQ78" s="4"/>
      <c r="AR78" s="359"/>
      <c r="AS78" s="359"/>
      <c r="AT78" s="359"/>
      <c r="AU78" s="359"/>
      <c r="AV78" s="359"/>
      <c r="AW78" s="359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</row>
    <row r="86" spans="20:54" ht="15" customHeight="1" x14ac:dyDescent="0.25"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7"/>
      <c r="AG86" s="357"/>
      <c r="AH86" s="357"/>
      <c r="AI86" s="357"/>
      <c r="AJ86" s="357"/>
      <c r="AK86" s="357"/>
      <c r="AL86" s="357"/>
      <c r="AM86" s="357"/>
      <c r="AN86" s="357"/>
      <c r="AO86" s="357"/>
      <c r="AP86" s="357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</row>
    <row r="90" spans="20:54" ht="23.25" x14ac:dyDescent="0.3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  <c r="AK90" s="348"/>
      <c r="AL90" s="348"/>
      <c r="AM90" s="348"/>
      <c r="AN90" s="348"/>
      <c r="AO90" s="348"/>
      <c r="AP90" s="348"/>
      <c r="AQ90" s="348"/>
      <c r="AR90" s="348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</row>
    <row r="91" spans="20:54" ht="20.25" x14ac:dyDescent="0.3">
      <c r="T91" s="357"/>
      <c r="U91" s="357"/>
      <c r="V91" s="357"/>
      <c r="W91" s="357"/>
      <c r="X91" s="357"/>
      <c r="Y91" s="357"/>
      <c r="Z91" s="357"/>
      <c r="AA91" s="356"/>
      <c r="AB91" s="356"/>
      <c r="AC91" s="356"/>
      <c r="AD91" s="356"/>
      <c r="AE91" s="356"/>
      <c r="AF91" s="356"/>
      <c r="AG91" s="3"/>
      <c r="AH91" s="3"/>
      <c r="AI91" s="357"/>
      <c r="AJ91" s="357"/>
      <c r="AK91" s="357"/>
      <c r="AL91" s="357"/>
      <c r="AM91" s="357"/>
      <c r="AN91" s="357"/>
      <c r="AO91" s="8"/>
      <c r="AP91" s="7"/>
      <c r="AQ91" s="7"/>
      <c r="AR91" s="7"/>
      <c r="AS91" s="7"/>
      <c r="AT91" s="7"/>
      <c r="AU91" s="357"/>
      <c r="AV91" s="357"/>
      <c r="AW91" s="357"/>
      <c r="AX91" s="357"/>
      <c r="AY91" s="3"/>
      <c r="AZ91" s="3"/>
      <c r="BA91" s="3"/>
      <c r="BB91" s="3"/>
    </row>
    <row r="93" spans="20:54" ht="20.25" x14ac:dyDescent="0.3">
      <c r="T93" s="356"/>
      <c r="U93" s="356"/>
      <c r="V93" s="356"/>
      <c r="W93" s="356"/>
      <c r="X93" s="356"/>
      <c r="Y93" s="356"/>
      <c r="Z93" s="356"/>
      <c r="AA93" s="358"/>
      <c r="AB93" s="358"/>
      <c r="AC93" s="358"/>
      <c r="AD93" s="358"/>
      <c r="AE93" s="358"/>
      <c r="AF93" s="358"/>
      <c r="AG93" s="358"/>
      <c r="AH93" s="358"/>
      <c r="AI93" s="358"/>
      <c r="AJ93" s="358"/>
      <c r="AK93" s="3"/>
      <c r="AL93" s="356"/>
      <c r="AM93" s="356"/>
      <c r="AN93" s="356"/>
      <c r="AO93" s="356"/>
      <c r="AP93" s="356"/>
      <c r="AQ93" s="356"/>
      <c r="AR93" s="356"/>
      <c r="AS93" s="358"/>
      <c r="AT93" s="358"/>
      <c r="AU93" s="358"/>
      <c r="AV93" s="358"/>
      <c r="AW93" s="358"/>
      <c r="AX93" s="358"/>
      <c r="AY93" s="358"/>
      <c r="AZ93" s="358"/>
      <c r="BA93" s="358"/>
      <c r="BB93" s="358"/>
    </row>
    <row r="96" spans="20:54" ht="15.75" x14ac:dyDescent="0.25">
      <c r="T96" s="359"/>
      <c r="U96" s="359"/>
      <c r="V96" s="359"/>
      <c r="W96" s="359"/>
      <c r="X96" s="359"/>
      <c r="Y96" s="359"/>
      <c r="Z96" s="4"/>
      <c r="AA96" s="359"/>
      <c r="AB96" s="359"/>
      <c r="AC96" s="4"/>
      <c r="AD96" s="4"/>
      <c r="AE96" s="4"/>
      <c r="AF96" s="359"/>
      <c r="AG96" s="359"/>
      <c r="AH96" s="359"/>
      <c r="AI96" s="359"/>
      <c r="AJ96" s="359"/>
      <c r="AK96" s="359"/>
      <c r="AL96" s="4"/>
      <c r="AM96" s="4"/>
      <c r="AN96" s="4"/>
      <c r="AO96" s="4"/>
      <c r="AP96" s="4"/>
      <c r="AQ96" s="5"/>
      <c r="AR96" s="359"/>
      <c r="AS96" s="359"/>
      <c r="AT96" s="359"/>
      <c r="AU96" s="359"/>
      <c r="AV96" s="359"/>
      <c r="AW96" s="359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57" t="s">
        <v>18</v>
      </c>
      <c r="U103" s="357"/>
      <c r="V103" s="357"/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</row>
    <row r="104" spans="20:54" ht="15" customHeight="1" x14ac:dyDescent="0.25"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N104" s="357"/>
      <c r="AO104" s="357"/>
      <c r="AP104" s="357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</row>
    <row r="107" spans="20:54" ht="23.25" x14ac:dyDescent="0.35">
      <c r="T107" s="348" t="s">
        <v>7</v>
      </c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</row>
    <row r="108" spans="20:54" ht="20.25" x14ac:dyDescent="0.3">
      <c r="T108" s="357" t="s">
        <v>8</v>
      </c>
      <c r="U108" s="357"/>
      <c r="V108" s="357"/>
      <c r="W108" s="357"/>
      <c r="X108" s="357"/>
      <c r="Y108" s="357"/>
      <c r="Z108" s="357"/>
      <c r="AA108" s="356" t="str">
        <f>C4</f>
        <v>Modřice 12.9.2020</v>
      </c>
      <c r="AB108" s="356"/>
      <c r="AC108" s="356"/>
      <c r="AD108" s="356"/>
      <c r="AE108" s="356"/>
      <c r="AF108" s="356"/>
      <c r="AG108" s="3"/>
      <c r="AH108" s="3"/>
      <c r="AI108" s="357" t="s">
        <v>9</v>
      </c>
      <c r="AJ108" s="357"/>
      <c r="AK108" s="357"/>
      <c r="AL108" s="357"/>
      <c r="AM108" s="357"/>
      <c r="AN108" s="357"/>
      <c r="AO108" s="8" t="str">
        <f>CONCATENATE("(",P4,"-5)")</f>
        <v>(-5)</v>
      </c>
      <c r="AP108" s="7"/>
      <c r="AQ108" s="7"/>
      <c r="AR108" s="7"/>
      <c r="AS108" s="7"/>
      <c r="AT108" s="7"/>
      <c r="AU108" s="357" t="s">
        <v>10</v>
      </c>
      <c r="AV108" s="357"/>
      <c r="AW108" s="357"/>
      <c r="AX108" s="357"/>
      <c r="AY108" s="3"/>
      <c r="AZ108" s="3"/>
      <c r="BA108" s="3"/>
      <c r="BB108" s="3"/>
    </row>
    <row r="110" spans="20:54" ht="20.25" x14ac:dyDescent="0.3">
      <c r="T110" s="356" t="s">
        <v>11</v>
      </c>
      <c r="U110" s="356"/>
      <c r="V110" s="356"/>
      <c r="W110" s="356"/>
      <c r="X110" s="356"/>
      <c r="Y110" s="356"/>
      <c r="Z110" s="356"/>
      <c r="AA110" s="358" t="e">
        <f>#REF!</f>
        <v>#REF!</v>
      </c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"/>
      <c r="AL110" s="356" t="s">
        <v>12</v>
      </c>
      <c r="AM110" s="356"/>
      <c r="AN110" s="356"/>
      <c r="AO110" s="356"/>
      <c r="AP110" s="356"/>
      <c r="AQ110" s="356"/>
      <c r="AR110" s="356"/>
      <c r="AS110" s="358" t="e">
        <f>#REF!</f>
        <v>#REF!</v>
      </c>
      <c r="AT110" s="358"/>
      <c r="AU110" s="358"/>
      <c r="AV110" s="358"/>
      <c r="AW110" s="358"/>
      <c r="AX110" s="358"/>
      <c r="AY110" s="358"/>
      <c r="AZ110" s="358"/>
      <c r="BA110" s="358"/>
      <c r="BB110" s="358"/>
    </row>
    <row r="113" spans="20:54" ht="15.75" x14ac:dyDescent="0.25">
      <c r="T113" s="359" t="s">
        <v>13</v>
      </c>
      <c r="U113" s="359"/>
      <c r="V113" s="359"/>
      <c r="W113" s="359"/>
      <c r="X113" s="359"/>
      <c r="Y113" s="359"/>
      <c r="Z113" s="4"/>
      <c r="AA113" s="359"/>
      <c r="AB113" s="359"/>
      <c r="AC113" s="4"/>
      <c r="AD113" s="4"/>
      <c r="AE113" s="4"/>
      <c r="AF113" s="359" t="s">
        <v>14</v>
      </c>
      <c r="AG113" s="359"/>
      <c r="AH113" s="359"/>
      <c r="AI113" s="359"/>
      <c r="AJ113" s="359"/>
      <c r="AK113" s="359"/>
      <c r="AL113" s="4"/>
      <c r="AM113" s="4"/>
      <c r="AN113" s="4"/>
      <c r="AO113" s="4"/>
      <c r="AP113" s="4"/>
      <c r="AQ113" s="4"/>
      <c r="AR113" s="359" t="s">
        <v>15</v>
      </c>
      <c r="AS113" s="359"/>
      <c r="AT113" s="359"/>
      <c r="AU113" s="359"/>
      <c r="AV113" s="359"/>
      <c r="AW113" s="359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57" t="s">
        <v>18</v>
      </c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357"/>
      <c r="AL121" s="357"/>
      <c r="AM121" s="357"/>
      <c r="AN121" s="357"/>
      <c r="AO121" s="357"/>
      <c r="AP121" s="357"/>
      <c r="AQ121" s="357"/>
      <c r="AR121" s="357"/>
      <c r="AS121" s="357"/>
      <c r="AT121" s="357"/>
      <c r="AU121" s="357"/>
      <c r="AV121" s="357"/>
      <c r="AW121" s="357"/>
      <c r="AX121" s="357"/>
      <c r="AY121" s="357"/>
      <c r="AZ121" s="357"/>
      <c r="BA121" s="357"/>
      <c r="BB121" s="357"/>
    </row>
    <row r="122" spans="20:54" ht="15" customHeight="1" x14ac:dyDescent="0.25"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</row>
    <row r="126" spans="20:54" ht="23.25" x14ac:dyDescent="0.35">
      <c r="T126" s="348" t="s">
        <v>7</v>
      </c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348"/>
      <c r="AM126" s="348"/>
      <c r="AN126" s="348"/>
      <c r="AO126" s="348"/>
      <c r="AP126" s="348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</row>
    <row r="127" spans="20:54" ht="20.25" x14ac:dyDescent="0.3">
      <c r="T127" s="357" t="s">
        <v>8</v>
      </c>
      <c r="U127" s="357"/>
      <c r="V127" s="357"/>
      <c r="W127" s="357"/>
      <c r="X127" s="357"/>
      <c r="Y127" s="357"/>
      <c r="Z127" s="357"/>
      <c r="AA127" s="356" t="str">
        <f>C4</f>
        <v>Modřice 12.9.2020</v>
      </c>
      <c r="AB127" s="356"/>
      <c r="AC127" s="356"/>
      <c r="AD127" s="356"/>
      <c r="AE127" s="356"/>
      <c r="AF127" s="356"/>
      <c r="AG127" s="3"/>
      <c r="AH127" s="3"/>
      <c r="AI127" s="357" t="s">
        <v>9</v>
      </c>
      <c r="AJ127" s="357"/>
      <c r="AK127" s="357"/>
      <c r="AL127" s="357"/>
      <c r="AM127" s="357"/>
      <c r="AN127" s="357"/>
      <c r="AO127" s="8" t="str">
        <f>CONCATENATE("(",P4,"-6)")</f>
        <v>(-6)</v>
      </c>
      <c r="AP127" s="7"/>
      <c r="AQ127" s="7"/>
      <c r="AR127" s="7"/>
      <c r="AS127" s="7"/>
      <c r="AT127" s="7"/>
      <c r="AU127" s="357" t="s">
        <v>10</v>
      </c>
      <c r="AV127" s="357"/>
      <c r="AW127" s="357"/>
      <c r="AX127" s="357"/>
      <c r="AY127" s="3"/>
      <c r="AZ127" s="3"/>
      <c r="BA127" s="3"/>
      <c r="BB127" s="3"/>
    </row>
    <row r="129" spans="20:54" ht="20.25" x14ac:dyDescent="0.3">
      <c r="T129" s="356" t="s">
        <v>11</v>
      </c>
      <c r="U129" s="356"/>
      <c r="V129" s="356"/>
      <c r="W129" s="356"/>
      <c r="X129" s="356"/>
      <c r="Y129" s="356"/>
      <c r="Z129" s="356"/>
      <c r="AA129" s="358" t="e">
        <f>#REF!</f>
        <v>#REF!</v>
      </c>
      <c r="AB129" s="358"/>
      <c r="AC129" s="358"/>
      <c r="AD129" s="358"/>
      <c r="AE129" s="358"/>
      <c r="AF129" s="358"/>
      <c r="AG129" s="358"/>
      <c r="AH129" s="358"/>
      <c r="AI129" s="358"/>
      <c r="AJ129" s="358"/>
      <c r="AK129" s="3"/>
      <c r="AL129" s="356" t="s">
        <v>12</v>
      </c>
      <c r="AM129" s="356"/>
      <c r="AN129" s="356"/>
      <c r="AO129" s="356"/>
      <c r="AP129" s="356"/>
      <c r="AQ129" s="356"/>
      <c r="AR129" s="356"/>
      <c r="AS129" s="358" t="e">
        <f>#REF!</f>
        <v>#REF!</v>
      </c>
      <c r="AT129" s="358"/>
      <c r="AU129" s="358"/>
      <c r="AV129" s="358"/>
      <c r="AW129" s="358"/>
      <c r="AX129" s="358"/>
      <c r="AY129" s="358"/>
      <c r="AZ129" s="358"/>
      <c r="BA129" s="358"/>
      <c r="BB129" s="358"/>
    </row>
    <row r="132" spans="20:54" ht="15.75" x14ac:dyDescent="0.25">
      <c r="T132" s="359" t="s">
        <v>13</v>
      </c>
      <c r="U132" s="359"/>
      <c r="V132" s="359"/>
      <c r="W132" s="359"/>
      <c r="X132" s="359"/>
      <c r="Y132" s="359"/>
      <c r="Z132" s="4"/>
      <c r="AA132" s="359"/>
      <c r="AB132" s="359"/>
      <c r="AC132" s="4"/>
      <c r="AD132" s="4"/>
      <c r="AE132" s="4"/>
      <c r="AF132" s="359" t="s">
        <v>14</v>
      </c>
      <c r="AG132" s="359"/>
      <c r="AH132" s="359"/>
      <c r="AI132" s="359"/>
      <c r="AJ132" s="359"/>
      <c r="AK132" s="359"/>
      <c r="AL132" s="4"/>
      <c r="AM132" s="4"/>
      <c r="AN132" s="4"/>
      <c r="AO132" s="4"/>
      <c r="AP132" s="4"/>
      <c r="AQ132" s="4"/>
      <c r="AR132" s="359" t="s">
        <v>15</v>
      </c>
      <c r="AS132" s="359"/>
      <c r="AT132" s="359"/>
      <c r="AU132" s="359"/>
      <c r="AV132" s="359"/>
      <c r="AW132" s="359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57" t="s">
        <v>18</v>
      </c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57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</row>
    <row r="140" spans="20:54" ht="15" customHeight="1" x14ac:dyDescent="0.25">
      <c r="T140" s="357"/>
      <c r="U140" s="357"/>
      <c r="V140" s="357"/>
      <c r="W140" s="357"/>
      <c r="X140" s="357"/>
      <c r="Y140" s="357"/>
      <c r="Z140" s="357"/>
      <c r="AA140" s="357"/>
      <c r="AB140" s="357"/>
      <c r="AC140" s="357"/>
      <c r="AD140" s="357"/>
      <c r="AE140" s="357"/>
      <c r="AF140" s="357"/>
      <c r="AG140" s="357"/>
      <c r="AH140" s="357"/>
      <c r="AI140" s="357"/>
      <c r="AJ140" s="357"/>
      <c r="AK140" s="357"/>
      <c r="AL140" s="357"/>
      <c r="AM140" s="357"/>
      <c r="AN140" s="357"/>
      <c r="AO140" s="357"/>
      <c r="AP140" s="357"/>
      <c r="AQ140" s="357"/>
      <c r="AR140" s="357"/>
      <c r="AS140" s="357"/>
      <c r="AT140" s="357"/>
      <c r="AU140" s="357"/>
      <c r="AV140" s="357"/>
      <c r="AW140" s="357"/>
      <c r="AX140" s="357"/>
      <c r="AY140" s="357"/>
      <c r="AZ140" s="357"/>
      <c r="BA140" s="357"/>
      <c r="BB140" s="357"/>
    </row>
  </sheetData>
  <mergeCells count="235">
    <mergeCell ref="T90:BB90"/>
    <mergeCell ref="T91:Z91"/>
    <mergeCell ref="AA91:AF91"/>
    <mergeCell ref="AI91:AN91"/>
    <mergeCell ref="AU91:AX91"/>
    <mergeCell ref="T60:Y60"/>
    <mergeCell ref="AA60:AB60"/>
    <mergeCell ref="AF60:AK60"/>
    <mergeCell ref="AR60:AW60"/>
    <mergeCell ref="T67:BB68"/>
    <mergeCell ref="T72:BB72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78:Y78"/>
    <mergeCell ref="AA78:AB78"/>
    <mergeCell ref="AF78:AK78"/>
    <mergeCell ref="AR78:AW78"/>
    <mergeCell ref="T85:BB86"/>
    <mergeCell ref="T53:BB54"/>
    <mergeCell ref="T50:BB51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43:Y43"/>
    <mergeCell ref="AA43:AB43"/>
    <mergeCell ref="AF43:AK43"/>
    <mergeCell ref="AR43:AW43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39:BB140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S92"/>
  <sheetViews>
    <sheetView showGridLines="0" topLeftCell="A4" zoomScaleNormal="100" workbookViewId="0">
      <selection activeCell="W12" sqref="W1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47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18" ht="15.75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skupin'!B27</f>
        <v>MNK Modřice "C" - Michael Svoboda</v>
      </c>
      <c r="C7" s="306"/>
      <c r="D7" s="307"/>
      <c r="E7" s="308"/>
      <c r="F7" s="389">
        <f>O35</f>
        <v>2</v>
      </c>
      <c r="G7" s="389" t="s">
        <v>5</v>
      </c>
      <c r="H7" s="391">
        <f>Q35</f>
        <v>0</v>
      </c>
      <c r="I7" s="387">
        <f>Q29</f>
        <v>2</v>
      </c>
      <c r="J7" s="389" t="s">
        <v>5</v>
      </c>
      <c r="K7" s="391">
        <f>O29</f>
        <v>0</v>
      </c>
      <c r="L7" s="387">
        <f>O25</f>
        <v>2</v>
      </c>
      <c r="M7" s="389" t="s">
        <v>5</v>
      </c>
      <c r="N7" s="391">
        <f>Q25</f>
        <v>1</v>
      </c>
      <c r="O7" s="394">
        <f>F7+I7+L7</f>
        <v>6</v>
      </c>
      <c r="P7" s="396" t="s">
        <v>5</v>
      </c>
      <c r="Q7" s="398">
        <f>H7+K7+N7</f>
        <v>1</v>
      </c>
      <c r="R7" s="400">
        <v>6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88"/>
      <c r="M8" s="390"/>
      <c r="N8" s="392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O36</f>
        <v>20</v>
      </c>
      <c r="G9" s="404" t="s">
        <v>5</v>
      </c>
      <c r="H9" s="406">
        <f>Q36</f>
        <v>8</v>
      </c>
      <c r="I9" s="402">
        <f>Q30</f>
        <v>20</v>
      </c>
      <c r="J9" s="404" t="s">
        <v>5</v>
      </c>
      <c r="K9" s="406">
        <f>O30</f>
        <v>5</v>
      </c>
      <c r="L9" s="402">
        <f>O26</f>
        <v>26</v>
      </c>
      <c r="M9" s="404" t="s">
        <v>5</v>
      </c>
      <c r="N9" s="406">
        <f>Q26</f>
        <v>21</v>
      </c>
      <c r="O9" s="426">
        <f>F9+I9+L9</f>
        <v>66</v>
      </c>
      <c r="P9" s="428" t="s">
        <v>5</v>
      </c>
      <c r="Q9" s="415">
        <f>H9+K9+N9</f>
        <v>34</v>
      </c>
      <c r="R9" s="430">
        <v>1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403"/>
      <c r="M10" s="405"/>
      <c r="N10" s="407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skupin'!B28</f>
        <v>T.J. SOKOL Holice "A" - Dominik Machatý</v>
      </c>
      <c r="C11" s="393">
        <f>H7</f>
        <v>0</v>
      </c>
      <c r="D11" s="408" t="s">
        <v>5</v>
      </c>
      <c r="E11" s="408">
        <f>F7</f>
        <v>2</v>
      </c>
      <c r="F11" s="333" t="s">
        <v>54</v>
      </c>
      <c r="G11" s="334"/>
      <c r="H11" s="335"/>
      <c r="I11" s="389">
        <f>O27</f>
        <v>2</v>
      </c>
      <c r="J11" s="389" t="s">
        <v>5</v>
      </c>
      <c r="K11" s="391">
        <f>Q27</f>
        <v>0</v>
      </c>
      <c r="L11" s="387">
        <f>O31</f>
        <v>0</v>
      </c>
      <c r="M11" s="389" t="s">
        <v>5</v>
      </c>
      <c r="N11" s="391">
        <f>Q31</f>
        <v>2</v>
      </c>
      <c r="O11" s="394">
        <f>C11+I11+L11</f>
        <v>2</v>
      </c>
      <c r="P11" s="396" t="s">
        <v>5</v>
      </c>
      <c r="Q11" s="398">
        <f>E11+K11+N11</f>
        <v>4</v>
      </c>
      <c r="R11" s="400">
        <v>2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88"/>
      <c r="M12" s="390"/>
      <c r="N12" s="392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8</v>
      </c>
      <c r="D13" s="404" t="s">
        <v>5</v>
      </c>
      <c r="E13" s="404">
        <f>F9</f>
        <v>20</v>
      </c>
      <c r="F13" s="336"/>
      <c r="G13" s="337"/>
      <c r="H13" s="338"/>
      <c r="I13" s="404">
        <f>O28</f>
        <v>20</v>
      </c>
      <c r="J13" s="404" t="s">
        <v>5</v>
      </c>
      <c r="K13" s="406">
        <f>Q28</f>
        <v>11</v>
      </c>
      <c r="L13" s="402">
        <f>O32</f>
        <v>12</v>
      </c>
      <c r="M13" s="404" t="s">
        <v>5</v>
      </c>
      <c r="N13" s="406">
        <f>Q32</f>
        <v>20</v>
      </c>
      <c r="O13" s="426">
        <f>C13+I13+L13</f>
        <v>40</v>
      </c>
      <c r="P13" s="428" t="s">
        <v>5</v>
      </c>
      <c r="Q13" s="415">
        <f>E13+K13+N13</f>
        <v>51</v>
      </c>
      <c r="R13" s="381">
        <v>3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403"/>
      <c r="M14" s="405"/>
      <c r="N14" s="407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skupin'!B29</f>
        <v>Slovan Chabařovice "C" - Eduard Turek</v>
      </c>
      <c r="C15" s="387">
        <f>K7</f>
        <v>0</v>
      </c>
      <c r="D15" s="389" t="s">
        <v>5</v>
      </c>
      <c r="E15" s="391">
        <f>I7</f>
        <v>2</v>
      </c>
      <c r="F15" s="393">
        <f>K11</f>
        <v>0</v>
      </c>
      <c r="G15" s="408" t="s">
        <v>5</v>
      </c>
      <c r="H15" s="408">
        <f>I11</f>
        <v>2</v>
      </c>
      <c r="I15" s="417"/>
      <c r="J15" s="418"/>
      <c r="K15" s="419"/>
      <c r="L15" s="449">
        <f>Q33</f>
        <v>0</v>
      </c>
      <c r="M15" s="449" t="s">
        <v>5</v>
      </c>
      <c r="N15" s="451">
        <f>O33</f>
        <v>2</v>
      </c>
      <c r="O15" s="394">
        <f>C15+F15+L15</f>
        <v>0</v>
      </c>
      <c r="P15" s="396" t="s">
        <v>5</v>
      </c>
      <c r="Q15" s="398">
        <f>E15+H15+N15</f>
        <v>6</v>
      </c>
      <c r="R15" s="400">
        <v>0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50"/>
      <c r="M16" s="450"/>
      <c r="N16" s="45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K9</f>
        <v>5</v>
      </c>
      <c r="D17" s="404" t="s">
        <v>5</v>
      </c>
      <c r="E17" s="406">
        <f>I9</f>
        <v>20</v>
      </c>
      <c r="F17" s="402">
        <f>K13</f>
        <v>11</v>
      </c>
      <c r="G17" s="404" t="s">
        <v>5</v>
      </c>
      <c r="H17" s="404">
        <f>I13</f>
        <v>20</v>
      </c>
      <c r="I17" s="420"/>
      <c r="J17" s="421"/>
      <c r="K17" s="422"/>
      <c r="L17" s="453">
        <f>Q34</f>
        <v>10</v>
      </c>
      <c r="M17" s="453" t="s">
        <v>5</v>
      </c>
      <c r="N17" s="455">
        <f>O34</f>
        <v>20</v>
      </c>
      <c r="O17" s="426">
        <f>C17+F17+L17</f>
        <v>26</v>
      </c>
      <c r="P17" s="428" t="s">
        <v>5</v>
      </c>
      <c r="Q17" s="415">
        <f>E17+H17+N17</f>
        <v>60</v>
      </c>
      <c r="R17" s="381">
        <v>4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54"/>
      <c r="M18" s="454"/>
      <c r="N18" s="456"/>
      <c r="O18" s="427"/>
      <c r="P18" s="429"/>
      <c r="Q18" s="416"/>
      <c r="R18" s="382"/>
    </row>
    <row r="19" spans="1:19" ht="15" customHeight="1" x14ac:dyDescent="0.25">
      <c r="A19" s="368">
        <v>4</v>
      </c>
      <c r="B19" s="236" t="str">
        <f>'Nasazení do skupin'!B30</f>
        <v>MNK Modřice "G" - Patrik Kolouch</v>
      </c>
      <c r="C19" s="387">
        <f>N7</f>
        <v>1</v>
      </c>
      <c r="D19" s="389" t="s">
        <v>5</v>
      </c>
      <c r="E19" s="391">
        <f>L7</f>
        <v>2</v>
      </c>
      <c r="F19" s="387">
        <f>N11</f>
        <v>2</v>
      </c>
      <c r="G19" s="389" t="s">
        <v>5</v>
      </c>
      <c r="H19" s="391">
        <f>L11</f>
        <v>0</v>
      </c>
      <c r="I19" s="393">
        <f>N15</f>
        <v>2</v>
      </c>
      <c r="J19" s="408" t="s">
        <v>5</v>
      </c>
      <c r="K19" s="408">
        <f>L15</f>
        <v>0</v>
      </c>
      <c r="L19" s="319">
        <v>2020</v>
      </c>
      <c r="M19" s="320"/>
      <c r="N19" s="321"/>
      <c r="O19" s="396">
        <f>C19+F19+I19</f>
        <v>5</v>
      </c>
      <c r="P19" s="396" t="s">
        <v>5</v>
      </c>
      <c r="Q19" s="398">
        <f>E19+H19+K19</f>
        <v>2</v>
      </c>
      <c r="R19" s="400">
        <v>4</v>
      </c>
    </row>
    <row r="20" spans="1:19" ht="15.75" customHeight="1" thickBot="1" x14ac:dyDescent="0.3">
      <c r="A20" s="369"/>
      <c r="B20" s="237"/>
      <c r="C20" s="388"/>
      <c r="D20" s="390"/>
      <c r="E20" s="392"/>
      <c r="F20" s="388"/>
      <c r="G20" s="390"/>
      <c r="H20" s="392"/>
      <c r="I20" s="388"/>
      <c r="J20" s="390"/>
      <c r="K20" s="390"/>
      <c r="L20" s="322"/>
      <c r="M20" s="323"/>
      <c r="N20" s="324"/>
      <c r="O20" s="397"/>
      <c r="P20" s="397"/>
      <c r="Q20" s="399"/>
      <c r="R20" s="401"/>
    </row>
    <row r="21" spans="1:19" ht="15" customHeight="1" x14ac:dyDescent="0.25">
      <c r="A21" s="369"/>
      <c r="B21" s="237"/>
      <c r="C21" s="402">
        <f>N9</f>
        <v>21</v>
      </c>
      <c r="D21" s="404" t="s">
        <v>5</v>
      </c>
      <c r="E21" s="406">
        <f>L9</f>
        <v>26</v>
      </c>
      <c r="F21" s="402">
        <f>N13</f>
        <v>20</v>
      </c>
      <c r="G21" s="404" t="s">
        <v>5</v>
      </c>
      <c r="H21" s="406">
        <f>L13</f>
        <v>12</v>
      </c>
      <c r="I21" s="402">
        <f>N17</f>
        <v>20</v>
      </c>
      <c r="J21" s="404" t="s">
        <v>5</v>
      </c>
      <c r="K21" s="404">
        <f>L17</f>
        <v>10</v>
      </c>
      <c r="L21" s="322"/>
      <c r="M21" s="323"/>
      <c r="N21" s="324"/>
      <c r="O21" s="457">
        <f>C21+F21+I21</f>
        <v>61</v>
      </c>
      <c r="P21" s="428" t="s">
        <v>5</v>
      </c>
      <c r="Q21" s="415">
        <f>E21+H21+K21</f>
        <v>48</v>
      </c>
      <c r="R21" s="381">
        <v>2</v>
      </c>
    </row>
    <row r="22" spans="1:19" ht="15.75" customHeight="1" thickBot="1" x14ac:dyDescent="0.3">
      <c r="A22" s="370"/>
      <c r="B22" s="238"/>
      <c r="C22" s="403"/>
      <c r="D22" s="405"/>
      <c r="E22" s="407"/>
      <c r="F22" s="403"/>
      <c r="G22" s="405"/>
      <c r="H22" s="407"/>
      <c r="I22" s="403"/>
      <c r="J22" s="405"/>
      <c r="K22" s="405"/>
      <c r="L22" s="325"/>
      <c r="M22" s="326"/>
      <c r="N22" s="327"/>
      <c r="O22" s="458"/>
      <c r="P22" s="429"/>
      <c r="Q22" s="416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B7</f>
        <v>MNK Modřice "C" - Michael Svoboda</v>
      </c>
      <c r="C25" s="364"/>
      <c r="D25" s="364" t="s">
        <v>5</v>
      </c>
      <c r="E25" s="364" t="str">
        <f>B19</f>
        <v>MNK Modřice "G" - Patrik Kolouch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2</v>
      </c>
      <c r="P25" s="55" t="s">
        <v>5</v>
      </c>
      <c r="Q25" s="55">
        <v>1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26</v>
      </c>
      <c r="P26" s="55" t="s">
        <v>5</v>
      </c>
      <c r="Q26" s="41">
        <v>21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T.J. SOKOL Holice "A" - Dominik Machatý</v>
      </c>
      <c r="C27" s="364"/>
      <c r="D27" s="364" t="s">
        <v>5</v>
      </c>
      <c r="E27" s="364" t="str">
        <f>B15</f>
        <v>Slovan Chabařovice "C" - Eduard Turek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2</v>
      </c>
      <c r="P27" s="55" t="s">
        <v>5</v>
      </c>
      <c r="Q27" s="55">
        <v>0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20</v>
      </c>
      <c r="P28" s="55" t="s">
        <v>5</v>
      </c>
      <c r="Q28" s="41">
        <v>11</v>
      </c>
      <c r="R28" s="9" t="s">
        <v>22</v>
      </c>
    </row>
    <row r="29" spans="1:19" ht="15" customHeight="1" x14ac:dyDescent="0.25">
      <c r="A29" s="367">
        <v>3</v>
      </c>
      <c r="B29" s="364" t="str">
        <f>B15</f>
        <v>Slovan Chabařovice "C" - Eduard Turek</v>
      </c>
      <c r="C29" s="364"/>
      <c r="D29" s="364" t="s">
        <v>5</v>
      </c>
      <c r="E29" s="364" t="str">
        <f>B7</f>
        <v>MNK Modřice "C" - Michael Svoboda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0</v>
      </c>
      <c r="P29" s="55" t="s">
        <v>5</v>
      </c>
      <c r="Q29" s="55">
        <v>2</v>
      </c>
      <c r="R29" s="9" t="s">
        <v>23</v>
      </c>
    </row>
    <row r="30" spans="1:19" ht="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5</v>
      </c>
      <c r="P30" s="55" t="s">
        <v>5</v>
      </c>
      <c r="Q30" s="41">
        <v>20</v>
      </c>
      <c r="R30" s="9" t="s">
        <v>22</v>
      </c>
    </row>
    <row r="31" spans="1:19" ht="15" customHeight="1" x14ac:dyDescent="0.25">
      <c r="A31" s="367">
        <v>4</v>
      </c>
      <c r="B31" s="364" t="str">
        <f>B11</f>
        <v>T.J. SOKOL Holice "A" - Dominik Machatý</v>
      </c>
      <c r="C31" s="364"/>
      <c r="D31" s="364" t="s">
        <v>5</v>
      </c>
      <c r="E31" s="364" t="str">
        <f>B19</f>
        <v>MNK Modřice "G" - Patrik Kolouch</v>
      </c>
      <c r="F31" s="364"/>
      <c r="G31" s="364"/>
      <c r="H31" s="364"/>
      <c r="I31" s="364"/>
      <c r="J31" s="364"/>
      <c r="K31" s="364"/>
      <c r="L31" s="364"/>
      <c r="M31" s="364"/>
      <c r="N31" s="364"/>
      <c r="O31" s="54">
        <v>0</v>
      </c>
      <c r="P31" s="55" t="s">
        <v>5</v>
      </c>
      <c r="Q31" s="55">
        <v>2</v>
      </c>
      <c r="R31" s="9" t="s">
        <v>23</v>
      </c>
    </row>
    <row r="32" spans="1:19" ht="15" customHeight="1" x14ac:dyDescent="0.25">
      <c r="A32" s="367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53">
        <v>12</v>
      </c>
      <c r="P32" s="55" t="s">
        <v>5</v>
      </c>
      <c r="Q32" s="41">
        <v>20</v>
      </c>
      <c r="R32" s="9" t="s">
        <v>22</v>
      </c>
    </row>
    <row r="33" spans="1:18" ht="15" customHeight="1" x14ac:dyDescent="0.25">
      <c r="A33" s="367">
        <v>5</v>
      </c>
      <c r="B33" s="364" t="str">
        <f>B19</f>
        <v>MNK Modřice "G" - Patrik Kolouch</v>
      </c>
      <c r="C33" s="364"/>
      <c r="D33" s="364" t="s">
        <v>5</v>
      </c>
      <c r="E33" s="364" t="str">
        <f>B15</f>
        <v>Slovan Chabařovice "C" - Eduard Turek</v>
      </c>
      <c r="F33" s="364"/>
      <c r="G33" s="364"/>
      <c r="H33" s="364"/>
      <c r="I33" s="364"/>
      <c r="J33" s="364"/>
      <c r="K33" s="364"/>
      <c r="L33" s="364"/>
      <c r="M33" s="364"/>
      <c r="N33" s="364"/>
      <c r="O33" s="54">
        <v>2</v>
      </c>
      <c r="P33" s="55" t="s">
        <v>5</v>
      </c>
      <c r="Q33" s="55">
        <v>0</v>
      </c>
      <c r="R33" s="9" t="s">
        <v>23</v>
      </c>
    </row>
    <row r="34" spans="1:18" ht="15" customHeight="1" x14ac:dyDescent="0.25">
      <c r="A34" s="367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53">
        <v>20</v>
      </c>
      <c r="P34" s="55" t="s">
        <v>5</v>
      </c>
      <c r="Q34" s="41">
        <v>10</v>
      </c>
      <c r="R34" s="9" t="s">
        <v>22</v>
      </c>
    </row>
    <row r="35" spans="1:18" ht="15" customHeight="1" x14ac:dyDescent="0.25">
      <c r="A35" s="367">
        <v>6</v>
      </c>
      <c r="B35" s="364" t="str">
        <f>B7</f>
        <v>MNK Modřice "C" - Michael Svoboda</v>
      </c>
      <c r="C35" s="364"/>
      <c r="D35" s="364" t="s">
        <v>5</v>
      </c>
      <c r="E35" s="364" t="str">
        <f>B11</f>
        <v>T.J. SOKOL Holice "A" - Dominik Machatý</v>
      </c>
      <c r="F35" s="364"/>
      <c r="G35" s="364"/>
      <c r="H35" s="364"/>
      <c r="I35" s="364"/>
      <c r="J35" s="364"/>
      <c r="K35" s="364"/>
      <c r="L35" s="364"/>
      <c r="M35" s="364"/>
      <c r="N35" s="364"/>
      <c r="O35" s="54">
        <v>2</v>
      </c>
      <c r="P35" s="55" t="s">
        <v>5</v>
      </c>
      <c r="Q35" s="55">
        <v>0</v>
      </c>
      <c r="R35" s="9" t="s">
        <v>23</v>
      </c>
    </row>
    <row r="36" spans="1:18" ht="15" customHeight="1" x14ac:dyDescent="0.25">
      <c r="A36" s="367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53">
        <v>20</v>
      </c>
      <c r="P36" s="55" t="s">
        <v>5</v>
      </c>
      <c r="Q36" s="41">
        <v>8</v>
      </c>
      <c r="R36" s="9" t="s">
        <v>22</v>
      </c>
    </row>
    <row r="37" spans="1:18" x14ac:dyDescent="0.25">
      <c r="P37" s="349"/>
      <c r="Q37" s="349"/>
      <c r="R37" s="45"/>
    </row>
    <row r="39" spans="1:18" ht="14.45" customHeight="1" x14ac:dyDescent="0.25"/>
    <row r="40" spans="1:18" ht="14.45" customHeight="1" x14ac:dyDescent="0.25"/>
    <row r="49" ht="15" customHeight="1" x14ac:dyDescent="0.25"/>
    <row r="53" ht="14.45" customHeight="1" x14ac:dyDescent="0.25"/>
    <row r="54" ht="14.45" customHeight="1" x14ac:dyDescent="0.25"/>
    <row r="67" ht="15" customHeight="1" x14ac:dyDescent="0.25"/>
    <row r="71" ht="14.45" customHeight="1" x14ac:dyDescent="0.25"/>
    <row r="72" ht="14.45" customHeight="1" x14ac:dyDescent="0.25"/>
    <row r="91" ht="14.45" customHeight="1" x14ac:dyDescent="0.25"/>
    <row r="92" ht="14.45" customHeight="1" x14ac:dyDescent="0.25"/>
  </sheetData>
  <mergeCells count="151"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BB140"/>
  <sheetViews>
    <sheetView showGridLines="0" zoomScaleNormal="100" workbookViewId="0">
      <selection activeCell="AB8" sqref="AB8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48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/>
      <c r="M5" s="249"/>
      <c r="N5" s="250"/>
      <c r="O5" s="256" t="s">
        <v>1</v>
      </c>
      <c r="P5" s="257"/>
      <c r="Q5" s="258"/>
      <c r="R5" s="56" t="s">
        <v>2</v>
      </c>
    </row>
    <row r="6" spans="1:26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9" t="s">
        <v>4</v>
      </c>
    </row>
    <row r="7" spans="1:26" ht="15" customHeight="1" x14ac:dyDescent="0.25">
      <c r="A7" s="233">
        <v>1</v>
      </c>
      <c r="B7" s="236" t="str">
        <f>'Nasazení do skupin'!B31</f>
        <v>MNK Modřice "A" - David Dvořák</v>
      </c>
      <c r="C7" s="306"/>
      <c r="D7" s="307"/>
      <c r="E7" s="308"/>
      <c r="F7" s="244"/>
      <c r="G7" s="244"/>
      <c r="H7" s="274"/>
      <c r="I7" s="271"/>
      <c r="J7" s="244"/>
      <c r="K7" s="274"/>
      <c r="L7" s="281"/>
      <c r="M7" s="283"/>
      <c r="N7" s="292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282"/>
      <c r="M8" s="284"/>
      <c r="N8" s="293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317"/>
      <c r="M9" s="290"/>
      <c r="N9" s="302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318"/>
      <c r="M10" s="291"/>
      <c r="N10" s="303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skupin'!B32</f>
        <v>TJ ČZ Strakonice "B" - Rostislav Hrubý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281"/>
      <c r="M11" s="283"/>
      <c r="N11" s="292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282"/>
      <c r="M12" s="284"/>
      <c r="N12" s="293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317"/>
      <c r="M13" s="290"/>
      <c r="N13" s="302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318"/>
      <c r="M14" s="291"/>
      <c r="N14" s="303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skupin'!B33</f>
        <v>MNK Modřice "E" - Ondřej Jurka</v>
      </c>
      <c r="C15" s="271"/>
      <c r="D15" s="244"/>
      <c r="E15" s="274"/>
      <c r="F15" s="342"/>
      <c r="G15" s="289"/>
      <c r="H15" s="289"/>
      <c r="I15" s="417"/>
      <c r="J15" s="418"/>
      <c r="K15" s="419"/>
      <c r="L15" s="315"/>
      <c r="M15" s="315"/>
      <c r="N15" s="330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316"/>
      <c r="M16" s="316"/>
      <c r="N16" s="331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304"/>
      <c r="M17" s="304"/>
      <c r="N17" s="352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305"/>
      <c r="M18" s="305"/>
      <c r="N18" s="353"/>
      <c r="O18" s="288"/>
      <c r="P18" s="295"/>
      <c r="Q18" s="299"/>
      <c r="R18" s="255"/>
    </row>
    <row r="19" spans="1:28" ht="15" customHeight="1" x14ac:dyDescent="0.25">
      <c r="A19" s="233"/>
      <c r="B19" s="236"/>
      <c r="C19" s="281"/>
      <c r="D19" s="283"/>
      <c r="E19" s="292"/>
      <c r="F19" s="281"/>
      <c r="G19" s="283"/>
      <c r="H19" s="292"/>
      <c r="I19" s="328"/>
      <c r="J19" s="329"/>
      <c r="K19" s="329"/>
      <c r="L19" s="319">
        <v>2020</v>
      </c>
      <c r="M19" s="320"/>
      <c r="N19" s="321"/>
      <c r="O19" s="283"/>
      <c r="P19" s="283"/>
      <c r="Q19" s="292"/>
      <c r="R19" s="346"/>
    </row>
    <row r="20" spans="1:28" ht="15.75" customHeight="1" thickBot="1" x14ac:dyDescent="0.3">
      <c r="A20" s="234"/>
      <c r="B20" s="237"/>
      <c r="C20" s="282"/>
      <c r="D20" s="284"/>
      <c r="E20" s="293"/>
      <c r="F20" s="282"/>
      <c r="G20" s="284"/>
      <c r="H20" s="293"/>
      <c r="I20" s="282"/>
      <c r="J20" s="284"/>
      <c r="K20" s="284"/>
      <c r="L20" s="322"/>
      <c r="M20" s="323"/>
      <c r="N20" s="324"/>
      <c r="O20" s="284"/>
      <c r="P20" s="284"/>
      <c r="Q20" s="293"/>
      <c r="R20" s="347"/>
    </row>
    <row r="21" spans="1:28" ht="15" customHeight="1" x14ac:dyDescent="0.25">
      <c r="A21" s="234"/>
      <c r="B21" s="237"/>
      <c r="C21" s="317"/>
      <c r="D21" s="290"/>
      <c r="E21" s="302"/>
      <c r="F21" s="317"/>
      <c r="G21" s="290"/>
      <c r="H21" s="302"/>
      <c r="I21" s="317"/>
      <c r="J21" s="290"/>
      <c r="K21" s="290"/>
      <c r="L21" s="322"/>
      <c r="M21" s="323"/>
      <c r="N21" s="324"/>
      <c r="O21" s="354"/>
      <c r="P21" s="290"/>
      <c r="Q21" s="350"/>
      <c r="R21" s="254"/>
    </row>
    <row r="22" spans="1:28" ht="15.75" customHeight="1" thickBot="1" x14ac:dyDescent="0.3">
      <c r="A22" s="235"/>
      <c r="B22" s="238"/>
      <c r="C22" s="318"/>
      <c r="D22" s="291"/>
      <c r="E22" s="303"/>
      <c r="F22" s="318"/>
      <c r="G22" s="291"/>
      <c r="H22" s="303"/>
      <c r="I22" s="318"/>
      <c r="J22" s="291"/>
      <c r="K22" s="291"/>
      <c r="L22" s="325"/>
      <c r="M22" s="326"/>
      <c r="N22" s="327"/>
      <c r="O22" s="355"/>
      <c r="P22" s="291"/>
      <c r="Q22" s="351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2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8" spans="1:54" ht="20.25" x14ac:dyDescent="0.3">
      <c r="T38" s="357"/>
      <c r="U38" s="357"/>
      <c r="V38" s="357"/>
      <c r="W38" s="357"/>
      <c r="X38" s="357"/>
      <c r="Y38" s="357"/>
      <c r="Z38" s="357"/>
      <c r="AA38" s="356"/>
      <c r="AB38" s="356"/>
      <c r="AC38" s="356"/>
      <c r="AD38" s="356"/>
      <c r="AE38" s="356"/>
      <c r="AF38" s="356"/>
      <c r="AH38" s="3"/>
      <c r="AI38" s="357"/>
      <c r="AJ38" s="357"/>
      <c r="AK38" s="357"/>
      <c r="AL38" s="357"/>
      <c r="AM38" s="357"/>
      <c r="AN38" s="357"/>
      <c r="AO38" s="8"/>
      <c r="AP38" s="7"/>
      <c r="AQ38" s="7"/>
      <c r="AR38" s="7"/>
      <c r="AS38" s="7"/>
      <c r="AT38" s="7"/>
      <c r="AU38" s="357"/>
      <c r="AV38" s="357"/>
      <c r="AW38" s="357"/>
      <c r="AX38" s="357"/>
      <c r="AY38" s="3"/>
      <c r="AZ38" s="3"/>
      <c r="BA38" s="3"/>
      <c r="BB38" s="3"/>
    </row>
    <row r="40" spans="1:54" ht="20.25" x14ac:dyDescent="0.3">
      <c r="T40" s="356"/>
      <c r="U40" s="356"/>
      <c r="V40" s="356"/>
      <c r="W40" s="356"/>
      <c r="X40" s="356"/>
      <c r="Y40" s="356"/>
      <c r="Z40" s="356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"/>
      <c r="AL40" s="356"/>
      <c r="AM40" s="356"/>
      <c r="AN40" s="356"/>
      <c r="AO40" s="356"/>
      <c r="AP40" s="356"/>
      <c r="AQ40" s="356"/>
      <c r="AR40" s="356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</row>
    <row r="43" spans="1:54" ht="15.75" x14ac:dyDescent="0.25">
      <c r="T43" s="359"/>
      <c r="U43" s="359"/>
      <c r="V43" s="359"/>
      <c r="W43" s="359"/>
      <c r="X43" s="359"/>
      <c r="Y43" s="359"/>
      <c r="Z43" s="4"/>
      <c r="AA43" s="359"/>
      <c r="AB43" s="359"/>
      <c r="AC43" s="4"/>
      <c r="AD43" s="4"/>
      <c r="AE43" s="4"/>
      <c r="AF43" s="359"/>
      <c r="AG43" s="359"/>
      <c r="AH43" s="359"/>
      <c r="AI43" s="359"/>
      <c r="AJ43" s="359"/>
      <c r="AK43" s="359"/>
      <c r="AL43" s="4"/>
      <c r="AM43" s="4"/>
      <c r="AN43" s="4"/>
      <c r="AO43" s="4"/>
      <c r="AP43" s="4"/>
      <c r="AQ43" s="4"/>
      <c r="AR43" s="359"/>
      <c r="AS43" s="359"/>
      <c r="AT43" s="359"/>
      <c r="AU43" s="359"/>
      <c r="AV43" s="359"/>
      <c r="AW43" s="359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</row>
    <row r="51" spans="20:54" ht="15" customHeight="1" x14ac:dyDescent="0.25"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</row>
    <row r="53" spans="20:54" ht="15" customHeight="1" x14ac:dyDescent="0.25"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</row>
    <row r="54" spans="20:54" ht="15" customHeight="1" x14ac:dyDescent="0.25"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</row>
    <row r="55" spans="20:54" ht="20.25" x14ac:dyDescent="0.3">
      <c r="T55" s="357"/>
      <c r="U55" s="357"/>
      <c r="V55" s="357"/>
      <c r="W55" s="357"/>
      <c r="X55" s="357"/>
      <c r="Y55" s="357"/>
      <c r="Z55" s="357"/>
      <c r="AA55" s="356"/>
      <c r="AB55" s="356"/>
      <c r="AC55" s="356"/>
      <c r="AD55" s="356"/>
      <c r="AE55" s="356"/>
      <c r="AF55" s="356"/>
      <c r="AG55" s="3"/>
      <c r="AH55" s="3"/>
      <c r="AI55" s="357"/>
      <c r="AJ55" s="357"/>
      <c r="AK55" s="357"/>
      <c r="AL55" s="357"/>
      <c r="AM55" s="357"/>
      <c r="AN55" s="357"/>
      <c r="AO55" s="8"/>
      <c r="AP55" s="7"/>
      <c r="AQ55" s="7"/>
      <c r="AR55" s="7"/>
      <c r="AS55" s="7"/>
      <c r="AT55" s="7"/>
      <c r="AU55" s="357"/>
      <c r="AV55" s="357"/>
      <c r="AW55" s="357"/>
      <c r="AX55" s="357"/>
      <c r="AY55" s="3"/>
      <c r="AZ55" s="3"/>
      <c r="BA55" s="3"/>
      <c r="BB55" s="3"/>
    </row>
    <row r="57" spans="20:54" ht="20.25" x14ac:dyDescent="0.3">
      <c r="T57" s="356"/>
      <c r="U57" s="356"/>
      <c r="V57" s="356"/>
      <c r="W57" s="356"/>
      <c r="X57" s="356"/>
      <c r="Y57" s="356"/>
      <c r="Z57" s="356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"/>
      <c r="AL57" s="356"/>
      <c r="AM57" s="356"/>
      <c r="AN57" s="356"/>
      <c r="AO57" s="356"/>
      <c r="AP57" s="356"/>
      <c r="AQ57" s="356"/>
      <c r="AR57" s="356"/>
      <c r="AS57" s="358"/>
      <c r="AT57" s="358"/>
      <c r="AU57" s="358"/>
      <c r="AV57" s="358"/>
      <c r="AW57" s="358"/>
      <c r="AX57" s="358"/>
      <c r="AY57" s="358"/>
      <c r="AZ57" s="358"/>
      <c r="BA57" s="358"/>
      <c r="BB57" s="358"/>
    </row>
    <row r="60" spans="20:54" ht="15.75" x14ac:dyDescent="0.25">
      <c r="T60" s="359"/>
      <c r="U60" s="359"/>
      <c r="V60" s="359"/>
      <c r="W60" s="359"/>
      <c r="X60" s="359"/>
      <c r="Y60" s="359"/>
      <c r="Z60" s="4"/>
      <c r="AA60" s="359"/>
      <c r="AB60" s="359"/>
      <c r="AC60" s="4"/>
      <c r="AD60" s="4"/>
      <c r="AE60" s="4"/>
      <c r="AF60" s="359"/>
      <c r="AG60" s="359"/>
      <c r="AH60" s="359"/>
      <c r="AI60" s="359"/>
      <c r="AJ60" s="359"/>
      <c r="AK60" s="359"/>
      <c r="AL60" s="4"/>
      <c r="AM60" s="4"/>
      <c r="AN60" s="4"/>
      <c r="AO60" s="4"/>
      <c r="AP60" s="4"/>
      <c r="AQ60" s="4"/>
      <c r="AR60" s="359"/>
      <c r="AS60" s="359"/>
      <c r="AT60" s="359"/>
      <c r="AU60" s="359"/>
      <c r="AV60" s="359"/>
      <c r="AW60" s="359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357"/>
      <c r="AV67" s="357"/>
      <c r="AW67" s="357"/>
      <c r="AX67" s="357"/>
      <c r="AY67" s="357"/>
      <c r="AZ67" s="357"/>
      <c r="BA67" s="357"/>
      <c r="BB67" s="357"/>
    </row>
    <row r="68" spans="20:54" ht="15" customHeight="1" x14ac:dyDescent="0.25"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</row>
    <row r="72" spans="20:54" ht="23.25" x14ac:dyDescent="0.3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</row>
    <row r="73" spans="20:54" ht="20.25" x14ac:dyDescent="0.3">
      <c r="T73" s="357"/>
      <c r="U73" s="357"/>
      <c r="V73" s="357"/>
      <c r="W73" s="357"/>
      <c r="X73" s="357"/>
      <c r="Y73" s="357"/>
      <c r="Z73" s="357"/>
      <c r="AA73" s="356"/>
      <c r="AB73" s="356"/>
      <c r="AC73" s="356"/>
      <c r="AD73" s="356"/>
      <c r="AE73" s="356"/>
      <c r="AF73" s="356"/>
      <c r="AG73" s="3"/>
      <c r="AH73" s="3"/>
      <c r="AI73" s="357"/>
      <c r="AJ73" s="357"/>
      <c r="AK73" s="357"/>
      <c r="AL73" s="357"/>
      <c r="AM73" s="357"/>
      <c r="AN73" s="357"/>
      <c r="AO73" s="8"/>
      <c r="AP73" s="7"/>
      <c r="AQ73" s="7"/>
      <c r="AR73" s="7"/>
      <c r="AS73" s="7"/>
      <c r="AT73" s="7"/>
      <c r="AU73" s="357"/>
      <c r="AV73" s="357"/>
      <c r="AW73" s="357"/>
      <c r="AX73" s="357"/>
      <c r="AY73" s="3"/>
      <c r="AZ73" s="3"/>
      <c r="BA73" s="3"/>
      <c r="BB73" s="3"/>
    </row>
    <row r="75" spans="20:54" ht="20.25" x14ac:dyDescent="0.3">
      <c r="T75" s="356"/>
      <c r="U75" s="356"/>
      <c r="V75" s="356"/>
      <c r="W75" s="356"/>
      <c r="X75" s="356"/>
      <c r="Y75" s="356"/>
      <c r="Z75" s="356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"/>
      <c r="AL75" s="356"/>
      <c r="AM75" s="356"/>
      <c r="AN75" s="356"/>
      <c r="AO75" s="356"/>
      <c r="AP75" s="356"/>
      <c r="AQ75" s="356"/>
      <c r="AR75" s="356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</row>
    <row r="78" spans="20:54" ht="15.75" x14ac:dyDescent="0.25">
      <c r="T78" s="359"/>
      <c r="U78" s="359"/>
      <c r="V78" s="359"/>
      <c r="W78" s="359"/>
      <c r="X78" s="359"/>
      <c r="Y78" s="359"/>
      <c r="Z78" s="4"/>
      <c r="AA78" s="359"/>
      <c r="AB78" s="359"/>
      <c r="AC78" s="4"/>
      <c r="AD78" s="4"/>
      <c r="AE78" s="4"/>
      <c r="AF78" s="359"/>
      <c r="AG78" s="359"/>
      <c r="AH78" s="359"/>
      <c r="AI78" s="359"/>
      <c r="AJ78" s="359"/>
      <c r="AK78" s="359"/>
      <c r="AL78" s="4"/>
      <c r="AM78" s="4"/>
      <c r="AN78" s="4"/>
      <c r="AO78" s="4"/>
      <c r="AP78" s="4"/>
      <c r="AQ78" s="4"/>
      <c r="AR78" s="359"/>
      <c r="AS78" s="359"/>
      <c r="AT78" s="359"/>
      <c r="AU78" s="359"/>
      <c r="AV78" s="359"/>
      <c r="AW78" s="359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</row>
    <row r="86" spans="20:54" ht="15" customHeight="1" x14ac:dyDescent="0.25"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7"/>
      <c r="AG86" s="357"/>
      <c r="AH86" s="357"/>
      <c r="AI86" s="357"/>
      <c r="AJ86" s="357"/>
      <c r="AK86" s="357"/>
      <c r="AL86" s="357"/>
      <c r="AM86" s="357"/>
      <c r="AN86" s="357"/>
      <c r="AO86" s="357"/>
      <c r="AP86" s="357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</row>
    <row r="90" spans="20:54" ht="23.25" x14ac:dyDescent="0.3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  <c r="AK90" s="348"/>
      <c r="AL90" s="348"/>
      <c r="AM90" s="348"/>
      <c r="AN90" s="348"/>
      <c r="AO90" s="348"/>
      <c r="AP90" s="348"/>
      <c r="AQ90" s="348"/>
      <c r="AR90" s="348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</row>
    <row r="91" spans="20:54" ht="20.25" x14ac:dyDescent="0.3">
      <c r="T91" s="357"/>
      <c r="U91" s="357"/>
      <c r="V91" s="357"/>
      <c r="W91" s="357"/>
      <c r="X91" s="357"/>
      <c r="Y91" s="357"/>
      <c r="Z91" s="357"/>
      <c r="AA91" s="356"/>
      <c r="AB91" s="356"/>
      <c r="AC91" s="356"/>
      <c r="AD91" s="356"/>
      <c r="AE91" s="356"/>
      <c r="AF91" s="356"/>
      <c r="AG91" s="3"/>
      <c r="AH91" s="3"/>
      <c r="AI91" s="357"/>
      <c r="AJ91" s="357"/>
      <c r="AK91" s="357"/>
      <c r="AL91" s="357"/>
      <c r="AM91" s="357"/>
      <c r="AN91" s="357"/>
      <c r="AO91" s="8"/>
      <c r="AP91" s="7"/>
      <c r="AQ91" s="7"/>
      <c r="AR91" s="7"/>
      <c r="AS91" s="7"/>
      <c r="AT91" s="7"/>
      <c r="AU91" s="357"/>
      <c r="AV91" s="357"/>
      <c r="AW91" s="357"/>
      <c r="AX91" s="357"/>
      <c r="AY91" s="3"/>
      <c r="AZ91" s="3"/>
      <c r="BA91" s="3"/>
      <c r="BB91" s="3"/>
    </row>
    <row r="93" spans="20:54" ht="20.25" x14ac:dyDescent="0.3">
      <c r="T93" s="356"/>
      <c r="U93" s="356"/>
      <c r="V93" s="356"/>
      <c r="W93" s="356"/>
      <c r="X93" s="356"/>
      <c r="Y93" s="356"/>
      <c r="Z93" s="356"/>
      <c r="AA93" s="358"/>
      <c r="AB93" s="358"/>
      <c r="AC93" s="358"/>
      <c r="AD93" s="358"/>
      <c r="AE93" s="358"/>
      <c r="AF93" s="358"/>
      <c r="AG93" s="358"/>
      <c r="AH93" s="358"/>
      <c r="AI93" s="358"/>
      <c r="AJ93" s="358"/>
      <c r="AK93" s="3"/>
      <c r="AL93" s="356"/>
      <c r="AM93" s="356"/>
      <c r="AN93" s="356"/>
      <c r="AO93" s="356"/>
      <c r="AP93" s="356"/>
      <c r="AQ93" s="356"/>
      <c r="AR93" s="356"/>
      <c r="AS93" s="358"/>
      <c r="AT93" s="358"/>
      <c r="AU93" s="358"/>
      <c r="AV93" s="358"/>
      <c r="AW93" s="358"/>
      <c r="AX93" s="358"/>
      <c r="AY93" s="358"/>
      <c r="AZ93" s="358"/>
      <c r="BA93" s="358"/>
      <c r="BB93" s="358"/>
    </row>
    <row r="96" spans="20:54" ht="15.75" x14ac:dyDescent="0.25">
      <c r="T96" s="359"/>
      <c r="U96" s="359"/>
      <c r="V96" s="359"/>
      <c r="W96" s="359"/>
      <c r="X96" s="359"/>
      <c r="Y96" s="359"/>
      <c r="Z96" s="4"/>
      <c r="AA96" s="359"/>
      <c r="AB96" s="359"/>
      <c r="AC96" s="4"/>
      <c r="AD96" s="4"/>
      <c r="AE96" s="4"/>
      <c r="AF96" s="359"/>
      <c r="AG96" s="359"/>
      <c r="AH96" s="359"/>
      <c r="AI96" s="359"/>
      <c r="AJ96" s="359"/>
      <c r="AK96" s="359"/>
      <c r="AL96" s="4"/>
      <c r="AM96" s="4"/>
      <c r="AN96" s="4"/>
      <c r="AO96" s="4"/>
      <c r="AP96" s="4"/>
      <c r="AQ96" s="5"/>
      <c r="AR96" s="359"/>
      <c r="AS96" s="359"/>
      <c r="AT96" s="359"/>
      <c r="AU96" s="359"/>
      <c r="AV96" s="359"/>
      <c r="AW96" s="359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57" t="s">
        <v>18</v>
      </c>
      <c r="U103" s="357"/>
      <c r="V103" s="357"/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</row>
    <row r="104" spans="20:54" ht="15" customHeight="1" x14ac:dyDescent="0.25"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N104" s="357"/>
      <c r="AO104" s="357"/>
      <c r="AP104" s="357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</row>
    <row r="107" spans="20:54" ht="23.25" x14ac:dyDescent="0.35">
      <c r="T107" s="348" t="s">
        <v>7</v>
      </c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</row>
    <row r="108" spans="20:54" ht="20.25" x14ac:dyDescent="0.3">
      <c r="T108" s="357" t="s">
        <v>8</v>
      </c>
      <c r="U108" s="357"/>
      <c r="V108" s="357"/>
      <c r="W108" s="357"/>
      <c r="X108" s="357"/>
      <c r="Y108" s="357"/>
      <c r="Z108" s="357"/>
      <c r="AA108" s="356" t="str">
        <f>C4</f>
        <v>Modřice 12.9.2020</v>
      </c>
      <c r="AB108" s="356"/>
      <c r="AC108" s="356"/>
      <c r="AD108" s="356"/>
      <c r="AE108" s="356"/>
      <c r="AF108" s="356"/>
      <c r="AG108" s="3"/>
      <c r="AH108" s="3"/>
      <c r="AI108" s="357" t="s">
        <v>9</v>
      </c>
      <c r="AJ108" s="357"/>
      <c r="AK108" s="357"/>
      <c r="AL108" s="357"/>
      <c r="AM108" s="357"/>
      <c r="AN108" s="357"/>
      <c r="AO108" s="8" t="str">
        <f>CONCATENATE("(",P4,"-5)")</f>
        <v>(-5)</v>
      </c>
      <c r="AP108" s="7"/>
      <c r="AQ108" s="7"/>
      <c r="AR108" s="7"/>
      <c r="AS108" s="7"/>
      <c r="AT108" s="7"/>
      <c r="AU108" s="357" t="s">
        <v>10</v>
      </c>
      <c r="AV108" s="357"/>
      <c r="AW108" s="357"/>
      <c r="AX108" s="357"/>
      <c r="AY108" s="3"/>
      <c r="AZ108" s="3"/>
      <c r="BA108" s="3"/>
      <c r="BB108" s="3"/>
    </row>
    <row r="110" spans="20:54" ht="20.25" x14ac:dyDescent="0.3">
      <c r="T110" s="356" t="s">
        <v>11</v>
      </c>
      <c r="U110" s="356"/>
      <c r="V110" s="356"/>
      <c r="W110" s="356"/>
      <c r="X110" s="356"/>
      <c r="Y110" s="356"/>
      <c r="Z110" s="356"/>
      <c r="AA110" s="358" t="e">
        <f>#REF!</f>
        <v>#REF!</v>
      </c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"/>
      <c r="AL110" s="356" t="s">
        <v>12</v>
      </c>
      <c r="AM110" s="356"/>
      <c r="AN110" s="356"/>
      <c r="AO110" s="356"/>
      <c r="AP110" s="356"/>
      <c r="AQ110" s="356"/>
      <c r="AR110" s="356"/>
      <c r="AS110" s="358" t="e">
        <f>#REF!</f>
        <v>#REF!</v>
      </c>
      <c r="AT110" s="358"/>
      <c r="AU110" s="358"/>
      <c r="AV110" s="358"/>
      <c r="AW110" s="358"/>
      <c r="AX110" s="358"/>
      <c r="AY110" s="358"/>
      <c r="AZ110" s="358"/>
      <c r="BA110" s="358"/>
      <c r="BB110" s="358"/>
    </row>
    <row r="113" spans="20:54" ht="15.75" x14ac:dyDescent="0.25">
      <c r="T113" s="359" t="s">
        <v>13</v>
      </c>
      <c r="U113" s="359"/>
      <c r="V113" s="359"/>
      <c r="W113" s="359"/>
      <c r="X113" s="359"/>
      <c r="Y113" s="359"/>
      <c r="Z113" s="4"/>
      <c r="AA113" s="359"/>
      <c r="AB113" s="359"/>
      <c r="AC113" s="4"/>
      <c r="AD113" s="4"/>
      <c r="AE113" s="4"/>
      <c r="AF113" s="359" t="s">
        <v>14</v>
      </c>
      <c r="AG113" s="359"/>
      <c r="AH113" s="359"/>
      <c r="AI113" s="359"/>
      <c r="AJ113" s="359"/>
      <c r="AK113" s="359"/>
      <c r="AL113" s="4"/>
      <c r="AM113" s="4"/>
      <c r="AN113" s="4"/>
      <c r="AO113" s="4"/>
      <c r="AP113" s="4"/>
      <c r="AQ113" s="4"/>
      <c r="AR113" s="359" t="s">
        <v>15</v>
      </c>
      <c r="AS113" s="359"/>
      <c r="AT113" s="359"/>
      <c r="AU113" s="359"/>
      <c r="AV113" s="359"/>
      <c r="AW113" s="359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57" t="s">
        <v>18</v>
      </c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357"/>
      <c r="AL121" s="357"/>
      <c r="AM121" s="357"/>
      <c r="AN121" s="357"/>
      <c r="AO121" s="357"/>
      <c r="AP121" s="357"/>
      <c r="AQ121" s="357"/>
      <c r="AR121" s="357"/>
      <c r="AS121" s="357"/>
      <c r="AT121" s="357"/>
      <c r="AU121" s="357"/>
      <c r="AV121" s="357"/>
      <c r="AW121" s="357"/>
      <c r="AX121" s="357"/>
      <c r="AY121" s="357"/>
      <c r="AZ121" s="357"/>
      <c r="BA121" s="357"/>
      <c r="BB121" s="357"/>
    </row>
    <row r="122" spans="20:54" ht="15" customHeight="1" x14ac:dyDescent="0.25"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</row>
    <row r="126" spans="20:54" ht="23.25" x14ac:dyDescent="0.35">
      <c r="T126" s="348" t="s">
        <v>7</v>
      </c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348"/>
      <c r="AM126" s="348"/>
      <c r="AN126" s="348"/>
      <c r="AO126" s="348"/>
      <c r="AP126" s="348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</row>
    <row r="127" spans="20:54" ht="20.25" x14ac:dyDescent="0.3">
      <c r="T127" s="357" t="s">
        <v>8</v>
      </c>
      <c r="U127" s="357"/>
      <c r="V127" s="357"/>
      <c r="W127" s="357"/>
      <c r="X127" s="357"/>
      <c r="Y127" s="357"/>
      <c r="Z127" s="357"/>
      <c r="AA127" s="356" t="str">
        <f>C4</f>
        <v>Modřice 12.9.2020</v>
      </c>
      <c r="AB127" s="356"/>
      <c r="AC127" s="356"/>
      <c r="AD127" s="356"/>
      <c r="AE127" s="356"/>
      <c r="AF127" s="356"/>
      <c r="AG127" s="3"/>
      <c r="AH127" s="3"/>
      <c r="AI127" s="357" t="s">
        <v>9</v>
      </c>
      <c r="AJ127" s="357"/>
      <c r="AK127" s="357"/>
      <c r="AL127" s="357"/>
      <c r="AM127" s="357"/>
      <c r="AN127" s="357"/>
      <c r="AO127" s="8" t="str">
        <f>CONCATENATE("(",P4,"-6)")</f>
        <v>(-6)</v>
      </c>
      <c r="AP127" s="7"/>
      <c r="AQ127" s="7"/>
      <c r="AR127" s="7"/>
      <c r="AS127" s="7"/>
      <c r="AT127" s="7"/>
      <c r="AU127" s="357" t="s">
        <v>10</v>
      </c>
      <c r="AV127" s="357"/>
      <c r="AW127" s="357"/>
      <c r="AX127" s="357"/>
      <c r="AY127" s="3"/>
      <c r="AZ127" s="3"/>
      <c r="BA127" s="3"/>
      <c r="BB127" s="3"/>
    </row>
    <row r="129" spans="20:54" ht="20.25" x14ac:dyDescent="0.3">
      <c r="T129" s="356" t="s">
        <v>11</v>
      </c>
      <c r="U129" s="356"/>
      <c r="V129" s="356"/>
      <c r="W129" s="356"/>
      <c r="X129" s="356"/>
      <c r="Y129" s="356"/>
      <c r="Z129" s="356"/>
      <c r="AA129" s="358" t="e">
        <f>#REF!</f>
        <v>#REF!</v>
      </c>
      <c r="AB129" s="358"/>
      <c r="AC129" s="358"/>
      <c r="AD129" s="358"/>
      <c r="AE129" s="358"/>
      <c r="AF129" s="358"/>
      <c r="AG129" s="358"/>
      <c r="AH129" s="358"/>
      <c r="AI129" s="358"/>
      <c r="AJ129" s="358"/>
      <c r="AK129" s="3"/>
      <c r="AL129" s="356" t="s">
        <v>12</v>
      </c>
      <c r="AM129" s="356"/>
      <c r="AN129" s="356"/>
      <c r="AO129" s="356"/>
      <c r="AP129" s="356"/>
      <c r="AQ129" s="356"/>
      <c r="AR129" s="356"/>
      <c r="AS129" s="358" t="e">
        <f>#REF!</f>
        <v>#REF!</v>
      </c>
      <c r="AT129" s="358"/>
      <c r="AU129" s="358"/>
      <c r="AV129" s="358"/>
      <c r="AW129" s="358"/>
      <c r="AX129" s="358"/>
      <c r="AY129" s="358"/>
      <c r="AZ129" s="358"/>
      <c r="BA129" s="358"/>
      <c r="BB129" s="358"/>
    </row>
    <row r="132" spans="20:54" ht="15.75" x14ac:dyDescent="0.25">
      <c r="T132" s="359" t="s">
        <v>13</v>
      </c>
      <c r="U132" s="359"/>
      <c r="V132" s="359"/>
      <c r="W132" s="359"/>
      <c r="X132" s="359"/>
      <c r="Y132" s="359"/>
      <c r="Z132" s="4"/>
      <c r="AA132" s="359"/>
      <c r="AB132" s="359"/>
      <c r="AC132" s="4"/>
      <c r="AD132" s="4"/>
      <c r="AE132" s="4"/>
      <c r="AF132" s="359" t="s">
        <v>14</v>
      </c>
      <c r="AG132" s="359"/>
      <c r="AH132" s="359"/>
      <c r="AI132" s="359"/>
      <c r="AJ132" s="359"/>
      <c r="AK132" s="359"/>
      <c r="AL132" s="4"/>
      <c r="AM132" s="4"/>
      <c r="AN132" s="4"/>
      <c r="AO132" s="4"/>
      <c r="AP132" s="4"/>
      <c r="AQ132" s="4"/>
      <c r="AR132" s="359" t="s">
        <v>15</v>
      </c>
      <c r="AS132" s="359"/>
      <c r="AT132" s="359"/>
      <c r="AU132" s="359"/>
      <c r="AV132" s="359"/>
      <c r="AW132" s="359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57" t="s">
        <v>18</v>
      </c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57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</row>
    <row r="140" spans="20:54" ht="15" customHeight="1" x14ac:dyDescent="0.25">
      <c r="T140" s="357"/>
      <c r="U140" s="357"/>
      <c r="V140" s="357"/>
      <c r="W140" s="357"/>
      <c r="X140" s="357"/>
      <c r="Y140" s="357"/>
      <c r="Z140" s="357"/>
      <c r="AA140" s="357"/>
      <c r="AB140" s="357"/>
      <c r="AC140" s="357"/>
      <c r="AD140" s="357"/>
      <c r="AE140" s="357"/>
      <c r="AF140" s="357"/>
      <c r="AG140" s="357"/>
      <c r="AH140" s="357"/>
      <c r="AI140" s="357"/>
      <c r="AJ140" s="357"/>
      <c r="AK140" s="357"/>
      <c r="AL140" s="357"/>
      <c r="AM140" s="357"/>
      <c r="AN140" s="357"/>
      <c r="AO140" s="357"/>
      <c r="AP140" s="357"/>
      <c r="AQ140" s="357"/>
      <c r="AR140" s="357"/>
      <c r="AS140" s="357"/>
      <c r="AT140" s="357"/>
      <c r="AU140" s="357"/>
      <c r="AV140" s="357"/>
      <c r="AW140" s="357"/>
      <c r="AX140" s="357"/>
      <c r="AY140" s="357"/>
      <c r="AZ140" s="357"/>
      <c r="BA140" s="357"/>
      <c r="BB140" s="357"/>
    </row>
  </sheetData>
  <mergeCells count="235"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S134"/>
  <sheetViews>
    <sheetView showGridLines="0" zoomScaleNormal="100" workbookViewId="0">
      <selection activeCell="U5" sqref="U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48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/>
      <c r="M5" s="249"/>
      <c r="N5" s="250"/>
      <c r="O5" s="256" t="s">
        <v>1</v>
      </c>
      <c r="P5" s="257"/>
      <c r="Q5" s="258"/>
      <c r="R5" s="186" t="s">
        <v>2</v>
      </c>
    </row>
    <row r="6" spans="1:18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skupin'!B31</f>
        <v>MNK Modřice "A" - David Dvořák</v>
      </c>
      <c r="C7" s="306"/>
      <c r="D7" s="307"/>
      <c r="E7" s="308"/>
      <c r="F7" s="389">
        <f>O29</f>
        <v>2</v>
      </c>
      <c r="G7" s="389" t="s">
        <v>5</v>
      </c>
      <c r="H7" s="391">
        <f>Q29</f>
        <v>0</v>
      </c>
      <c r="I7" s="387">
        <f>E15</f>
        <v>2</v>
      </c>
      <c r="J7" s="389" t="s">
        <v>5</v>
      </c>
      <c r="K7" s="391">
        <f>C15</f>
        <v>1</v>
      </c>
      <c r="L7" s="371"/>
      <c r="M7" s="384"/>
      <c r="N7" s="385"/>
      <c r="O7" s="394">
        <f>F7+I7+L7</f>
        <v>4</v>
      </c>
      <c r="P7" s="396" t="s">
        <v>5</v>
      </c>
      <c r="Q7" s="398">
        <f>H7+K7+N7</f>
        <v>1</v>
      </c>
      <c r="R7" s="400">
        <v>4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72"/>
      <c r="M8" s="366"/>
      <c r="N8" s="386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O30</f>
        <v>20</v>
      </c>
      <c r="G9" s="404" t="s">
        <v>5</v>
      </c>
      <c r="H9" s="406">
        <f>Q30</f>
        <v>10</v>
      </c>
      <c r="I9" s="402">
        <f>E17</f>
        <v>26</v>
      </c>
      <c r="J9" s="404" t="s">
        <v>5</v>
      </c>
      <c r="K9" s="406">
        <f>C17</f>
        <v>22</v>
      </c>
      <c r="L9" s="360"/>
      <c r="M9" s="362"/>
      <c r="N9" s="379"/>
      <c r="O9" s="426">
        <f>F9+I9+L9</f>
        <v>46</v>
      </c>
      <c r="P9" s="428" t="s">
        <v>5</v>
      </c>
      <c r="Q9" s="415">
        <f>H9+K9+N9</f>
        <v>32</v>
      </c>
      <c r="R9" s="430">
        <v>1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361"/>
      <c r="M10" s="363"/>
      <c r="N10" s="380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skupin'!B32</f>
        <v>TJ ČZ Strakonice "B" - Rostislav Hrubý</v>
      </c>
      <c r="C11" s="393">
        <f>H7</f>
        <v>0</v>
      </c>
      <c r="D11" s="408" t="s">
        <v>5</v>
      </c>
      <c r="E11" s="408">
        <f>F7</f>
        <v>2</v>
      </c>
      <c r="F11" s="333" t="s">
        <v>54</v>
      </c>
      <c r="G11" s="334"/>
      <c r="H11" s="335"/>
      <c r="I11" s="389">
        <f>O27</f>
        <v>1</v>
      </c>
      <c r="J11" s="389" t="s">
        <v>5</v>
      </c>
      <c r="K11" s="391">
        <f>Q27</f>
        <v>2</v>
      </c>
      <c r="L11" s="371"/>
      <c r="M11" s="384"/>
      <c r="N11" s="385"/>
      <c r="O11" s="394">
        <f>C11+I11+L11</f>
        <v>1</v>
      </c>
      <c r="P11" s="396" t="s">
        <v>5</v>
      </c>
      <c r="Q11" s="398">
        <f>E11+K11+N11</f>
        <v>4</v>
      </c>
      <c r="R11" s="400">
        <v>0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72"/>
      <c r="M12" s="366"/>
      <c r="N12" s="386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10</v>
      </c>
      <c r="D13" s="404" t="s">
        <v>5</v>
      </c>
      <c r="E13" s="404">
        <f>F9</f>
        <v>20</v>
      </c>
      <c r="F13" s="336"/>
      <c r="G13" s="337"/>
      <c r="H13" s="338"/>
      <c r="I13" s="404">
        <f>O28</f>
        <v>27</v>
      </c>
      <c r="J13" s="404" t="s">
        <v>5</v>
      </c>
      <c r="K13" s="406">
        <f>Q28</f>
        <v>29</v>
      </c>
      <c r="L13" s="360"/>
      <c r="M13" s="362"/>
      <c r="N13" s="379"/>
      <c r="O13" s="426">
        <f>C13+I13+L13</f>
        <v>37</v>
      </c>
      <c r="P13" s="428" t="s">
        <v>5</v>
      </c>
      <c r="Q13" s="415">
        <f>E13+K13+N13</f>
        <v>49</v>
      </c>
      <c r="R13" s="381">
        <v>3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361"/>
      <c r="M14" s="363"/>
      <c r="N14" s="380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skupin'!B33</f>
        <v>MNK Modřice "E" - Ondřej Jurka</v>
      </c>
      <c r="C15" s="387">
        <f>O25</f>
        <v>1</v>
      </c>
      <c r="D15" s="389" t="s">
        <v>5</v>
      </c>
      <c r="E15" s="391">
        <f>Q25</f>
        <v>2</v>
      </c>
      <c r="F15" s="393">
        <f>K11</f>
        <v>2</v>
      </c>
      <c r="G15" s="408" t="s">
        <v>5</v>
      </c>
      <c r="H15" s="408">
        <f>I11</f>
        <v>1</v>
      </c>
      <c r="I15" s="417"/>
      <c r="J15" s="418"/>
      <c r="K15" s="419"/>
      <c r="L15" s="409"/>
      <c r="M15" s="409"/>
      <c r="N15" s="411"/>
      <c r="O15" s="394">
        <f>C15+F15+L15</f>
        <v>3</v>
      </c>
      <c r="P15" s="396" t="s">
        <v>5</v>
      </c>
      <c r="Q15" s="398">
        <f>E15+H15+N15</f>
        <v>3</v>
      </c>
      <c r="R15" s="400">
        <v>2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10"/>
      <c r="M16" s="410"/>
      <c r="N16" s="41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O26</f>
        <v>22</v>
      </c>
      <c r="D17" s="404" t="s">
        <v>5</v>
      </c>
      <c r="E17" s="406">
        <f>Q26</f>
        <v>26</v>
      </c>
      <c r="F17" s="402">
        <f>K13</f>
        <v>29</v>
      </c>
      <c r="G17" s="404" t="s">
        <v>5</v>
      </c>
      <c r="H17" s="404">
        <f>I13</f>
        <v>27</v>
      </c>
      <c r="I17" s="420"/>
      <c r="J17" s="421"/>
      <c r="K17" s="422"/>
      <c r="L17" s="413"/>
      <c r="M17" s="413"/>
      <c r="N17" s="436"/>
      <c r="O17" s="426">
        <f>C17+F17+L17</f>
        <v>51</v>
      </c>
      <c r="P17" s="428" t="s">
        <v>5</v>
      </c>
      <c r="Q17" s="415">
        <f>E17+H17+N17</f>
        <v>53</v>
      </c>
      <c r="R17" s="381">
        <v>2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14"/>
      <c r="M18" s="414"/>
      <c r="N18" s="437"/>
      <c r="O18" s="427"/>
      <c r="P18" s="429"/>
      <c r="Q18" s="416"/>
      <c r="R18" s="382"/>
    </row>
    <row r="19" spans="1:19" ht="15" customHeight="1" x14ac:dyDescent="0.25">
      <c r="A19" s="368"/>
      <c r="B19" s="236"/>
      <c r="C19" s="371"/>
      <c r="D19" s="384"/>
      <c r="E19" s="385"/>
      <c r="F19" s="371"/>
      <c r="G19" s="384"/>
      <c r="H19" s="385"/>
      <c r="I19" s="438"/>
      <c r="J19" s="365"/>
      <c r="K19" s="365"/>
      <c r="L19" s="319">
        <v>2020</v>
      </c>
      <c r="M19" s="320"/>
      <c r="N19" s="321"/>
      <c r="O19" s="249"/>
      <c r="P19" s="249"/>
      <c r="Q19" s="250"/>
      <c r="R19" s="375"/>
    </row>
    <row r="20" spans="1:19" ht="15.75" customHeight="1" thickBot="1" x14ac:dyDescent="0.3">
      <c r="A20" s="369"/>
      <c r="B20" s="237"/>
      <c r="C20" s="372"/>
      <c r="D20" s="366"/>
      <c r="E20" s="386"/>
      <c r="F20" s="372"/>
      <c r="G20" s="366"/>
      <c r="H20" s="386"/>
      <c r="I20" s="372"/>
      <c r="J20" s="366"/>
      <c r="K20" s="366"/>
      <c r="L20" s="322"/>
      <c r="M20" s="323"/>
      <c r="N20" s="324"/>
      <c r="O20" s="373"/>
      <c r="P20" s="373"/>
      <c r="Q20" s="374"/>
      <c r="R20" s="376"/>
    </row>
    <row r="21" spans="1:19" ht="15" customHeight="1" x14ac:dyDescent="0.25">
      <c r="A21" s="369"/>
      <c r="B21" s="237"/>
      <c r="C21" s="360"/>
      <c r="D21" s="362"/>
      <c r="E21" s="379"/>
      <c r="F21" s="360"/>
      <c r="G21" s="362"/>
      <c r="H21" s="379"/>
      <c r="I21" s="360"/>
      <c r="J21" s="362"/>
      <c r="K21" s="362"/>
      <c r="L21" s="322"/>
      <c r="M21" s="323"/>
      <c r="N21" s="324"/>
      <c r="O21" s="362"/>
      <c r="P21" s="377"/>
      <c r="Q21" s="379"/>
      <c r="R21" s="381"/>
    </row>
    <row r="22" spans="1:19" ht="15.75" customHeight="1" thickBot="1" x14ac:dyDescent="0.3">
      <c r="A22" s="370"/>
      <c r="B22" s="238"/>
      <c r="C22" s="361"/>
      <c r="D22" s="363"/>
      <c r="E22" s="380"/>
      <c r="F22" s="361"/>
      <c r="G22" s="363"/>
      <c r="H22" s="380"/>
      <c r="I22" s="361"/>
      <c r="J22" s="363"/>
      <c r="K22" s="363"/>
      <c r="L22" s="325"/>
      <c r="M22" s="326"/>
      <c r="N22" s="327"/>
      <c r="O22" s="363"/>
      <c r="P22" s="378"/>
      <c r="Q22" s="380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B15</f>
        <v>MNK Modřice "E" - Ondřej Jurka</v>
      </c>
      <c r="C25" s="364"/>
      <c r="D25" s="364" t="s">
        <v>5</v>
      </c>
      <c r="E25" s="364" t="str">
        <f>B7</f>
        <v>MNK Modřice "A" - David Dvořák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1</v>
      </c>
      <c r="P25" s="55" t="s">
        <v>5</v>
      </c>
      <c r="Q25" s="55">
        <v>2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22</v>
      </c>
      <c r="P26" s="55" t="s">
        <v>5</v>
      </c>
      <c r="Q26" s="41">
        <v>26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TJ ČZ Strakonice "B" - Rostislav Hrubý</v>
      </c>
      <c r="C27" s="364"/>
      <c r="D27" s="364" t="s">
        <v>5</v>
      </c>
      <c r="E27" s="364" t="str">
        <f>B15</f>
        <v>MNK Modřice "E" - Ondřej Jurka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1</v>
      </c>
      <c r="P27" s="55" t="s">
        <v>5</v>
      </c>
      <c r="Q27" s="55">
        <v>2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27</v>
      </c>
      <c r="P28" s="55" t="s">
        <v>5</v>
      </c>
      <c r="Q28" s="41">
        <v>29</v>
      </c>
      <c r="R28" s="9" t="s">
        <v>22</v>
      </c>
    </row>
    <row r="29" spans="1:19" ht="13.15" customHeight="1" x14ac:dyDescent="0.25">
      <c r="A29" s="367">
        <v>3</v>
      </c>
      <c r="B29" s="364" t="str">
        <f>B7</f>
        <v>MNK Modřice "A" - David Dvořák</v>
      </c>
      <c r="C29" s="364"/>
      <c r="D29" s="364" t="s">
        <v>5</v>
      </c>
      <c r="E29" s="364" t="str">
        <f>B11</f>
        <v>TJ ČZ Strakonice "B" - Rostislav Hrubý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2</v>
      </c>
      <c r="P29" s="55" t="s">
        <v>5</v>
      </c>
      <c r="Q29" s="55">
        <v>0</v>
      </c>
      <c r="R29" s="9" t="s">
        <v>23</v>
      </c>
    </row>
    <row r="30" spans="1:19" ht="13.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20</v>
      </c>
      <c r="P30" s="55" t="s">
        <v>5</v>
      </c>
      <c r="Q30" s="41">
        <v>10</v>
      </c>
      <c r="R30" s="9" t="s">
        <v>22</v>
      </c>
    </row>
    <row r="31" spans="1:19" x14ac:dyDescent="0.25">
      <c r="P31" s="349"/>
      <c r="Q31" s="349"/>
      <c r="R31" s="188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zoomScale="90" zoomScaleNormal="90" workbookViewId="0">
      <selection activeCell="V8" sqref="V8"/>
    </sheetView>
  </sheetViews>
  <sheetFormatPr defaultRowHeight="12.75" x14ac:dyDescent="0.2"/>
  <cols>
    <col min="1" max="1" width="3" style="43" customWidth="1"/>
    <col min="2" max="2" width="47.42578125" style="43" customWidth="1"/>
    <col min="3" max="3" width="5.85546875" style="43" customWidth="1"/>
    <col min="4" max="4" width="19.28515625" style="43" customWidth="1"/>
    <col min="5" max="5" width="4.7109375" style="43" customWidth="1"/>
    <col min="6" max="6" width="5.85546875" style="43" hidden="1" customWidth="1"/>
    <col min="7" max="7" width="16" style="43" hidden="1" customWidth="1"/>
    <col min="8" max="8" width="4.7109375" style="58" hidden="1" customWidth="1"/>
    <col min="9" max="9" width="5.85546875" style="58" hidden="1" customWidth="1"/>
    <col min="10" max="10" width="16" style="58" hidden="1" customWidth="1"/>
    <col min="11" max="11" width="4.7109375" style="58" hidden="1" customWidth="1"/>
    <col min="12" max="12" width="5.85546875" style="58" hidden="1" customWidth="1"/>
    <col min="13" max="13" width="16" style="58" hidden="1" customWidth="1"/>
    <col min="14" max="14" width="4.7109375" style="58" hidden="1" customWidth="1"/>
    <col min="15" max="15" width="5.5703125" style="58" hidden="1" customWidth="1"/>
    <col min="16" max="16" width="16" style="58" hidden="1" customWidth="1"/>
    <col min="17" max="17" width="4.7109375" style="58" hidden="1" customWidth="1"/>
    <col min="18" max="18" width="16.85546875" style="58" customWidth="1"/>
    <col min="19" max="19" width="17.5703125" style="43" customWidth="1"/>
    <col min="20" max="267" width="8.85546875" style="43"/>
    <col min="268" max="268" width="3" style="43" customWidth="1"/>
    <col min="269" max="270" width="8.85546875" style="43"/>
    <col min="271" max="271" width="17.42578125" style="43" customWidth="1"/>
    <col min="272" max="273" width="8.85546875" style="43"/>
    <col min="274" max="274" width="36.85546875" style="43" customWidth="1"/>
    <col min="275" max="523" width="8.85546875" style="43"/>
    <col min="524" max="524" width="3" style="43" customWidth="1"/>
    <col min="525" max="526" width="8.85546875" style="43"/>
    <col min="527" max="527" width="17.42578125" style="43" customWidth="1"/>
    <col min="528" max="529" width="8.85546875" style="43"/>
    <col min="530" max="530" width="36.85546875" style="43" customWidth="1"/>
    <col min="531" max="779" width="8.85546875" style="43"/>
    <col min="780" max="780" width="3" style="43" customWidth="1"/>
    <col min="781" max="782" width="8.85546875" style="43"/>
    <col min="783" max="783" width="17.42578125" style="43" customWidth="1"/>
    <col min="784" max="785" width="8.85546875" style="43"/>
    <col min="786" max="786" width="36.85546875" style="43" customWidth="1"/>
    <col min="787" max="1035" width="8.85546875" style="43"/>
    <col min="1036" max="1036" width="3" style="43" customWidth="1"/>
    <col min="1037" max="1038" width="8.85546875" style="43"/>
    <col min="1039" max="1039" width="17.42578125" style="43" customWidth="1"/>
    <col min="1040" max="1041" width="8.85546875" style="43"/>
    <col min="1042" max="1042" width="36.85546875" style="43" customWidth="1"/>
    <col min="1043" max="1291" width="8.85546875" style="43"/>
    <col min="1292" max="1292" width="3" style="43" customWidth="1"/>
    <col min="1293" max="1294" width="8.85546875" style="43"/>
    <col min="1295" max="1295" width="17.42578125" style="43" customWidth="1"/>
    <col min="1296" max="1297" width="8.85546875" style="43"/>
    <col min="1298" max="1298" width="36.85546875" style="43" customWidth="1"/>
    <col min="1299" max="1547" width="8.85546875" style="43"/>
    <col min="1548" max="1548" width="3" style="43" customWidth="1"/>
    <col min="1549" max="1550" width="8.85546875" style="43"/>
    <col min="1551" max="1551" width="17.42578125" style="43" customWidth="1"/>
    <col min="1552" max="1553" width="8.85546875" style="43"/>
    <col min="1554" max="1554" width="36.85546875" style="43" customWidth="1"/>
    <col min="1555" max="1803" width="8.85546875" style="43"/>
    <col min="1804" max="1804" width="3" style="43" customWidth="1"/>
    <col min="1805" max="1806" width="8.85546875" style="43"/>
    <col min="1807" max="1807" width="17.42578125" style="43" customWidth="1"/>
    <col min="1808" max="1809" width="8.85546875" style="43"/>
    <col min="1810" max="1810" width="36.85546875" style="43" customWidth="1"/>
    <col min="1811" max="2059" width="8.85546875" style="43"/>
    <col min="2060" max="2060" width="3" style="43" customWidth="1"/>
    <col min="2061" max="2062" width="8.85546875" style="43"/>
    <col min="2063" max="2063" width="17.42578125" style="43" customWidth="1"/>
    <col min="2064" max="2065" width="8.85546875" style="43"/>
    <col min="2066" max="2066" width="36.85546875" style="43" customWidth="1"/>
    <col min="2067" max="2315" width="8.85546875" style="43"/>
    <col min="2316" max="2316" width="3" style="43" customWidth="1"/>
    <col min="2317" max="2318" width="8.85546875" style="43"/>
    <col min="2319" max="2319" width="17.42578125" style="43" customWidth="1"/>
    <col min="2320" max="2321" width="8.85546875" style="43"/>
    <col min="2322" max="2322" width="36.85546875" style="43" customWidth="1"/>
    <col min="2323" max="2571" width="8.85546875" style="43"/>
    <col min="2572" max="2572" width="3" style="43" customWidth="1"/>
    <col min="2573" max="2574" width="8.85546875" style="43"/>
    <col min="2575" max="2575" width="17.42578125" style="43" customWidth="1"/>
    <col min="2576" max="2577" width="8.85546875" style="43"/>
    <col min="2578" max="2578" width="36.85546875" style="43" customWidth="1"/>
    <col min="2579" max="2827" width="8.85546875" style="43"/>
    <col min="2828" max="2828" width="3" style="43" customWidth="1"/>
    <col min="2829" max="2830" width="8.85546875" style="43"/>
    <col min="2831" max="2831" width="17.42578125" style="43" customWidth="1"/>
    <col min="2832" max="2833" width="8.85546875" style="43"/>
    <col min="2834" max="2834" width="36.85546875" style="43" customWidth="1"/>
    <col min="2835" max="3083" width="8.85546875" style="43"/>
    <col min="3084" max="3084" width="3" style="43" customWidth="1"/>
    <col min="3085" max="3086" width="8.85546875" style="43"/>
    <col min="3087" max="3087" width="17.42578125" style="43" customWidth="1"/>
    <col min="3088" max="3089" width="8.85546875" style="43"/>
    <col min="3090" max="3090" width="36.85546875" style="43" customWidth="1"/>
    <col min="3091" max="3339" width="8.85546875" style="43"/>
    <col min="3340" max="3340" width="3" style="43" customWidth="1"/>
    <col min="3341" max="3342" width="8.85546875" style="43"/>
    <col min="3343" max="3343" width="17.42578125" style="43" customWidth="1"/>
    <col min="3344" max="3345" width="8.85546875" style="43"/>
    <col min="3346" max="3346" width="36.85546875" style="43" customWidth="1"/>
    <col min="3347" max="3595" width="8.85546875" style="43"/>
    <col min="3596" max="3596" width="3" style="43" customWidth="1"/>
    <col min="3597" max="3598" width="8.85546875" style="43"/>
    <col min="3599" max="3599" width="17.42578125" style="43" customWidth="1"/>
    <col min="3600" max="3601" width="8.85546875" style="43"/>
    <col min="3602" max="3602" width="36.85546875" style="43" customWidth="1"/>
    <col min="3603" max="3851" width="8.85546875" style="43"/>
    <col min="3852" max="3852" width="3" style="43" customWidth="1"/>
    <col min="3853" max="3854" width="8.85546875" style="43"/>
    <col min="3855" max="3855" width="17.42578125" style="43" customWidth="1"/>
    <col min="3856" max="3857" width="8.85546875" style="43"/>
    <col min="3858" max="3858" width="36.85546875" style="43" customWidth="1"/>
    <col min="3859" max="4107" width="8.85546875" style="43"/>
    <col min="4108" max="4108" width="3" style="43" customWidth="1"/>
    <col min="4109" max="4110" width="8.85546875" style="43"/>
    <col min="4111" max="4111" width="17.42578125" style="43" customWidth="1"/>
    <col min="4112" max="4113" width="8.85546875" style="43"/>
    <col min="4114" max="4114" width="36.85546875" style="43" customWidth="1"/>
    <col min="4115" max="4363" width="8.85546875" style="43"/>
    <col min="4364" max="4364" width="3" style="43" customWidth="1"/>
    <col min="4365" max="4366" width="8.85546875" style="43"/>
    <col min="4367" max="4367" width="17.42578125" style="43" customWidth="1"/>
    <col min="4368" max="4369" width="8.85546875" style="43"/>
    <col min="4370" max="4370" width="36.85546875" style="43" customWidth="1"/>
    <col min="4371" max="4619" width="8.85546875" style="43"/>
    <col min="4620" max="4620" width="3" style="43" customWidth="1"/>
    <col min="4621" max="4622" width="8.85546875" style="43"/>
    <col min="4623" max="4623" width="17.42578125" style="43" customWidth="1"/>
    <col min="4624" max="4625" width="8.85546875" style="43"/>
    <col min="4626" max="4626" width="36.85546875" style="43" customWidth="1"/>
    <col min="4627" max="4875" width="8.85546875" style="43"/>
    <col min="4876" max="4876" width="3" style="43" customWidth="1"/>
    <col min="4877" max="4878" width="8.85546875" style="43"/>
    <col min="4879" max="4879" width="17.42578125" style="43" customWidth="1"/>
    <col min="4880" max="4881" width="8.85546875" style="43"/>
    <col min="4882" max="4882" width="36.85546875" style="43" customWidth="1"/>
    <col min="4883" max="5131" width="8.85546875" style="43"/>
    <col min="5132" max="5132" width="3" style="43" customWidth="1"/>
    <col min="5133" max="5134" width="8.85546875" style="43"/>
    <col min="5135" max="5135" width="17.42578125" style="43" customWidth="1"/>
    <col min="5136" max="5137" width="8.85546875" style="43"/>
    <col min="5138" max="5138" width="36.85546875" style="43" customWidth="1"/>
    <col min="5139" max="5387" width="8.85546875" style="43"/>
    <col min="5388" max="5388" width="3" style="43" customWidth="1"/>
    <col min="5389" max="5390" width="8.85546875" style="43"/>
    <col min="5391" max="5391" width="17.42578125" style="43" customWidth="1"/>
    <col min="5392" max="5393" width="8.85546875" style="43"/>
    <col min="5394" max="5394" width="36.85546875" style="43" customWidth="1"/>
    <col min="5395" max="5643" width="8.85546875" style="43"/>
    <col min="5644" max="5644" width="3" style="43" customWidth="1"/>
    <col min="5645" max="5646" width="8.85546875" style="43"/>
    <col min="5647" max="5647" width="17.42578125" style="43" customWidth="1"/>
    <col min="5648" max="5649" width="8.85546875" style="43"/>
    <col min="5650" max="5650" width="36.85546875" style="43" customWidth="1"/>
    <col min="5651" max="5899" width="8.85546875" style="43"/>
    <col min="5900" max="5900" width="3" style="43" customWidth="1"/>
    <col min="5901" max="5902" width="8.85546875" style="43"/>
    <col min="5903" max="5903" width="17.42578125" style="43" customWidth="1"/>
    <col min="5904" max="5905" width="8.85546875" style="43"/>
    <col min="5906" max="5906" width="36.85546875" style="43" customWidth="1"/>
    <col min="5907" max="6155" width="8.85546875" style="43"/>
    <col min="6156" max="6156" width="3" style="43" customWidth="1"/>
    <col min="6157" max="6158" width="8.85546875" style="43"/>
    <col min="6159" max="6159" width="17.42578125" style="43" customWidth="1"/>
    <col min="6160" max="6161" width="8.85546875" style="43"/>
    <col min="6162" max="6162" width="36.85546875" style="43" customWidth="1"/>
    <col min="6163" max="6411" width="8.85546875" style="43"/>
    <col min="6412" max="6412" width="3" style="43" customWidth="1"/>
    <col min="6413" max="6414" width="8.85546875" style="43"/>
    <col min="6415" max="6415" width="17.42578125" style="43" customWidth="1"/>
    <col min="6416" max="6417" width="8.85546875" style="43"/>
    <col min="6418" max="6418" width="36.85546875" style="43" customWidth="1"/>
    <col min="6419" max="6667" width="8.85546875" style="43"/>
    <col min="6668" max="6668" width="3" style="43" customWidth="1"/>
    <col min="6669" max="6670" width="8.85546875" style="43"/>
    <col min="6671" max="6671" width="17.42578125" style="43" customWidth="1"/>
    <col min="6672" max="6673" width="8.85546875" style="43"/>
    <col min="6674" max="6674" width="36.85546875" style="43" customWidth="1"/>
    <col min="6675" max="6923" width="8.85546875" style="43"/>
    <col min="6924" max="6924" width="3" style="43" customWidth="1"/>
    <col min="6925" max="6926" width="8.85546875" style="43"/>
    <col min="6927" max="6927" width="17.42578125" style="43" customWidth="1"/>
    <col min="6928" max="6929" width="8.85546875" style="43"/>
    <col min="6930" max="6930" width="36.85546875" style="43" customWidth="1"/>
    <col min="6931" max="7179" width="8.85546875" style="43"/>
    <col min="7180" max="7180" width="3" style="43" customWidth="1"/>
    <col min="7181" max="7182" width="8.85546875" style="43"/>
    <col min="7183" max="7183" width="17.42578125" style="43" customWidth="1"/>
    <col min="7184" max="7185" width="8.85546875" style="43"/>
    <col min="7186" max="7186" width="36.85546875" style="43" customWidth="1"/>
    <col min="7187" max="7435" width="8.85546875" style="43"/>
    <col min="7436" max="7436" width="3" style="43" customWidth="1"/>
    <col min="7437" max="7438" width="8.85546875" style="43"/>
    <col min="7439" max="7439" width="17.42578125" style="43" customWidth="1"/>
    <col min="7440" max="7441" width="8.85546875" style="43"/>
    <col min="7442" max="7442" width="36.85546875" style="43" customWidth="1"/>
    <col min="7443" max="7691" width="8.85546875" style="43"/>
    <col min="7692" max="7692" width="3" style="43" customWidth="1"/>
    <col min="7693" max="7694" width="8.85546875" style="43"/>
    <col min="7695" max="7695" width="17.42578125" style="43" customWidth="1"/>
    <col min="7696" max="7697" width="8.85546875" style="43"/>
    <col min="7698" max="7698" width="36.85546875" style="43" customWidth="1"/>
    <col min="7699" max="7947" width="8.85546875" style="43"/>
    <col min="7948" max="7948" width="3" style="43" customWidth="1"/>
    <col min="7949" max="7950" width="8.85546875" style="43"/>
    <col min="7951" max="7951" width="17.42578125" style="43" customWidth="1"/>
    <col min="7952" max="7953" width="8.85546875" style="43"/>
    <col min="7954" max="7954" width="36.85546875" style="43" customWidth="1"/>
    <col min="7955" max="8203" width="8.85546875" style="43"/>
    <col min="8204" max="8204" width="3" style="43" customWidth="1"/>
    <col min="8205" max="8206" width="8.85546875" style="43"/>
    <col min="8207" max="8207" width="17.42578125" style="43" customWidth="1"/>
    <col min="8208" max="8209" width="8.85546875" style="43"/>
    <col min="8210" max="8210" width="36.85546875" style="43" customWidth="1"/>
    <col min="8211" max="8459" width="8.85546875" style="43"/>
    <col min="8460" max="8460" width="3" style="43" customWidth="1"/>
    <col min="8461" max="8462" width="8.85546875" style="43"/>
    <col min="8463" max="8463" width="17.42578125" style="43" customWidth="1"/>
    <col min="8464" max="8465" width="8.85546875" style="43"/>
    <col min="8466" max="8466" width="36.85546875" style="43" customWidth="1"/>
    <col min="8467" max="8715" width="8.85546875" style="43"/>
    <col min="8716" max="8716" width="3" style="43" customWidth="1"/>
    <col min="8717" max="8718" width="8.85546875" style="43"/>
    <col min="8719" max="8719" width="17.42578125" style="43" customWidth="1"/>
    <col min="8720" max="8721" width="8.85546875" style="43"/>
    <col min="8722" max="8722" width="36.85546875" style="43" customWidth="1"/>
    <col min="8723" max="8971" width="8.85546875" style="43"/>
    <col min="8972" max="8972" width="3" style="43" customWidth="1"/>
    <col min="8973" max="8974" width="8.85546875" style="43"/>
    <col min="8975" max="8975" width="17.42578125" style="43" customWidth="1"/>
    <col min="8976" max="8977" width="8.85546875" style="43"/>
    <col min="8978" max="8978" width="36.85546875" style="43" customWidth="1"/>
    <col min="8979" max="9227" width="8.85546875" style="43"/>
    <col min="9228" max="9228" width="3" style="43" customWidth="1"/>
    <col min="9229" max="9230" width="8.85546875" style="43"/>
    <col min="9231" max="9231" width="17.42578125" style="43" customWidth="1"/>
    <col min="9232" max="9233" width="8.85546875" style="43"/>
    <col min="9234" max="9234" width="36.85546875" style="43" customWidth="1"/>
    <col min="9235" max="9483" width="8.85546875" style="43"/>
    <col min="9484" max="9484" width="3" style="43" customWidth="1"/>
    <col min="9485" max="9486" width="8.85546875" style="43"/>
    <col min="9487" max="9487" width="17.42578125" style="43" customWidth="1"/>
    <col min="9488" max="9489" width="8.85546875" style="43"/>
    <col min="9490" max="9490" width="36.85546875" style="43" customWidth="1"/>
    <col min="9491" max="9739" width="8.85546875" style="43"/>
    <col min="9740" max="9740" width="3" style="43" customWidth="1"/>
    <col min="9741" max="9742" width="8.85546875" style="43"/>
    <col min="9743" max="9743" width="17.42578125" style="43" customWidth="1"/>
    <col min="9744" max="9745" width="8.85546875" style="43"/>
    <col min="9746" max="9746" width="36.85546875" style="43" customWidth="1"/>
    <col min="9747" max="9995" width="8.85546875" style="43"/>
    <col min="9996" max="9996" width="3" style="43" customWidth="1"/>
    <col min="9997" max="9998" width="8.85546875" style="43"/>
    <col min="9999" max="9999" width="17.42578125" style="43" customWidth="1"/>
    <col min="10000" max="10001" width="8.85546875" style="43"/>
    <col min="10002" max="10002" width="36.85546875" style="43" customWidth="1"/>
    <col min="10003" max="10251" width="8.85546875" style="43"/>
    <col min="10252" max="10252" width="3" style="43" customWidth="1"/>
    <col min="10253" max="10254" width="8.85546875" style="43"/>
    <col min="10255" max="10255" width="17.42578125" style="43" customWidth="1"/>
    <col min="10256" max="10257" width="8.85546875" style="43"/>
    <col min="10258" max="10258" width="36.85546875" style="43" customWidth="1"/>
    <col min="10259" max="10507" width="8.85546875" style="43"/>
    <col min="10508" max="10508" width="3" style="43" customWidth="1"/>
    <col min="10509" max="10510" width="8.85546875" style="43"/>
    <col min="10511" max="10511" width="17.42578125" style="43" customWidth="1"/>
    <col min="10512" max="10513" width="8.85546875" style="43"/>
    <col min="10514" max="10514" width="36.85546875" style="43" customWidth="1"/>
    <col min="10515" max="10763" width="8.85546875" style="43"/>
    <col min="10764" max="10764" width="3" style="43" customWidth="1"/>
    <col min="10765" max="10766" width="8.85546875" style="43"/>
    <col min="10767" max="10767" width="17.42578125" style="43" customWidth="1"/>
    <col min="10768" max="10769" width="8.85546875" style="43"/>
    <col min="10770" max="10770" width="36.85546875" style="43" customWidth="1"/>
    <col min="10771" max="11019" width="8.85546875" style="43"/>
    <col min="11020" max="11020" width="3" style="43" customWidth="1"/>
    <col min="11021" max="11022" width="8.85546875" style="43"/>
    <col min="11023" max="11023" width="17.42578125" style="43" customWidth="1"/>
    <col min="11024" max="11025" width="8.85546875" style="43"/>
    <col min="11026" max="11026" width="36.85546875" style="43" customWidth="1"/>
    <col min="11027" max="11275" width="8.85546875" style="43"/>
    <col min="11276" max="11276" width="3" style="43" customWidth="1"/>
    <col min="11277" max="11278" width="8.85546875" style="43"/>
    <col min="11279" max="11279" width="17.42578125" style="43" customWidth="1"/>
    <col min="11280" max="11281" width="8.85546875" style="43"/>
    <col min="11282" max="11282" width="36.85546875" style="43" customWidth="1"/>
    <col min="11283" max="11531" width="8.85546875" style="43"/>
    <col min="11532" max="11532" width="3" style="43" customWidth="1"/>
    <col min="11533" max="11534" width="8.85546875" style="43"/>
    <col min="11535" max="11535" width="17.42578125" style="43" customWidth="1"/>
    <col min="11536" max="11537" width="8.85546875" style="43"/>
    <col min="11538" max="11538" width="36.85546875" style="43" customWidth="1"/>
    <col min="11539" max="11787" width="8.85546875" style="43"/>
    <col min="11788" max="11788" width="3" style="43" customWidth="1"/>
    <col min="11789" max="11790" width="8.85546875" style="43"/>
    <col min="11791" max="11791" width="17.42578125" style="43" customWidth="1"/>
    <col min="11792" max="11793" width="8.85546875" style="43"/>
    <col min="11794" max="11794" width="36.85546875" style="43" customWidth="1"/>
    <col min="11795" max="12043" width="8.85546875" style="43"/>
    <col min="12044" max="12044" width="3" style="43" customWidth="1"/>
    <col min="12045" max="12046" width="8.85546875" style="43"/>
    <col min="12047" max="12047" width="17.42578125" style="43" customWidth="1"/>
    <col min="12048" max="12049" width="8.85546875" style="43"/>
    <col min="12050" max="12050" width="36.85546875" style="43" customWidth="1"/>
    <col min="12051" max="12299" width="8.85546875" style="43"/>
    <col min="12300" max="12300" width="3" style="43" customWidth="1"/>
    <col min="12301" max="12302" width="8.85546875" style="43"/>
    <col min="12303" max="12303" width="17.42578125" style="43" customWidth="1"/>
    <col min="12304" max="12305" width="8.85546875" style="43"/>
    <col min="12306" max="12306" width="36.85546875" style="43" customWidth="1"/>
    <col min="12307" max="12555" width="8.85546875" style="43"/>
    <col min="12556" max="12556" width="3" style="43" customWidth="1"/>
    <col min="12557" max="12558" width="8.85546875" style="43"/>
    <col min="12559" max="12559" width="17.42578125" style="43" customWidth="1"/>
    <col min="12560" max="12561" width="8.85546875" style="43"/>
    <col min="12562" max="12562" width="36.85546875" style="43" customWidth="1"/>
    <col min="12563" max="12811" width="8.85546875" style="43"/>
    <col min="12812" max="12812" width="3" style="43" customWidth="1"/>
    <col min="12813" max="12814" width="8.85546875" style="43"/>
    <col min="12815" max="12815" width="17.42578125" style="43" customWidth="1"/>
    <col min="12816" max="12817" width="8.85546875" style="43"/>
    <col min="12818" max="12818" width="36.85546875" style="43" customWidth="1"/>
    <col min="12819" max="13067" width="8.85546875" style="43"/>
    <col min="13068" max="13068" width="3" style="43" customWidth="1"/>
    <col min="13069" max="13070" width="8.85546875" style="43"/>
    <col min="13071" max="13071" width="17.42578125" style="43" customWidth="1"/>
    <col min="13072" max="13073" width="8.85546875" style="43"/>
    <col min="13074" max="13074" width="36.85546875" style="43" customWidth="1"/>
    <col min="13075" max="13323" width="8.85546875" style="43"/>
    <col min="13324" max="13324" width="3" style="43" customWidth="1"/>
    <col min="13325" max="13326" width="8.85546875" style="43"/>
    <col min="13327" max="13327" width="17.42578125" style="43" customWidth="1"/>
    <col min="13328" max="13329" width="8.85546875" style="43"/>
    <col min="13330" max="13330" width="36.85546875" style="43" customWidth="1"/>
    <col min="13331" max="13579" width="8.85546875" style="43"/>
    <col min="13580" max="13580" width="3" style="43" customWidth="1"/>
    <col min="13581" max="13582" width="8.85546875" style="43"/>
    <col min="13583" max="13583" width="17.42578125" style="43" customWidth="1"/>
    <col min="13584" max="13585" width="8.85546875" style="43"/>
    <col min="13586" max="13586" width="36.85546875" style="43" customWidth="1"/>
    <col min="13587" max="13835" width="8.85546875" style="43"/>
    <col min="13836" max="13836" width="3" style="43" customWidth="1"/>
    <col min="13837" max="13838" width="8.85546875" style="43"/>
    <col min="13839" max="13839" width="17.42578125" style="43" customWidth="1"/>
    <col min="13840" max="13841" width="8.85546875" style="43"/>
    <col min="13842" max="13842" width="36.85546875" style="43" customWidth="1"/>
    <col min="13843" max="14091" width="8.85546875" style="43"/>
    <col min="14092" max="14092" width="3" style="43" customWidth="1"/>
    <col min="14093" max="14094" width="8.85546875" style="43"/>
    <col min="14095" max="14095" width="17.42578125" style="43" customWidth="1"/>
    <col min="14096" max="14097" width="8.85546875" style="43"/>
    <col min="14098" max="14098" width="36.85546875" style="43" customWidth="1"/>
    <col min="14099" max="14347" width="8.85546875" style="43"/>
    <col min="14348" max="14348" width="3" style="43" customWidth="1"/>
    <col min="14349" max="14350" width="8.85546875" style="43"/>
    <col min="14351" max="14351" width="17.42578125" style="43" customWidth="1"/>
    <col min="14352" max="14353" width="8.85546875" style="43"/>
    <col min="14354" max="14354" width="36.85546875" style="43" customWidth="1"/>
    <col min="14355" max="14603" width="8.85546875" style="43"/>
    <col min="14604" max="14604" width="3" style="43" customWidth="1"/>
    <col min="14605" max="14606" width="8.85546875" style="43"/>
    <col min="14607" max="14607" width="17.42578125" style="43" customWidth="1"/>
    <col min="14608" max="14609" width="8.85546875" style="43"/>
    <col min="14610" max="14610" width="36.85546875" style="43" customWidth="1"/>
    <col min="14611" max="14859" width="8.85546875" style="43"/>
    <col min="14860" max="14860" width="3" style="43" customWidth="1"/>
    <col min="14861" max="14862" width="8.85546875" style="43"/>
    <col min="14863" max="14863" width="17.42578125" style="43" customWidth="1"/>
    <col min="14864" max="14865" width="8.85546875" style="43"/>
    <col min="14866" max="14866" width="36.85546875" style="43" customWidth="1"/>
    <col min="14867" max="15115" width="8.85546875" style="43"/>
    <col min="15116" max="15116" width="3" style="43" customWidth="1"/>
    <col min="15117" max="15118" width="8.85546875" style="43"/>
    <col min="15119" max="15119" width="17.42578125" style="43" customWidth="1"/>
    <col min="15120" max="15121" width="8.85546875" style="43"/>
    <col min="15122" max="15122" width="36.85546875" style="43" customWidth="1"/>
    <col min="15123" max="15371" width="8.85546875" style="43"/>
    <col min="15372" max="15372" width="3" style="43" customWidth="1"/>
    <col min="15373" max="15374" width="8.85546875" style="43"/>
    <col min="15375" max="15375" width="17.42578125" style="43" customWidth="1"/>
    <col min="15376" max="15377" width="8.85546875" style="43"/>
    <col min="15378" max="15378" width="36.85546875" style="43" customWidth="1"/>
    <col min="15379" max="15627" width="8.85546875" style="43"/>
    <col min="15628" max="15628" width="3" style="43" customWidth="1"/>
    <col min="15629" max="15630" width="8.85546875" style="43"/>
    <col min="15631" max="15631" width="17.42578125" style="43" customWidth="1"/>
    <col min="15632" max="15633" width="8.85546875" style="43"/>
    <col min="15634" max="15634" width="36.85546875" style="43" customWidth="1"/>
    <col min="15635" max="15883" width="8.85546875" style="43"/>
    <col min="15884" max="15884" width="3" style="43" customWidth="1"/>
    <col min="15885" max="15886" width="8.85546875" style="43"/>
    <col min="15887" max="15887" width="17.42578125" style="43" customWidth="1"/>
    <col min="15888" max="15889" width="8.85546875" style="43"/>
    <col min="15890" max="15890" width="36.85546875" style="43" customWidth="1"/>
    <col min="15891" max="16139" width="8.85546875" style="43"/>
    <col min="16140" max="16140" width="3" style="43" customWidth="1"/>
    <col min="16141" max="16142" width="8.85546875" style="43"/>
    <col min="16143" max="16143" width="17.42578125" style="43" customWidth="1"/>
    <col min="16144" max="16145" width="8.85546875" style="43"/>
    <col min="16146" max="16146" width="36.85546875" style="43" customWidth="1"/>
    <col min="16147" max="16384" width="8.85546875" style="43"/>
  </cols>
  <sheetData>
    <row r="1" spans="1:19" ht="13.15" customHeight="1" x14ac:dyDescent="0.2">
      <c r="A1" s="212" t="s">
        <v>152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19" ht="13.15" customHeight="1" x14ac:dyDescent="0.2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4.6" customHeight="1" x14ac:dyDescent="0.2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</row>
    <row r="4" spans="1:19" s="44" customFormat="1" ht="14.25" x14ac:dyDescent="0.2">
      <c r="A4" s="88"/>
      <c r="B4" s="89" t="s">
        <v>61</v>
      </c>
      <c r="C4" s="90" t="s">
        <v>62</v>
      </c>
      <c r="D4" s="90" t="s">
        <v>63</v>
      </c>
      <c r="E4" s="91" t="s">
        <v>64</v>
      </c>
      <c r="F4" s="92" t="s">
        <v>62</v>
      </c>
      <c r="G4" s="90" t="s">
        <v>63</v>
      </c>
      <c r="H4" s="91" t="s">
        <v>64</v>
      </c>
      <c r="I4" s="92" t="s">
        <v>62</v>
      </c>
      <c r="J4" s="90" t="s">
        <v>63</v>
      </c>
      <c r="K4" s="91" t="s">
        <v>64</v>
      </c>
      <c r="L4" s="93" t="s">
        <v>62</v>
      </c>
      <c r="M4" s="90" t="s">
        <v>63</v>
      </c>
      <c r="N4" s="91" t="s">
        <v>64</v>
      </c>
      <c r="O4" s="92" t="s">
        <v>62</v>
      </c>
      <c r="P4" s="90" t="s">
        <v>63</v>
      </c>
      <c r="Q4" s="91" t="s">
        <v>64</v>
      </c>
      <c r="R4" s="94" t="s">
        <v>65</v>
      </c>
      <c r="S4" s="94" t="s">
        <v>66</v>
      </c>
    </row>
    <row r="5" spans="1:19" ht="14.45" customHeight="1" x14ac:dyDescent="0.25">
      <c r="A5" s="95">
        <v>1</v>
      </c>
      <c r="B5" s="41" t="s">
        <v>245</v>
      </c>
      <c r="C5" s="96">
        <v>4386</v>
      </c>
      <c r="D5" s="96" t="s">
        <v>186</v>
      </c>
      <c r="E5" s="97"/>
      <c r="F5" s="98"/>
      <c r="G5" s="96"/>
      <c r="H5" s="99"/>
      <c r="I5" s="100"/>
      <c r="J5" s="101"/>
      <c r="K5" s="99"/>
      <c r="L5" s="102"/>
      <c r="M5" s="96"/>
      <c r="N5" s="99"/>
      <c r="O5" s="98"/>
      <c r="P5" s="96"/>
      <c r="Q5" s="99"/>
      <c r="R5" s="101" t="s">
        <v>187</v>
      </c>
      <c r="S5" s="101" t="s">
        <v>187</v>
      </c>
    </row>
    <row r="6" spans="1:19" ht="15" x14ac:dyDescent="0.25">
      <c r="A6" s="95">
        <v>2</v>
      </c>
      <c r="B6" s="41" t="s">
        <v>244</v>
      </c>
      <c r="C6" s="96">
        <v>6006</v>
      </c>
      <c r="D6" s="96" t="s">
        <v>188</v>
      </c>
      <c r="E6" s="97"/>
      <c r="F6" s="98"/>
      <c r="G6" s="96"/>
      <c r="H6" s="99"/>
      <c r="I6" s="100"/>
      <c r="J6" s="101"/>
      <c r="K6" s="99"/>
      <c r="L6" s="102"/>
      <c r="M6" s="96"/>
      <c r="N6" s="99"/>
      <c r="O6" s="98"/>
      <c r="P6" s="96"/>
      <c r="Q6" s="99"/>
      <c r="R6" s="101" t="s">
        <v>190</v>
      </c>
      <c r="S6" s="101" t="s">
        <v>189</v>
      </c>
    </row>
    <row r="7" spans="1:19" ht="15" x14ac:dyDescent="0.25">
      <c r="A7" s="95">
        <v>3</v>
      </c>
      <c r="B7" s="41" t="s">
        <v>243</v>
      </c>
      <c r="C7" s="96">
        <v>5287</v>
      </c>
      <c r="D7" s="96" t="s">
        <v>191</v>
      </c>
      <c r="E7" s="97"/>
      <c r="F7" s="98"/>
      <c r="G7" s="96"/>
      <c r="H7" s="99"/>
      <c r="I7" s="100"/>
      <c r="J7" s="101"/>
      <c r="K7" s="99"/>
      <c r="L7" s="102"/>
      <c r="M7" s="96"/>
      <c r="N7" s="99"/>
      <c r="O7" s="98"/>
      <c r="P7" s="96"/>
      <c r="Q7" s="99"/>
      <c r="R7" s="101" t="s">
        <v>189</v>
      </c>
      <c r="S7" s="101" t="s">
        <v>192</v>
      </c>
    </row>
    <row r="8" spans="1:19" ht="15" x14ac:dyDescent="0.25">
      <c r="A8" s="95">
        <v>4</v>
      </c>
      <c r="B8" s="41" t="s">
        <v>242</v>
      </c>
      <c r="C8" s="96">
        <v>5277</v>
      </c>
      <c r="D8" s="96" t="s">
        <v>193</v>
      </c>
      <c r="E8" s="97"/>
      <c r="F8" s="98"/>
      <c r="G8" s="96"/>
      <c r="H8" s="99"/>
      <c r="I8" s="100"/>
      <c r="J8" s="101"/>
      <c r="K8" s="99"/>
      <c r="L8" s="102"/>
      <c r="M8" s="96"/>
      <c r="N8" s="99"/>
      <c r="O8" s="98"/>
      <c r="P8" s="96"/>
      <c r="Q8" s="99"/>
      <c r="R8" s="101" t="s">
        <v>194</v>
      </c>
      <c r="S8" s="101" t="s">
        <v>189</v>
      </c>
    </row>
    <row r="9" spans="1:19" ht="15" x14ac:dyDescent="0.25">
      <c r="A9" s="95">
        <v>5</v>
      </c>
      <c r="B9" s="41" t="s">
        <v>241</v>
      </c>
      <c r="C9" s="96">
        <v>5264</v>
      </c>
      <c r="D9" s="96" t="s">
        <v>195</v>
      </c>
      <c r="E9" s="97"/>
      <c r="F9" s="98"/>
      <c r="G9" s="96"/>
      <c r="H9" s="99"/>
      <c r="I9" s="100"/>
      <c r="J9" s="101"/>
      <c r="K9" s="99"/>
      <c r="L9" s="102"/>
      <c r="M9" s="96"/>
      <c r="N9" s="99"/>
      <c r="O9" s="98"/>
      <c r="P9" s="96"/>
      <c r="Q9" s="99"/>
      <c r="R9" s="101" t="s">
        <v>196</v>
      </c>
      <c r="S9" s="101" t="s">
        <v>192</v>
      </c>
    </row>
    <row r="10" spans="1:19" ht="15" x14ac:dyDescent="0.25">
      <c r="A10" s="95">
        <v>6</v>
      </c>
      <c r="B10" s="41" t="s">
        <v>240</v>
      </c>
      <c r="C10" s="96">
        <v>5260</v>
      </c>
      <c r="D10" s="96" t="s">
        <v>200</v>
      </c>
      <c r="E10" s="97"/>
      <c r="F10" s="98"/>
      <c r="G10" s="96"/>
      <c r="H10" s="99"/>
      <c r="I10" s="100"/>
      <c r="J10" s="101"/>
      <c r="K10" s="99"/>
      <c r="L10" s="102"/>
      <c r="M10" s="96"/>
      <c r="N10" s="99"/>
      <c r="O10" s="98"/>
      <c r="P10" s="96"/>
      <c r="Q10" s="99"/>
      <c r="R10" s="101" t="s">
        <v>197</v>
      </c>
      <c r="S10" s="101" t="s">
        <v>189</v>
      </c>
    </row>
    <row r="11" spans="1:19" ht="15" x14ac:dyDescent="0.25">
      <c r="A11" s="95">
        <v>7</v>
      </c>
      <c r="B11" s="41" t="s">
        <v>239</v>
      </c>
      <c r="C11" s="96">
        <v>5268</v>
      </c>
      <c r="D11" s="96" t="s">
        <v>198</v>
      </c>
      <c r="E11" s="97"/>
      <c r="F11" s="98"/>
      <c r="G11" s="96"/>
      <c r="H11" s="99"/>
      <c r="I11" s="100"/>
      <c r="J11" s="101"/>
      <c r="K11" s="99"/>
      <c r="L11" s="102"/>
      <c r="M11" s="96"/>
      <c r="N11" s="99"/>
      <c r="O11" s="98"/>
      <c r="P11" s="96"/>
      <c r="Q11" s="99"/>
      <c r="R11" s="101" t="s">
        <v>199</v>
      </c>
      <c r="S11" s="101" t="s">
        <v>192</v>
      </c>
    </row>
    <row r="12" spans="1:19" ht="15" x14ac:dyDescent="0.25">
      <c r="A12" s="95">
        <v>8</v>
      </c>
      <c r="B12" s="41" t="s">
        <v>238</v>
      </c>
      <c r="C12" s="96">
        <v>5238</v>
      </c>
      <c r="D12" s="96" t="s">
        <v>201</v>
      </c>
      <c r="E12" s="97"/>
      <c r="F12" s="98"/>
      <c r="G12" s="96"/>
      <c r="H12" s="99"/>
      <c r="I12" s="100"/>
      <c r="J12" s="101"/>
      <c r="K12" s="99"/>
      <c r="L12" s="102"/>
      <c r="M12" s="96"/>
      <c r="N12" s="99"/>
      <c r="O12" s="98"/>
      <c r="P12" s="96"/>
      <c r="Q12" s="99"/>
      <c r="R12" s="101" t="s">
        <v>192</v>
      </c>
      <c r="S12" s="101" t="s">
        <v>192</v>
      </c>
    </row>
    <row r="13" spans="1:19" ht="15" x14ac:dyDescent="0.25">
      <c r="A13" s="95">
        <v>9</v>
      </c>
      <c r="B13" s="41" t="s">
        <v>237</v>
      </c>
      <c r="C13" s="96">
        <v>5262</v>
      </c>
      <c r="D13" s="96" t="s">
        <v>202</v>
      </c>
      <c r="E13" s="97"/>
      <c r="F13" s="98"/>
      <c r="G13" s="96"/>
      <c r="H13" s="99"/>
      <c r="I13" s="100"/>
      <c r="J13" s="101"/>
      <c r="K13" s="99"/>
      <c r="L13" s="102"/>
      <c r="M13" s="96"/>
      <c r="N13" s="99"/>
      <c r="O13" s="98"/>
      <c r="P13" s="96"/>
      <c r="Q13" s="99"/>
      <c r="R13" s="101" t="s">
        <v>203</v>
      </c>
      <c r="S13" s="101" t="s">
        <v>203</v>
      </c>
    </row>
    <row r="14" spans="1:19" ht="15" x14ac:dyDescent="0.25">
      <c r="A14" s="95">
        <v>10</v>
      </c>
      <c r="B14" s="41" t="s">
        <v>236</v>
      </c>
      <c r="C14" s="96">
        <v>5731</v>
      </c>
      <c r="D14" s="96" t="s">
        <v>204</v>
      </c>
      <c r="E14" s="97"/>
      <c r="F14" s="98"/>
      <c r="G14" s="96"/>
      <c r="H14" s="99"/>
      <c r="I14" s="100"/>
      <c r="J14" s="101"/>
      <c r="K14" s="99"/>
      <c r="L14" s="102"/>
      <c r="M14" s="96"/>
      <c r="N14" s="99"/>
      <c r="O14" s="98"/>
      <c r="P14" s="96"/>
      <c r="Q14" s="99"/>
      <c r="R14" s="101" t="s">
        <v>205</v>
      </c>
      <c r="S14" s="101" t="s">
        <v>203</v>
      </c>
    </row>
    <row r="15" spans="1:19" ht="15" x14ac:dyDescent="0.25">
      <c r="A15" s="95">
        <v>11</v>
      </c>
      <c r="B15" s="41" t="s">
        <v>235</v>
      </c>
      <c r="C15" s="96">
        <v>6741</v>
      </c>
      <c r="D15" s="96" t="s">
        <v>206</v>
      </c>
      <c r="E15" s="97"/>
      <c r="F15" s="98"/>
      <c r="G15" s="96"/>
      <c r="H15" s="99"/>
      <c r="I15" s="100"/>
      <c r="J15" s="101"/>
      <c r="K15" s="99"/>
      <c r="L15" s="102"/>
      <c r="M15" s="96"/>
      <c r="N15" s="99"/>
      <c r="O15" s="98"/>
      <c r="P15" s="96"/>
      <c r="Q15" s="99"/>
      <c r="R15" s="101" t="s">
        <v>207</v>
      </c>
      <c r="S15" s="101" t="s">
        <v>203</v>
      </c>
    </row>
    <row r="16" spans="1:19" ht="15" x14ac:dyDescent="0.25">
      <c r="A16" s="95">
        <v>12</v>
      </c>
      <c r="B16" s="41" t="s">
        <v>234</v>
      </c>
      <c r="C16" s="96">
        <v>6659</v>
      </c>
      <c r="D16" s="96" t="s">
        <v>208</v>
      </c>
      <c r="E16" s="97"/>
      <c r="F16" s="98"/>
      <c r="G16" s="96"/>
      <c r="H16" s="99"/>
      <c r="I16" s="100"/>
      <c r="J16" s="101"/>
      <c r="K16" s="99"/>
      <c r="L16" s="102"/>
      <c r="M16" s="96"/>
      <c r="N16" s="99"/>
      <c r="O16" s="98"/>
      <c r="P16" s="96"/>
      <c r="Q16" s="99"/>
      <c r="R16" s="101" t="s">
        <v>209</v>
      </c>
      <c r="S16" s="101" t="s">
        <v>189</v>
      </c>
    </row>
    <row r="17" spans="1:19" ht="15" x14ac:dyDescent="0.25">
      <c r="A17" s="95">
        <v>13</v>
      </c>
      <c r="B17" s="41" t="s">
        <v>231</v>
      </c>
      <c r="C17" s="96">
        <v>6898</v>
      </c>
      <c r="D17" s="96" t="s">
        <v>210</v>
      </c>
      <c r="E17" s="97"/>
      <c r="F17" s="98"/>
      <c r="G17" s="96"/>
      <c r="H17" s="99"/>
      <c r="I17" s="100"/>
      <c r="J17" s="101"/>
      <c r="K17" s="99"/>
      <c r="L17" s="102"/>
      <c r="M17" s="96"/>
      <c r="N17" s="99"/>
      <c r="O17" s="98"/>
      <c r="P17" s="96"/>
      <c r="Q17" s="99"/>
      <c r="R17" s="101" t="s">
        <v>211</v>
      </c>
      <c r="S17" s="101" t="s">
        <v>212</v>
      </c>
    </row>
    <row r="18" spans="1:19" ht="15" x14ac:dyDescent="0.25">
      <c r="A18" s="95">
        <v>14</v>
      </c>
      <c r="B18" s="41" t="s">
        <v>232</v>
      </c>
      <c r="C18" s="96">
        <v>6632</v>
      </c>
      <c r="D18" s="96" t="s">
        <v>213</v>
      </c>
      <c r="E18" s="97"/>
      <c r="F18" s="98"/>
      <c r="G18" s="96"/>
      <c r="H18" s="99"/>
      <c r="I18" s="100"/>
      <c r="J18" s="101"/>
      <c r="K18" s="99"/>
      <c r="L18" s="102"/>
      <c r="M18" s="96"/>
      <c r="N18" s="99"/>
      <c r="O18" s="98"/>
      <c r="P18" s="96"/>
      <c r="Q18" s="99"/>
      <c r="R18" s="101" t="s">
        <v>214</v>
      </c>
      <c r="S18" s="101" t="s">
        <v>212</v>
      </c>
    </row>
    <row r="19" spans="1:19" ht="15" x14ac:dyDescent="0.25">
      <c r="A19" s="95">
        <v>15</v>
      </c>
      <c r="B19" s="41" t="s">
        <v>233</v>
      </c>
      <c r="C19" s="96">
        <v>6631</v>
      </c>
      <c r="D19" s="96" t="s">
        <v>215</v>
      </c>
      <c r="E19" s="97"/>
      <c r="F19" s="98"/>
      <c r="G19" s="96"/>
      <c r="H19" s="99"/>
      <c r="I19" s="100"/>
      <c r="J19" s="101"/>
      <c r="K19" s="99"/>
      <c r="L19" s="102"/>
      <c r="M19" s="96"/>
      <c r="N19" s="99"/>
      <c r="O19" s="98"/>
      <c r="P19" s="96"/>
      <c r="Q19" s="99"/>
      <c r="R19" s="101" t="s">
        <v>216</v>
      </c>
      <c r="S19" s="101" t="s">
        <v>212</v>
      </c>
    </row>
    <row r="20" spans="1:19" ht="15" x14ac:dyDescent="0.25">
      <c r="A20" s="95">
        <v>16</v>
      </c>
      <c r="B20" s="41" t="s">
        <v>166</v>
      </c>
      <c r="C20" s="96">
        <v>5836</v>
      </c>
      <c r="D20" s="96" t="s">
        <v>162</v>
      </c>
      <c r="E20" s="97"/>
      <c r="F20" s="98"/>
      <c r="G20" s="96"/>
      <c r="H20" s="99"/>
      <c r="I20" s="100"/>
      <c r="J20" s="101"/>
      <c r="K20" s="99"/>
      <c r="L20" s="102"/>
      <c r="M20" s="96"/>
      <c r="N20" s="99"/>
      <c r="O20" s="98"/>
      <c r="P20" s="96"/>
      <c r="Q20" s="99"/>
      <c r="R20" s="101" t="s">
        <v>163</v>
      </c>
      <c r="S20" s="101" t="s">
        <v>164</v>
      </c>
    </row>
    <row r="21" spans="1:19" ht="15" x14ac:dyDescent="0.25">
      <c r="A21" s="95">
        <v>17</v>
      </c>
      <c r="B21" s="41" t="s">
        <v>167</v>
      </c>
      <c r="C21" s="96">
        <v>6677</v>
      </c>
      <c r="D21" s="96" t="s">
        <v>165</v>
      </c>
      <c r="E21" s="97"/>
      <c r="F21" s="98"/>
      <c r="G21" s="96"/>
      <c r="H21" s="99"/>
      <c r="I21" s="100"/>
      <c r="J21" s="101"/>
      <c r="K21" s="99"/>
      <c r="L21" s="102"/>
      <c r="M21" s="96"/>
      <c r="N21" s="99"/>
      <c r="O21" s="98"/>
      <c r="P21" s="96"/>
      <c r="Q21" s="99"/>
      <c r="R21" s="101" t="s">
        <v>164</v>
      </c>
      <c r="S21" s="101" t="s">
        <v>164</v>
      </c>
    </row>
    <row r="22" spans="1:19" ht="15" x14ac:dyDescent="0.25">
      <c r="A22" s="95">
        <v>18</v>
      </c>
      <c r="B22" s="41" t="s">
        <v>155</v>
      </c>
      <c r="C22" s="96">
        <v>3726</v>
      </c>
      <c r="D22" s="96" t="s">
        <v>153</v>
      </c>
      <c r="E22" s="97"/>
      <c r="F22" s="98"/>
      <c r="G22" s="96"/>
      <c r="H22" s="99"/>
      <c r="I22" s="100"/>
      <c r="J22" s="101"/>
      <c r="K22" s="99"/>
      <c r="L22" s="102"/>
      <c r="M22" s="96"/>
      <c r="N22" s="99"/>
      <c r="O22" s="98"/>
      <c r="P22" s="96"/>
      <c r="Q22" s="99"/>
      <c r="R22" s="101" t="s">
        <v>154</v>
      </c>
      <c r="S22" s="101" t="s">
        <v>154</v>
      </c>
    </row>
    <row r="23" spans="1:19" ht="15" x14ac:dyDescent="0.25">
      <c r="A23" s="95">
        <v>19</v>
      </c>
      <c r="B23" s="41" t="s">
        <v>160</v>
      </c>
      <c r="C23" s="96">
        <v>6302</v>
      </c>
      <c r="D23" s="96" t="s">
        <v>156</v>
      </c>
      <c r="E23" s="97"/>
      <c r="F23" s="98"/>
      <c r="G23" s="96"/>
      <c r="H23" s="99"/>
      <c r="I23" s="100"/>
      <c r="J23" s="101"/>
      <c r="K23" s="99"/>
      <c r="L23" s="102"/>
      <c r="M23" s="96"/>
      <c r="N23" s="99"/>
      <c r="O23" s="98"/>
      <c r="P23" s="96"/>
      <c r="Q23" s="99"/>
      <c r="R23" s="101" t="s">
        <v>157</v>
      </c>
      <c r="S23" s="101" t="s">
        <v>157</v>
      </c>
    </row>
    <row r="24" spans="1:19" ht="15" x14ac:dyDescent="0.25">
      <c r="A24" s="95">
        <v>20</v>
      </c>
      <c r="B24" s="41" t="s">
        <v>161</v>
      </c>
      <c r="C24" s="96">
        <v>6643</v>
      </c>
      <c r="D24" s="96" t="s">
        <v>158</v>
      </c>
      <c r="E24" s="97"/>
      <c r="F24" s="98"/>
      <c r="G24" s="96"/>
      <c r="H24" s="99"/>
      <c r="I24" s="100"/>
      <c r="J24" s="101"/>
      <c r="K24" s="99"/>
      <c r="L24" s="102"/>
      <c r="M24" s="96"/>
      <c r="N24" s="99"/>
      <c r="O24" s="98"/>
      <c r="P24" s="96"/>
      <c r="Q24" s="99"/>
      <c r="R24" s="101" t="s">
        <v>159</v>
      </c>
      <c r="S24" s="101" t="s">
        <v>157</v>
      </c>
    </row>
    <row r="25" spans="1:19" ht="14.45" customHeight="1" x14ac:dyDescent="0.25">
      <c r="A25" s="95">
        <v>21</v>
      </c>
      <c r="B25" s="41" t="s">
        <v>185</v>
      </c>
      <c r="C25" s="96">
        <v>6397</v>
      </c>
      <c r="D25" s="96" t="s">
        <v>168</v>
      </c>
      <c r="E25" s="97"/>
      <c r="F25" s="98"/>
      <c r="G25" s="96"/>
      <c r="H25" s="99"/>
      <c r="I25" s="100"/>
      <c r="J25" s="101"/>
      <c r="K25" s="99"/>
      <c r="L25" s="102"/>
      <c r="M25" s="96"/>
      <c r="N25" s="99"/>
      <c r="O25" s="98"/>
      <c r="P25" s="96"/>
      <c r="Q25" s="99"/>
      <c r="R25" s="101" t="s">
        <v>169</v>
      </c>
      <c r="S25" s="101" t="s">
        <v>170</v>
      </c>
    </row>
    <row r="26" spans="1:19" ht="14.45" customHeight="1" x14ac:dyDescent="0.25">
      <c r="A26" s="95">
        <v>22</v>
      </c>
      <c r="B26" s="41" t="s">
        <v>223</v>
      </c>
      <c r="C26" s="96">
        <v>6648</v>
      </c>
      <c r="D26" s="96" t="s">
        <v>171</v>
      </c>
      <c r="E26" s="97"/>
      <c r="F26" s="98"/>
      <c r="G26" s="96"/>
      <c r="H26" s="99"/>
      <c r="I26" s="100"/>
      <c r="J26" s="101"/>
      <c r="K26" s="99"/>
      <c r="L26" s="102"/>
      <c r="M26" s="96"/>
      <c r="N26" s="99"/>
      <c r="O26" s="98"/>
      <c r="P26" s="96"/>
      <c r="Q26" s="99"/>
      <c r="R26" s="101" t="s">
        <v>174</v>
      </c>
      <c r="S26" s="101" t="s">
        <v>172</v>
      </c>
    </row>
    <row r="27" spans="1:19" ht="14.45" customHeight="1" x14ac:dyDescent="0.25">
      <c r="A27" s="95">
        <v>23</v>
      </c>
      <c r="B27" s="41" t="s">
        <v>224</v>
      </c>
      <c r="C27" s="96">
        <v>6669</v>
      </c>
      <c r="D27" s="96" t="s">
        <v>173</v>
      </c>
      <c r="E27" s="97"/>
      <c r="F27" s="98"/>
      <c r="G27" s="96"/>
      <c r="H27" s="99"/>
      <c r="I27" s="100"/>
      <c r="J27" s="101"/>
      <c r="K27" s="99"/>
      <c r="L27" s="102"/>
      <c r="M27" s="96"/>
      <c r="N27" s="99"/>
      <c r="O27" s="98"/>
      <c r="P27" s="96"/>
      <c r="Q27" s="99"/>
      <c r="R27" s="101" t="s">
        <v>175</v>
      </c>
      <c r="S27" s="101" t="s">
        <v>170</v>
      </c>
    </row>
    <row r="28" spans="1:19" ht="14.45" customHeight="1" x14ac:dyDescent="0.25">
      <c r="A28" s="95">
        <v>24</v>
      </c>
      <c r="B28" s="41" t="s">
        <v>225</v>
      </c>
      <c r="C28" s="96">
        <v>6289</v>
      </c>
      <c r="D28" s="96" t="s">
        <v>176</v>
      </c>
      <c r="E28" s="97"/>
      <c r="F28" s="98"/>
      <c r="G28" s="96"/>
      <c r="H28" s="99"/>
      <c r="I28" s="100"/>
      <c r="J28" s="101"/>
      <c r="K28" s="99"/>
      <c r="L28" s="102"/>
      <c r="M28" s="96"/>
      <c r="N28" s="99"/>
      <c r="O28" s="98"/>
      <c r="P28" s="96"/>
      <c r="Q28" s="99"/>
      <c r="R28" s="101" t="s">
        <v>178</v>
      </c>
      <c r="S28" s="101" t="s">
        <v>177</v>
      </c>
    </row>
    <row r="29" spans="1:19" ht="15" x14ac:dyDescent="0.25">
      <c r="A29" s="95">
        <v>25</v>
      </c>
      <c r="B29" s="41" t="s">
        <v>226</v>
      </c>
      <c r="C29" s="96">
        <v>6790</v>
      </c>
      <c r="D29" s="96" t="s">
        <v>179</v>
      </c>
      <c r="E29" s="97"/>
      <c r="F29" s="98"/>
      <c r="G29" s="96"/>
      <c r="H29" s="99"/>
      <c r="I29" s="100"/>
      <c r="J29" s="101"/>
      <c r="K29" s="99"/>
      <c r="L29" s="102"/>
      <c r="M29" s="96"/>
      <c r="N29" s="99"/>
      <c r="O29" s="98"/>
      <c r="P29" s="96"/>
      <c r="Q29" s="99"/>
      <c r="R29" s="101" t="s">
        <v>180</v>
      </c>
      <c r="S29" s="101" t="s">
        <v>177</v>
      </c>
    </row>
    <row r="30" spans="1:19" ht="15" x14ac:dyDescent="0.25">
      <c r="A30" s="95">
        <v>26</v>
      </c>
      <c r="B30" s="41" t="s">
        <v>227</v>
      </c>
      <c r="C30" s="96">
        <v>6227</v>
      </c>
      <c r="D30" s="96" t="s">
        <v>181</v>
      </c>
      <c r="E30" s="97"/>
      <c r="F30" s="98"/>
      <c r="G30" s="96"/>
      <c r="H30" s="99"/>
      <c r="I30" s="100"/>
      <c r="J30" s="101"/>
      <c r="K30" s="99"/>
      <c r="L30" s="102"/>
      <c r="M30" s="96"/>
      <c r="N30" s="99"/>
      <c r="O30" s="98"/>
      <c r="P30" s="96"/>
      <c r="Q30" s="99"/>
      <c r="R30" s="101" t="s">
        <v>182</v>
      </c>
      <c r="S30" s="101" t="s">
        <v>177</v>
      </c>
    </row>
    <row r="31" spans="1:19" ht="15" x14ac:dyDescent="0.25">
      <c r="A31" s="95">
        <v>27</v>
      </c>
      <c r="B31" s="41" t="s">
        <v>228</v>
      </c>
      <c r="C31" s="96">
        <v>6352</v>
      </c>
      <c r="D31" s="96" t="s">
        <v>183</v>
      </c>
      <c r="E31" s="97"/>
      <c r="F31" s="98"/>
      <c r="G31" s="96"/>
      <c r="H31" s="99"/>
      <c r="I31" s="100"/>
      <c r="J31" s="101"/>
      <c r="K31" s="99"/>
      <c r="L31" s="102"/>
      <c r="M31" s="96"/>
      <c r="N31" s="99"/>
      <c r="O31" s="98"/>
      <c r="P31" s="96"/>
      <c r="Q31" s="99"/>
      <c r="R31" s="101" t="s">
        <v>184</v>
      </c>
      <c r="S31" s="101" t="s">
        <v>177</v>
      </c>
    </row>
    <row r="32" spans="1:19" ht="15" x14ac:dyDescent="0.25">
      <c r="A32" s="95">
        <v>28</v>
      </c>
      <c r="B32" s="41" t="s">
        <v>229</v>
      </c>
      <c r="C32" s="96">
        <v>6037</v>
      </c>
      <c r="D32" s="96" t="s">
        <v>217</v>
      </c>
      <c r="E32" s="97"/>
      <c r="F32" s="98"/>
      <c r="G32" s="96"/>
      <c r="H32" s="99"/>
      <c r="I32" s="100"/>
      <c r="J32" s="101"/>
      <c r="K32" s="99"/>
      <c r="L32" s="102"/>
      <c r="M32" s="96"/>
      <c r="N32" s="99"/>
      <c r="O32" s="98"/>
      <c r="P32" s="96"/>
      <c r="Q32" s="99"/>
      <c r="R32" s="101" t="s">
        <v>218</v>
      </c>
      <c r="S32" s="101" t="s">
        <v>219</v>
      </c>
    </row>
    <row r="33" spans="1:19" ht="15" x14ac:dyDescent="0.25">
      <c r="A33" s="95">
        <v>29</v>
      </c>
      <c r="B33" s="41" t="s">
        <v>230</v>
      </c>
      <c r="C33" s="96">
        <v>6041</v>
      </c>
      <c r="D33" s="96" t="s">
        <v>220</v>
      </c>
      <c r="E33" s="97"/>
      <c r="F33" s="98"/>
      <c r="G33" s="96"/>
      <c r="H33" s="99"/>
      <c r="I33" s="100"/>
      <c r="J33" s="101"/>
      <c r="K33" s="99"/>
      <c r="L33" s="102"/>
      <c r="M33" s="96"/>
      <c r="N33" s="99"/>
      <c r="O33" s="98"/>
      <c r="P33" s="96"/>
      <c r="Q33" s="99"/>
      <c r="R33" s="101" t="s">
        <v>221</v>
      </c>
      <c r="S33" s="101" t="s">
        <v>222</v>
      </c>
    </row>
    <row r="34" spans="1:19" ht="15" x14ac:dyDescent="0.25">
      <c r="A34" s="95">
        <v>30</v>
      </c>
      <c r="B34" s="178"/>
      <c r="C34" s="96"/>
      <c r="D34" s="96"/>
      <c r="E34" s="97"/>
      <c r="F34" s="98"/>
      <c r="G34" s="96"/>
      <c r="H34" s="99"/>
      <c r="I34" s="100"/>
      <c r="J34" s="101"/>
      <c r="K34" s="99"/>
      <c r="L34" s="102"/>
      <c r="M34" s="96"/>
      <c r="N34" s="99"/>
      <c r="O34" s="98"/>
      <c r="P34" s="96"/>
      <c r="Q34" s="99"/>
      <c r="R34" s="101"/>
      <c r="S34" s="101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8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B1:I76"/>
  <sheetViews>
    <sheetView showGridLines="0" topLeftCell="A60" zoomScale="102" zoomScaleNormal="102" workbookViewId="0">
      <selection activeCell="L65" sqref="L65"/>
    </sheetView>
  </sheetViews>
  <sheetFormatPr defaultRowHeight="15" x14ac:dyDescent="0.2"/>
  <cols>
    <col min="1" max="1" width="9.140625" style="46"/>
    <col min="2" max="3" width="9.140625" style="60" customWidth="1"/>
    <col min="4" max="4" width="9.140625" style="60"/>
    <col min="5" max="5" width="8.85546875" style="60"/>
    <col min="6" max="6" width="36.28515625" style="60" customWidth="1"/>
    <col min="7" max="7" width="1.42578125" style="61" customWidth="1"/>
    <col min="8" max="8" width="36" style="60" customWidth="1"/>
    <col min="9" max="9" width="7.140625" style="60" customWidth="1"/>
    <col min="10" max="258" width="9.140625" style="46"/>
    <col min="259" max="260" width="9.140625" style="46" customWidth="1"/>
    <col min="261" max="261" width="9.140625" style="46"/>
    <col min="262" max="262" width="22.28515625" style="46" customWidth="1"/>
    <col min="263" max="263" width="9.140625" style="46"/>
    <col min="264" max="264" width="24.28515625" style="46" customWidth="1"/>
    <col min="265" max="514" width="9.140625" style="46"/>
    <col min="515" max="516" width="9.140625" style="46" customWidth="1"/>
    <col min="517" max="517" width="9.140625" style="46"/>
    <col min="518" max="518" width="22.28515625" style="46" customWidth="1"/>
    <col min="519" max="519" width="9.140625" style="46"/>
    <col min="520" max="520" width="24.28515625" style="46" customWidth="1"/>
    <col min="521" max="770" width="9.140625" style="46"/>
    <col min="771" max="772" width="9.140625" style="46" customWidth="1"/>
    <col min="773" max="773" width="9.140625" style="46"/>
    <col min="774" max="774" width="22.28515625" style="46" customWidth="1"/>
    <col min="775" max="775" width="9.140625" style="46"/>
    <col min="776" max="776" width="24.28515625" style="46" customWidth="1"/>
    <col min="777" max="1026" width="9.140625" style="46"/>
    <col min="1027" max="1028" width="9.140625" style="46" customWidth="1"/>
    <col min="1029" max="1029" width="9.140625" style="46"/>
    <col min="1030" max="1030" width="22.28515625" style="46" customWidth="1"/>
    <col min="1031" max="1031" width="9.140625" style="46"/>
    <col min="1032" max="1032" width="24.28515625" style="46" customWidth="1"/>
    <col min="1033" max="1282" width="9.140625" style="46"/>
    <col min="1283" max="1284" width="9.140625" style="46" customWidth="1"/>
    <col min="1285" max="1285" width="9.140625" style="46"/>
    <col min="1286" max="1286" width="22.28515625" style="46" customWidth="1"/>
    <col min="1287" max="1287" width="9.140625" style="46"/>
    <col min="1288" max="1288" width="24.28515625" style="46" customWidth="1"/>
    <col min="1289" max="1538" width="9.140625" style="46"/>
    <col min="1539" max="1540" width="9.140625" style="46" customWidth="1"/>
    <col min="1541" max="1541" width="9.140625" style="46"/>
    <col min="1542" max="1542" width="22.28515625" style="46" customWidth="1"/>
    <col min="1543" max="1543" width="9.140625" style="46"/>
    <col min="1544" max="1544" width="24.28515625" style="46" customWidth="1"/>
    <col min="1545" max="1794" width="9.140625" style="46"/>
    <col min="1795" max="1796" width="9.140625" style="46" customWidth="1"/>
    <col min="1797" max="1797" width="9.140625" style="46"/>
    <col min="1798" max="1798" width="22.28515625" style="46" customWidth="1"/>
    <col min="1799" max="1799" width="9.140625" style="46"/>
    <col min="1800" max="1800" width="24.28515625" style="46" customWidth="1"/>
    <col min="1801" max="2050" width="9.140625" style="46"/>
    <col min="2051" max="2052" width="9.140625" style="46" customWidth="1"/>
    <col min="2053" max="2053" width="9.140625" style="46"/>
    <col min="2054" max="2054" width="22.28515625" style="46" customWidth="1"/>
    <col min="2055" max="2055" width="9.140625" style="46"/>
    <col min="2056" max="2056" width="24.28515625" style="46" customWidth="1"/>
    <col min="2057" max="2306" width="9.140625" style="46"/>
    <col min="2307" max="2308" width="9.140625" style="46" customWidth="1"/>
    <col min="2309" max="2309" width="9.140625" style="46"/>
    <col min="2310" max="2310" width="22.28515625" style="46" customWidth="1"/>
    <col min="2311" max="2311" width="9.140625" style="46"/>
    <col min="2312" max="2312" width="24.28515625" style="46" customWidth="1"/>
    <col min="2313" max="2562" width="9.140625" style="46"/>
    <col min="2563" max="2564" width="9.140625" style="46" customWidth="1"/>
    <col min="2565" max="2565" width="9.140625" style="46"/>
    <col min="2566" max="2566" width="22.28515625" style="46" customWidth="1"/>
    <col min="2567" max="2567" width="9.140625" style="46"/>
    <col min="2568" max="2568" width="24.28515625" style="46" customWidth="1"/>
    <col min="2569" max="2818" width="9.140625" style="46"/>
    <col min="2819" max="2820" width="9.140625" style="46" customWidth="1"/>
    <col min="2821" max="2821" width="9.140625" style="46"/>
    <col min="2822" max="2822" width="22.28515625" style="46" customWidth="1"/>
    <col min="2823" max="2823" width="9.140625" style="46"/>
    <col min="2824" max="2824" width="24.28515625" style="46" customWidth="1"/>
    <col min="2825" max="3074" width="9.140625" style="46"/>
    <col min="3075" max="3076" width="9.140625" style="46" customWidth="1"/>
    <col min="3077" max="3077" width="9.140625" style="46"/>
    <col min="3078" max="3078" width="22.28515625" style="46" customWidth="1"/>
    <col min="3079" max="3079" width="9.140625" style="46"/>
    <col min="3080" max="3080" width="24.28515625" style="46" customWidth="1"/>
    <col min="3081" max="3330" width="9.140625" style="46"/>
    <col min="3331" max="3332" width="9.140625" style="46" customWidth="1"/>
    <col min="3333" max="3333" width="9.140625" style="46"/>
    <col min="3334" max="3334" width="22.28515625" style="46" customWidth="1"/>
    <col min="3335" max="3335" width="9.140625" style="46"/>
    <col min="3336" max="3336" width="24.28515625" style="46" customWidth="1"/>
    <col min="3337" max="3586" width="9.140625" style="46"/>
    <col min="3587" max="3588" width="9.140625" style="46" customWidth="1"/>
    <col min="3589" max="3589" width="9.140625" style="46"/>
    <col min="3590" max="3590" width="22.28515625" style="46" customWidth="1"/>
    <col min="3591" max="3591" width="9.140625" style="46"/>
    <col min="3592" max="3592" width="24.28515625" style="46" customWidth="1"/>
    <col min="3593" max="3842" width="9.140625" style="46"/>
    <col min="3843" max="3844" width="9.140625" style="46" customWidth="1"/>
    <col min="3845" max="3845" width="9.140625" style="46"/>
    <col min="3846" max="3846" width="22.28515625" style="46" customWidth="1"/>
    <col min="3847" max="3847" width="9.140625" style="46"/>
    <col min="3848" max="3848" width="24.28515625" style="46" customWidth="1"/>
    <col min="3849" max="4098" width="9.140625" style="46"/>
    <col min="4099" max="4100" width="9.140625" style="46" customWidth="1"/>
    <col min="4101" max="4101" width="9.140625" style="46"/>
    <col min="4102" max="4102" width="22.28515625" style="46" customWidth="1"/>
    <col min="4103" max="4103" width="9.140625" style="46"/>
    <col min="4104" max="4104" width="24.28515625" style="46" customWidth="1"/>
    <col min="4105" max="4354" width="9.140625" style="46"/>
    <col min="4355" max="4356" width="9.140625" style="46" customWidth="1"/>
    <col min="4357" max="4357" width="9.140625" style="46"/>
    <col min="4358" max="4358" width="22.28515625" style="46" customWidth="1"/>
    <col min="4359" max="4359" width="9.140625" style="46"/>
    <col min="4360" max="4360" width="24.28515625" style="46" customWidth="1"/>
    <col min="4361" max="4610" width="9.140625" style="46"/>
    <col min="4611" max="4612" width="9.140625" style="46" customWidth="1"/>
    <col min="4613" max="4613" width="9.140625" style="46"/>
    <col min="4614" max="4614" width="22.28515625" style="46" customWidth="1"/>
    <col min="4615" max="4615" width="9.140625" style="46"/>
    <col min="4616" max="4616" width="24.28515625" style="46" customWidth="1"/>
    <col min="4617" max="4866" width="9.140625" style="46"/>
    <col min="4867" max="4868" width="9.140625" style="46" customWidth="1"/>
    <col min="4869" max="4869" width="9.140625" style="46"/>
    <col min="4870" max="4870" width="22.28515625" style="46" customWidth="1"/>
    <col min="4871" max="4871" width="9.140625" style="46"/>
    <col min="4872" max="4872" width="24.28515625" style="46" customWidth="1"/>
    <col min="4873" max="5122" width="9.140625" style="46"/>
    <col min="5123" max="5124" width="9.140625" style="46" customWidth="1"/>
    <col min="5125" max="5125" width="9.140625" style="46"/>
    <col min="5126" max="5126" width="22.28515625" style="46" customWidth="1"/>
    <col min="5127" max="5127" width="9.140625" style="46"/>
    <col min="5128" max="5128" width="24.28515625" style="46" customWidth="1"/>
    <col min="5129" max="5378" width="9.140625" style="46"/>
    <col min="5379" max="5380" width="9.140625" style="46" customWidth="1"/>
    <col min="5381" max="5381" width="9.140625" style="46"/>
    <col min="5382" max="5382" width="22.28515625" style="46" customWidth="1"/>
    <col min="5383" max="5383" width="9.140625" style="46"/>
    <col min="5384" max="5384" width="24.28515625" style="46" customWidth="1"/>
    <col min="5385" max="5634" width="9.140625" style="46"/>
    <col min="5635" max="5636" width="9.140625" style="46" customWidth="1"/>
    <col min="5637" max="5637" width="9.140625" style="46"/>
    <col min="5638" max="5638" width="22.28515625" style="46" customWidth="1"/>
    <col min="5639" max="5639" width="9.140625" style="46"/>
    <col min="5640" max="5640" width="24.28515625" style="46" customWidth="1"/>
    <col min="5641" max="5890" width="9.140625" style="46"/>
    <col min="5891" max="5892" width="9.140625" style="46" customWidth="1"/>
    <col min="5893" max="5893" width="9.140625" style="46"/>
    <col min="5894" max="5894" width="22.28515625" style="46" customWidth="1"/>
    <col min="5895" max="5895" width="9.140625" style="46"/>
    <col min="5896" max="5896" width="24.28515625" style="46" customWidth="1"/>
    <col min="5897" max="6146" width="9.140625" style="46"/>
    <col min="6147" max="6148" width="9.140625" style="46" customWidth="1"/>
    <col min="6149" max="6149" width="9.140625" style="46"/>
    <col min="6150" max="6150" width="22.28515625" style="46" customWidth="1"/>
    <col min="6151" max="6151" width="9.140625" style="46"/>
    <col min="6152" max="6152" width="24.28515625" style="46" customWidth="1"/>
    <col min="6153" max="6402" width="9.140625" style="46"/>
    <col min="6403" max="6404" width="9.140625" style="46" customWidth="1"/>
    <col min="6405" max="6405" width="9.140625" style="46"/>
    <col min="6406" max="6406" width="22.28515625" style="46" customWidth="1"/>
    <col min="6407" max="6407" width="9.140625" style="46"/>
    <col min="6408" max="6408" width="24.28515625" style="46" customWidth="1"/>
    <col min="6409" max="6658" width="9.140625" style="46"/>
    <col min="6659" max="6660" width="9.140625" style="46" customWidth="1"/>
    <col min="6661" max="6661" width="9.140625" style="46"/>
    <col min="6662" max="6662" width="22.28515625" style="46" customWidth="1"/>
    <col min="6663" max="6663" width="9.140625" style="46"/>
    <col min="6664" max="6664" width="24.28515625" style="46" customWidth="1"/>
    <col min="6665" max="6914" width="9.140625" style="46"/>
    <col min="6915" max="6916" width="9.140625" style="46" customWidth="1"/>
    <col min="6917" max="6917" width="9.140625" style="46"/>
    <col min="6918" max="6918" width="22.28515625" style="46" customWidth="1"/>
    <col min="6919" max="6919" width="9.140625" style="46"/>
    <col min="6920" max="6920" width="24.28515625" style="46" customWidth="1"/>
    <col min="6921" max="7170" width="9.140625" style="46"/>
    <col min="7171" max="7172" width="9.140625" style="46" customWidth="1"/>
    <col min="7173" max="7173" width="9.140625" style="46"/>
    <col min="7174" max="7174" width="22.28515625" style="46" customWidth="1"/>
    <col min="7175" max="7175" width="9.140625" style="46"/>
    <col min="7176" max="7176" width="24.28515625" style="46" customWidth="1"/>
    <col min="7177" max="7426" width="9.140625" style="46"/>
    <col min="7427" max="7428" width="9.140625" style="46" customWidth="1"/>
    <col min="7429" max="7429" width="9.140625" style="46"/>
    <col min="7430" max="7430" width="22.28515625" style="46" customWidth="1"/>
    <col min="7431" max="7431" width="9.140625" style="46"/>
    <col min="7432" max="7432" width="24.28515625" style="46" customWidth="1"/>
    <col min="7433" max="7682" width="9.140625" style="46"/>
    <col min="7683" max="7684" width="9.140625" style="46" customWidth="1"/>
    <col min="7685" max="7685" width="9.140625" style="46"/>
    <col min="7686" max="7686" width="22.28515625" style="46" customWidth="1"/>
    <col min="7687" max="7687" width="9.140625" style="46"/>
    <col min="7688" max="7688" width="24.28515625" style="46" customWidth="1"/>
    <col min="7689" max="7938" width="9.140625" style="46"/>
    <col min="7939" max="7940" width="9.140625" style="46" customWidth="1"/>
    <col min="7941" max="7941" width="9.140625" style="46"/>
    <col min="7942" max="7942" width="22.28515625" style="46" customWidth="1"/>
    <col min="7943" max="7943" width="9.140625" style="46"/>
    <col min="7944" max="7944" width="24.28515625" style="46" customWidth="1"/>
    <col min="7945" max="8194" width="9.140625" style="46"/>
    <col min="8195" max="8196" width="9.140625" style="46" customWidth="1"/>
    <col min="8197" max="8197" width="9.140625" style="46"/>
    <col min="8198" max="8198" width="22.28515625" style="46" customWidth="1"/>
    <col min="8199" max="8199" width="9.140625" style="46"/>
    <col min="8200" max="8200" width="24.28515625" style="46" customWidth="1"/>
    <col min="8201" max="8450" width="9.140625" style="46"/>
    <col min="8451" max="8452" width="9.140625" style="46" customWidth="1"/>
    <col min="8453" max="8453" width="9.140625" style="46"/>
    <col min="8454" max="8454" width="22.28515625" style="46" customWidth="1"/>
    <col min="8455" max="8455" width="9.140625" style="46"/>
    <col min="8456" max="8456" width="24.28515625" style="46" customWidth="1"/>
    <col min="8457" max="8706" width="9.140625" style="46"/>
    <col min="8707" max="8708" width="9.140625" style="46" customWidth="1"/>
    <col min="8709" max="8709" width="9.140625" style="46"/>
    <col min="8710" max="8710" width="22.28515625" style="46" customWidth="1"/>
    <col min="8711" max="8711" width="9.140625" style="46"/>
    <col min="8712" max="8712" width="24.28515625" style="46" customWidth="1"/>
    <col min="8713" max="8962" width="9.140625" style="46"/>
    <col min="8963" max="8964" width="9.140625" style="46" customWidth="1"/>
    <col min="8965" max="8965" width="9.140625" style="46"/>
    <col min="8966" max="8966" width="22.28515625" style="46" customWidth="1"/>
    <col min="8967" max="8967" width="9.140625" style="46"/>
    <col min="8968" max="8968" width="24.28515625" style="46" customWidth="1"/>
    <col min="8969" max="9218" width="9.140625" style="46"/>
    <col min="9219" max="9220" width="9.140625" style="46" customWidth="1"/>
    <col min="9221" max="9221" width="9.140625" style="46"/>
    <col min="9222" max="9222" width="22.28515625" style="46" customWidth="1"/>
    <col min="9223" max="9223" width="9.140625" style="46"/>
    <col min="9224" max="9224" width="24.28515625" style="46" customWidth="1"/>
    <col min="9225" max="9474" width="9.140625" style="46"/>
    <col min="9475" max="9476" width="9.140625" style="46" customWidth="1"/>
    <col min="9477" max="9477" width="9.140625" style="46"/>
    <col min="9478" max="9478" width="22.28515625" style="46" customWidth="1"/>
    <col min="9479" max="9479" width="9.140625" style="46"/>
    <col min="9480" max="9480" width="24.28515625" style="46" customWidth="1"/>
    <col min="9481" max="9730" width="9.140625" style="46"/>
    <col min="9731" max="9732" width="9.140625" style="46" customWidth="1"/>
    <col min="9733" max="9733" width="9.140625" style="46"/>
    <col min="9734" max="9734" width="22.28515625" style="46" customWidth="1"/>
    <col min="9735" max="9735" width="9.140625" style="46"/>
    <col min="9736" max="9736" width="24.28515625" style="46" customWidth="1"/>
    <col min="9737" max="9986" width="9.140625" style="46"/>
    <col min="9987" max="9988" width="9.140625" style="46" customWidth="1"/>
    <col min="9989" max="9989" width="9.140625" style="46"/>
    <col min="9990" max="9990" width="22.28515625" style="46" customWidth="1"/>
    <col min="9991" max="9991" width="9.140625" style="46"/>
    <col min="9992" max="9992" width="24.28515625" style="46" customWidth="1"/>
    <col min="9993" max="10242" width="9.140625" style="46"/>
    <col min="10243" max="10244" width="9.140625" style="46" customWidth="1"/>
    <col min="10245" max="10245" width="9.140625" style="46"/>
    <col min="10246" max="10246" width="22.28515625" style="46" customWidth="1"/>
    <col min="10247" max="10247" width="9.140625" style="46"/>
    <col min="10248" max="10248" width="24.28515625" style="46" customWidth="1"/>
    <col min="10249" max="10498" width="9.140625" style="46"/>
    <col min="10499" max="10500" width="9.140625" style="46" customWidth="1"/>
    <col min="10501" max="10501" width="9.140625" style="46"/>
    <col min="10502" max="10502" width="22.28515625" style="46" customWidth="1"/>
    <col min="10503" max="10503" width="9.140625" style="46"/>
    <col min="10504" max="10504" width="24.28515625" style="46" customWidth="1"/>
    <col min="10505" max="10754" width="9.140625" style="46"/>
    <col min="10755" max="10756" width="9.140625" style="46" customWidth="1"/>
    <col min="10757" max="10757" width="9.140625" style="46"/>
    <col min="10758" max="10758" width="22.28515625" style="46" customWidth="1"/>
    <col min="10759" max="10759" width="9.140625" style="46"/>
    <col min="10760" max="10760" width="24.28515625" style="46" customWidth="1"/>
    <col min="10761" max="11010" width="9.140625" style="46"/>
    <col min="11011" max="11012" width="9.140625" style="46" customWidth="1"/>
    <col min="11013" max="11013" width="9.140625" style="46"/>
    <col min="11014" max="11014" width="22.28515625" style="46" customWidth="1"/>
    <col min="11015" max="11015" width="9.140625" style="46"/>
    <col min="11016" max="11016" width="24.28515625" style="46" customWidth="1"/>
    <col min="11017" max="11266" width="9.140625" style="46"/>
    <col min="11267" max="11268" width="9.140625" style="46" customWidth="1"/>
    <col min="11269" max="11269" width="9.140625" style="46"/>
    <col min="11270" max="11270" width="22.28515625" style="46" customWidth="1"/>
    <col min="11271" max="11271" width="9.140625" style="46"/>
    <col min="11272" max="11272" width="24.28515625" style="46" customWidth="1"/>
    <col min="11273" max="11522" width="9.140625" style="46"/>
    <col min="11523" max="11524" width="9.140625" style="46" customWidth="1"/>
    <col min="11525" max="11525" width="9.140625" style="46"/>
    <col min="11526" max="11526" width="22.28515625" style="46" customWidth="1"/>
    <col min="11527" max="11527" width="9.140625" style="46"/>
    <col min="11528" max="11528" width="24.28515625" style="46" customWidth="1"/>
    <col min="11529" max="11778" width="9.140625" style="46"/>
    <col min="11779" max="11780" width="9.140625" style="46" customWidth="1"/>
    <col min="11781" max="11781" width="9.140625" style="46"/>
    <col min="11782" max="11782" width="22.28515625" style="46" customWidth="1"/>
    <col min="11783" max="11783" width="9.140625" style="46"/>
    <col min="11784" max="11784" width="24.28515625" style="46" customWidth="1"/>
    <col min="11785" max="12034" width="9.140625" style="46"/>
    <col min="12035" max="12036" width="9.140625" style="46" customWidth="1"/>
    <col min="12037" max="12037" width="9.140625" style="46"/>
    <col min="12038" max="12038" width="22.28515625" style="46" customWidth="1"/>
    <col min="12039" max="12039" width="9.140625" style="46"/>
    <col min="12040" max="12040" width="24.28515625" style="46" customWidth="1"/>
    <col min="12041" max="12290" width="9.140625" style="46"/>
    <col min="12291" max="12292" width="9.140625" style="46" customWidth="1"/>
    <col min="12293" max="12293" width="9.140625" style="46"/>
    <col min="12294" max="12294" width="22.28515625" style="46" customWidth="1"/>
    <col min="12295" max="12295" width="9.140625" style="46"/>
    <col min="12296" max="12296" width="24.28515625" style="46" customWidth="1"/>
    <col min="12297" max="12546" width="9.140625" style="46"/>
    <col min="12547" max="12548" width="9.140625" style="46" customWidth="1"/>
    <col min="12549" max="12549" width="9.140625" style="46"/>
    <col min="12550" max="12550" width="22.28515625" style="46" customWidth="1"/>
    <col min="12551" max="12551" width="9.140625" style="46"/>
    <col min="12552" max="12552" width="24.28515625" style="46" customWidth="1"/>
    <col min="12553" max="12802" width="9.140625" style="46"/>
    <col min="12803" max="12804" width="9.140625" style="46" customWidth="1"/>
    <col min="12805" max="12805" width="9.140625" style="46"/>
    <col min="12806" max="12806" width="22.28515625" style="46" customWidth="1"/>
    <col min="12807" max="12807" width="9.140625" style="46"/>
    <col min="12808" max="12808" width="24.28515625" style="46" customWidth="1"/>
    <col min="12809" max="13058" width="9.140625" style="46"/>
    <col min="13059" max="13060" width="9.140625" style="46" customWidth="1"/>
    <col min="13061" max="13061" width="9.140625" style="46"/>
    <col min="13062" max="13062" width="22.28515625" style="46" customWidth="1"/>
    <col min="13063" max="13063" width="9.140625" style="46"/>
    <col min="13064" max="13064" width="24.28515625" style="46" customWidth="1"/>
    <col min="13065" max="13314" width="9.140625" style="46"/>
    <col min="13315" max="13316" width="9.140625" style="46" customWidth="1"/>
    <col min="13317" max="13317" width="9.140625" style="46"/>
    <col min="13318" max="13318" width="22.28515625" style="46" customWidth="1"/>
    <col min="13319" max="13319" width="9.140625" style="46"/>
    <col min="13320" max="13320" width="24.28515625" style="46" customWidth="1"/>
    <col min="13321" max="13570" width="9.140625" style="46"/>
    <col min="13571" max="13572" width="9.140625" style="46" customWidth="1"/>
    <col min="13573" max="13573" width="9.140625" style="46"/>
    <col min="13574" max="13574" width="22.28515625" style="46" customWidth="1"/>
    <col min="13575" max="13575" width="9.140625" style="46"/>
    <col min="13576" max="13576" width="24.28515625" style="46" customWidth="1"/>
    <col min="13577" max="13826" width="9.140625" style="46"/>
    <col min="13827" max="13828" width="9.140625" style="46" customWidth="1"/>
    <col min="13829" max="13829" width="9.140625" style="46"/>
    <col min="13830" max="13830" width="22.28515625" style="46" customWidth="1"/>
    <col min="13831" max="13831" width="9.140625" style="46"/>
    <col min="13832" max="13832" width="24.28515625" style="46" customWidth="1"/>
    <col min="13833" max="14082" width="9.140625" style="46"/>
    <col min="14083" max="14084" width="9.140625" style="46" customWidth="1"/>
    <col min="14085" max="14085" width="9.140625" style="46"/>
    <col min="14086" max="14086" width="22.28515625" style="46" customWidth="1"/>
    <col min="14087" max="14087" width="9.140625" style="46"/>
    <col min="14088" max="14088" width="24.28515625" style="46" customWidth="1"/>
    <col min="14089" max="14338" width="9.140625" style="46"/>
    <col min="14339" max="14340" width="9.140625" style="46" customWidth="1"/>
    <col min="14341" max="14341" width="9.140625" style="46"/>
    <col min="14342" max="14342" width="22.28515625" style="46" customWidth="1"/>
    <col min="14343" max="14343" width="9.140625" style="46"/>
    <col min="14344" max="14344" width="24.28515625" style="46" customWidth="1"/>
    <col min="14345" max="14594" width="9.140625" style="46"/>
    <col min="14595" max="14596" width="9.140625" style="46" customWidth="1"/>
    <col min="14597" max="14597" width="9.140625" style="46"/>
    <col min="14598" max="14598" width="22.28515625" style="46" customWidth="1"/>
    <col min="14599" max="14599" width="9.140625" style="46"/>
    <col min="14600" max="14600" width="24.28515625" style="46" customWidth="1"/>
    <col min="14601" max="14850" width="9.140625" style="46"/>
    <col min="14851" max="14852" width="9.140625" style="46" customWidth="1"/>
    <col min="14853" max="14853" width="9.140625" style="46"/>
    <col min="14854" max="14854" width="22.28515625" style="46" customWidth="1"/>
    <col min="14855" max="14855" width="9.140625" style="46"/>
    <col min="14856" max="14856" width="24.28515625" style="46" customWidth="1"/>
    <col min="14857" max="15106" width="9.140625" style="46"/>
    <col min="15107" max="15108" width="9.140625" style="46" customWidth="1"/>
    <col min="15109" max="15109" width="9.140625" style="46"/>
    <col min="15110" max="15110" width="22.28515625" style="46" customWidth="1"/>
    <col min="15111" max="15111" width="9.140625" style="46"/>
    <col min="15112" max="15112" width="24.28515625" style="46" customWidth="1"/>
    <col min="15113" max="15362" width="9.140625" style="46"/>
    <col min="15363" max="15364" width="9.140625" style="46" customWidth="1"/>
    <col min="15365" max="15365" width="9.140625" style="46"/>
    <col min="15366" max="15366" width="22.28515625" style="46" customWidth="1"/>
    <col min="15367" max="15367" width="9.140625" style="46"/>
    <col min="15368" max="15368" width="24.28515625" style="46" customWidth="1"/>
    <col min="15369" max="15618" width="9.140625" style="46"/>
    <col min="15619" max="15620" width="9.140625" style="46" customWidth="1"/>
    <col min="15621" max="15621" width="9.140625" style="46"/>
    <col min="15622" max="15622" width="22.28515625" style="46" customWidth="1"/>
    <col min="15623" max="15623" width="9.140625" style="46"/>
    <col min="15624" max="15624" width="24.28515625" style="46" customWidth="1"/>
    <col min="15625" max="15874" width="9.140625" style="46"/>
    <col min="15875" max="15876" width="9.140625" style="46" customWidth="1"/>
    <col min="15877" max="15877" width="9.140625" style="46"/>
    <col min="15878" max="15878" width="22.28515625" style="46" customWidth="1"/>
    <col min="15879" max="15879" width="9.140625" style="46"/>
    <col min="15880" max="15880" width="24.28515625" style="46" customWidth="1"/>
    <col min="15881" max="16130" width="9.140625" style="46"/>
    <col min="16131" max="16132" width="9.140625" style="46" customWidth="1"/>
    <col min="16133" max="16133" width="9.140625" style="46"/>
    <col min="16134" max="16134" width="22.28515625" style="46" customWidth="1"/>
    <col min="16135" max="16135" width="9.140625" style="46"/>
    <col min="16136" max="16136" width="24.28515625" style="46" customWidth="1"/>
    <col min="16137" max="16384" width="9.140625" style="46"/>
  </cols>
  <sheetData>
    <row r="1" spans="2:9" ht="10.15" customHeight="1" x14ac:dyDescent="0.2"/>
    <row r="2" spans="2:9" ht="25.15" customHeight="1" x14ac:dyDescent="0.2">
      <c r="B2" s="65" t="s">
        <v>26</v>
      </c>
      <c r="C2" s="65" t="s">
        <v>25</v>
      </c>
      <c r="D2" s="70" t="s">
        <v>35</v>
      </c>
      <c r="E2" s="190" t="s">
        <v>110</v>
      </c>
      <c r="F2" s="74" t="s">
        <v>142</v>
      </c>
      <c r="G2" s="71"/>
      <c r="H2" s="75" t="s">
        <v>97</v>
      </c>
      <c r="I2" s="69"/>
    </row>
    <row r="3" spans="2:9" ht="19.899999999999999" customHeight="1" x14ac:dyDescent="0.2">
      <c r="B3" s="65" t="s">
        <v>26</v>
      </c>
      <c r="C3" s="65" t="s">
        <v>25</v>
      </c>
      <c r="D3" s="70" t="s">
        <v>35</v>
      </c>
      <c r="E3" s="190" t="s">
        <v>110</v>
      </c>
      <c r="F3" s="74"/>
      <c r="G3" s="71"/>
      <c r="H3" s="75"/>
      <c r="I3" s="69"/>
    </row>
    <row r="4" spans="2:9" ht="15.6" customHeight="1" x14ac:dyDescent="0.2">
      <c r="B4" s="62">
        <v>1</v>
      </c>
      <c r="C4" s="62" t="s">
        <v>20</v>
      </c>
      <c r="D4" s="67" t="s">
        <v>36</v>
      </c>
      <c r="E4" s="189"/>
      <c r="F4" s="72" t="str">
        <f>'A - výsledky'!B25</f>
        <v>MNK Modřice "I" - Tomáš Jahoda</v>
      </c>
      <c r="G4" s="73" t="s">
        <v>5</v>
      </c>
      <c r="H4" s="68" t="str">
        <f>'A - výsledky'!E25</f>
        <v>TJ Baník Stříbro - Lukáš Tolar</v>
      </c>
      <c r="I4" s="197" t="s">
        <v>246</v>
      </c>
    </row>
    <row r="5" spans="2:9" ht="15.6" customHeight="1" x14ac:dyDescent="0.2">
      <c r="B5" s="62">
        <v>2</v>
      </c>
      <c r="C5" s="62" t="s">
        <v>6</v>
      </c>
      <c r="D5" s="62" t="s">
        <v>36</v>
      </c>
      <c r="E5" s="189"/>
      <c r="F5" s="72" t="str">
        <f>'B - výsledky'!B25</f>
        <v>MNK Modřice "D" - Štěpán Nesnídal</v>
      </c>
      <c r="G5" s="73" t="s">
        <v>5</v>
      </c>
      <c r="H5" s="68" t="str">
        <f>'B - výsledky'!E25</f>
        <v>MNK Modřice "F" - Patrik Iláš</v>
      </c>
      <c r="I5" s="197" t="s">
        <v>247</v>
      </c>
    </row>
    <row r="6" spans="2:9" ht="15.6" customHeight="1" x14ac:dyDescent="0.2">
      <c r="B6" s="62">
        <v>3</v>
      </c>
      <c r="C6" s="62" t="s">
        <v>21</v>
      </c>
      <c r="D6" s="62" t="s">
        <v>36</v>
      </c>
      <c r="E6" s="189"/>
      <c r="F6" s="72" t="str">
        <f>'C - výsledky'!B25</f>
        <v>TJ ČZ Strakonice "A" - Tomáš Votava</v>
      </c>
      <c r="G6" s="73" t="s">
        <v>5</v>
      </c>
      <c r="H6" s="68" t="str">
        <f>'C - výsledky'!E25</f>
        <v>MNK Modřice "K" - Marek Sedláček</v>
      </c>
      <c r="I6" s="197" t="s">
        <v>248</v>
      </c>
    </row>
    <row r="7" spans="2:9" ht="15.6" customHeight="1" x14ac:dyDescent="0.2">
      <c r="B7" s="62">
        <v>4</v>
      </c>
      <c r="C7" s="62" t="s">
        <v>0</v>
      </c>
      <c r="D7" s="62" t="s">
        <v>36</v>
      </c>
      <c r="E7" s="189"/>
      <c r="F7" s="72" t="str">
        <f>'D - výsledky'!B25</f>
        <v>SK Liapor - Witte Karlovy Vary "A" - Jan Schäfer</v>
      </c>
      <c r="G7" s="73" t="s">
        <v>5</v>
      </c>
      <c r="H7" s="68" t="str">
        <f>'D - výsledky'!E25</f>
        <v>MNK Modřice "L" - Lukáš Trávníček</v>
      </c>
      <c r="I7" s="197" t="s">
        <v>248</v>
      </c>
    </row>
    <row r="8" spans="2:9" ht="15.6" customHeight="1" x14ac:dyDescent="0.2">
      <c r="B8" s="62">
        <v>5</v>
      </c>
      <c r="C8" s="62" t="s">
        <v>45</v>
      </c>
      <c r="D8" s="62" t="s">
        <v>36</v>
      </c>
      <c r="E8" s="189"/>
      <c r="F8" s="72" t="str">
        <f>'E - výsledky'!B25</f>
        <v>MNK Modřice "H" - Tadeáš Bednář</v>
      </c>
      <c r="G8" s="73" t="s">
        <v>5</v>
      </c>
      <c r="H8" s="68" t="str">
        <f>'E - výsledky'!E25</f>
        <v>MNK Modřice "B" - Tomáš Sluka</v>
      </c>
      <c r="I8" s="197" t="s">
        <v>246</v>
      </c>
    </row>
    <row r="9" spans="2:9" ht="14.45" customHeight="1" x14ac:dyDescent="0.2">
      <c r="B9" s="62">
        <v>6</v>
      </c>
      <c r="C9" s="62" t="s">
        <v>46</v>
      </c>
      <c r="D9" s="62" t="s">
        <v>36</v>
      </c>
      <c r="E9" s="189"/>
      <c r="F9" s="72" t="str">
        <f>'F - výsledky'!B25</f>
        <v>TJ Dynamo České Budějovice "A" - Kryštov Kalianko</v>
      </c>
      <c r="G9" s="73" t="s">
        <v>5</v>
      </c>
      <c r="H9" s="68" t="str">
        <f>'F - výsledky'!E25</f>
        <v>MNK Modřice "J" - František Dlabka</v>
      </c>
      <c r="I9" s="197" t="s">
        <v>246</v>
      </c>
    </row>
    <row r="10" spans="2:9" ht="14.45" customHeight="1" x14ac:dyDescent="0.2">
      <c r="B10" s="62">
        <v>7</v>
      </c>
      <c r="C10" s="62" t="s">
        <v>47</v>
      </c>
      <c r="D10" s="62" t="s">
        <v>36</v>
      </c>
      <c r="E10" s="189"/>
      <c r="F10" s="72" t="str">
        <f>'G - výsledky'!B25</f>
        <v>MNK Modřice "C" - Michael Svoboda</v>
      </c>
      <c r="G10" s="73" t="s">
        <v>5</v>
      </c>
      <c r="H10" s="68" t="str">
        <f>'G - výsledky'!E25</f>
        <v>MNK Modřice "G" - Patrik Kolouch</v>
      </c>
      <c r="I10" s="197" t="s">
        <v>249</v>
      </c>
    </row>
    <row r="11" spans="2:9" ht="14.45" customHeight="1" x14ac:dyDescent="0.2">
      <c r="B11" s="62">
        <v>8</v>
      </c>
      <c r="C11" s="62" t="s">
        <v>48</v>
      </c>
      <c r="D11" s="62" t="s">
        <v>36</v>
      </c>
      <c r="E11" s="189"/>
      <c r="F11" s="72" t="str">
        <f>'H - výsledky'!B25</f>
        <v>MNK Modřice "E" - Ondřej Jurka</v>
      </c>
      <c r="G11" s="73" t="s">
        <v>5</v>
      </c>
      <c r="H11" s="68" t="str">
        <f>'H - výsledky'!E25</f>
        <v>MNK Modřice "A" - David Dvořák</v>
      </c>
      <c r="I11" s="197" t="s">
        <v>247</v>
      </c>
    </row>
    <row r="12" spans="2:9" ht="14.45" customHeight="1" x14ac:dyDescent="0.2">
      <c r="B12" s="62">
        <v>9</v>
      </c>
      <c r="C12" s="62" t="s">
        <v>6</v>
      </c>
      <c r="D12" s="63" t="s">
        <v>37</v>
      </c>
      <c r="E12" s="193"/>
      <c r="F12" s="72" t="str">
        <f>'B - výsledky'!B27</f>
        <v>Slovan Chabařovice "A" - Kryštov Vít</v>
      </c>
      <c r="G12" s="73" t="s">
        <v>5</v>
      </c>
      <c r="H12" s="68" t="str">
        <f>'B - výsledky'!E27</f>
        <v>SK Liapor - Witte Karlovy Vary "D" - Matěj Sunek</v>
      </c>
      <c r="I12" s="197" t="s">
        <v>247</v>
      </c>
    </row>
    <row r="13" spans="2:9" ht="15.6" customHeight="1" x14ac:dyDescent="0.2">
      <c r="B13" s="62">
        <v>10</v>
      </c>
      <c r="C13" s="62" t="str">
        <f>C$6</f>
        <v>C</v>
      </c>
      <c r="D13" s="63" t="s">
        <v>37</v>
      </c>
      <c r="E13" s="191"/>
      <c r="F13" s="72" t="str">
        <f>'C - výsledky'!B27</f>
        <v>TJ Peklo nad Zdobnicí "A" - Lukáš Kotyza</v>
      </c>
      <c r="G13" s="73" t="s">
        <v>5</v>
      </c>
      <c r="H13" s="68" t="str">
        <f>'C - výsledky'!E27</f>
        <v>SK Liapor - Witte Karlovy Vary "C" - Tobiáš Gregor</v>
      </c>
      <c r="I13" s="64" t="s">
        <v>247</v>
      </c>
    </row>
    <row r="14" spans="2:9" ht="15.6" customHeight="1" x14ac:dyDescent="0.2">
      <c r="B14" s="62">
        <v>11</v>
      </c>
      <c r="C14" s="62" t="str">
        <f>C$7</f>
        <v>D</v>
      </c>
      <c r="D14" s="63" t="s">
        <v>37</v>
      </c>
      <c r="E14" s="191"/>
      <c r="F14" s="72" t="str">
        <f>'D - výsledky'!B27</f>
        <v>T.J. SOKOL Holice "B" - Jan Zadrobílek</v>
      </c>
      <c r="G14" s="73" t="s">
        <v>5</v>
      </c>
      <c r="H14" s="68" t="str">
        <f>'D - výsledky'!E27</f>
        <v>TJ Peklo nad Zdobnicí "B" - Vojtěch Kopecký</v>
      </c>
      <c r="I14" s="64" t="s">
        <v>249</v>
      </c>
    </row>
    <row r="15" spans="2:9" ht="14.45" customHeight="1" x14ac:dyDescent="0.2">
      <c r="B15" s="62">
        <v>12</v>
      </c>
      <c r="C15" s="62" t="s">
        <v>46</v>
      </c>
      <c r="D15" s="63" t="s">
        <v>37</v>
      </c>
      <c r="E15" s="191"/>
      <c r="F15" s="72" t="str">
        <f>'F - výsledky'!B27</f>
        <v>T.J. SOKOL Holice "C" - Jakub Zadrobílek</v>
      </c>
      <c r="G15" s="73" t="s">
        <v>5</v>
      </c>
      <c r="H15" s="68" t="str">
        <f>'F - výsledky'!E27</f>
        <v>Slovan Chabařovice "B" - Lukáš Vondryska</v>
      </c>
      <c r="I15" s="64" t="s">
        <v>246</v>
      </c>
    </row>
    <row r="16" spans="2:9" ht="14.45" customHeight="1" x14ac:dyDescent="0.2">
      <c r="B16" s="62">
        <v>13</v>
      </c>
      <c r="C16" s="62" t="s">
        <v>47</v>
      </c>
      <c r="D16" s="63" t="s">
        <v>37</v>
      </c>
      <c r="E16" s="191"/>
      <c r="F16" s="72" t="str">
        <f>'G - výsledky'!B27</f>
        <v>T.J. SOKOL Holice "A" - Dominik Machatý</v>
      </c>
      <c r="G16" s="73" t="s">
        <v>5</v>
      </c>
      <c r="H16" s="68" t="str">
        <f>'G - výsledky'!E27</f>
        <v>Slovan Chabařovice "C" - Eduard Turek</v>
      </c>
      <c r="I16" s="64" t="s">
        <v>248</v>
      </c>
    </row>
    <row r="17" spans="2:9" ht="14.45" customHeight="1" x14ac:dyDescent="0.2">
      <c r="B17" s="62">
        <v>14</v>
      </c>
      <c r="C17" s="62" t="s">
        <v>6</v>
      </c>
      <c r="D17" s="63" t="s">
        <v>38</v>
      </c>
      <c r="E17" s="191"/>
      <c r="F17" s="72" t="str">
        <f>'B - výsledky'!B29</f>
        <v>SK Liapor - Witte Karlovy Vary "D" - Matěj Sunek</v>
      </c>
      <c r="G17" s="73" t="s">
        <v>5</v>
      </c>
      <c r="H17" s="68" t="str">
        <f>'B - výsledky'!E29</f>
        <v>MNK Modřice "D" - Štěpán Nesnídal</v>
      </c>
      <c r="I17" s="64" t="s">
        <v>246</v>
      </c>
    </row>
    <row r="18" spans="2:9" ht="15.6" customHeight="1" x14ac:dyDescent="0.2">
      <c r="B18" s="62">
        <v>15</v>
      </c>
      <c r="C18" s="62" t="str">
        <f>C$6</f>
        <v>C</v>
      </c>
      <c r="D18" s="63" t="s">
        <v>38</v>
      </c>
      <c r="E18" s="191"/>
      <c r="F18" s="72" t="str">
        <f>'C - výsledky'!B29</f>
        <v>SK Liapor - Witte Karlovy Vary "C" - Tobiáš Gregor</v>
      </c>
      <c r="G18" s="73" t="s">
        <v>5</v>
      </c>
      <c r="H18" s="68" t="str">
        <f>'C - výsledky'!E29</f>
        <v>TJ ČZ Strakonice "A" - Tomáš Votava</v>
      </c>
      <c r="I18" s="64" t="s">
        <v>247</v>
      </c>
    </row>
    <row r="19" spans="2:9" ht="15.6" customHeight="1" x14ac:dyDescent="0.2">
      <c r="B19" s="62">
        <v>16</v>
      </c>
      <c r="C19" s="62" t="str">
        <f>C$7</f>
        <v>D</v>
      </c>
      <c r="D19" s="63" t="s">
        <v>38</v>
      </c>
      <c r="E19" s="191"/>
      <c r="F19" s="72" t="str">
        <f>'D - výsledky'!B29</f>
        <v>TJ Peklo nad Zdobnicí "B" - Vojtěch Kopecký</v>
      </c>
      <c r="G19" s="73" t="s">
        <v>5</v>
      </c>
      <c r="H19" s="68" t="str">
        <f>'D - výsledky'!E29</f>
        <v>SK Liapor - Witte Karlovy Vary "A" - Jan Schäfer</v>
      </c>
      <c r="I19" s="64" t="s">
        <v>246</v>
      </c>
    </row>
    <row r="20" spans="2:9" ht="14.45" customHeight="1" x14ac:dyDescent="0.2">
      <c r="B20" s="62">
        <v>17</v>
      </c>
      <c r="C20" s="62" t="s">
        <v>46</v>
      </c>
      <c r="D20" s="63" t="s">
        <v>38</v>
      </c>
      <c r="E20" s="191"/>
      <c r="F20" s="72" t="str">
        <f>'F - výsledky'!B29</f>
        <v>Slovan Chabařovice "B" - Lukáš Vondryska</v>
      </c>
      <c r="G20" s="73" t="s">
        <v>5</v>
      </c>
      <c r="H20" s="68" t="str">
        <f>'F - výsledky'!E29</f>
        <v>TJ Dynamo České Budějovice "A" - Kryštov Kalianko</v>
      </c>
      <c r="I20" s="64" t="s">
        <v>246</v>
      </c>
    </row>
    <row r="21" spans="2:9" ht="14.45" customHeight="1" x14ac:dyDescent="0.2">
      <c r="B21" s="62">
        <v>18</v>
      </c>
      <c r="C21" s="62" t="s">
        <v>47</v>
      </c>
      <c r="D21" s="63" t="s">
        <v>38</v>
      </c>
      <c r="E21" s="191"/>
      <c r="F21" s="72" t="str">
        <f>'G - výsledky'!B29</f>
        <v>Slovan Chabařovice "C" - Eduard Turek</v>
      </c>
      <c r="G21" s="73" t="s">
        <v>5</v>
      </c>
      <c r="H21" s="68" t="str">
        <f>'G - výsledky'!E29</f>
        <v>MNK Modřice "C" - Michael Svoboda</v>
      </c>
      <c r="I21" s="64" t="s">
        <v>246</v>
      </c>
    </row>
    <row r="22" spans="2:9" ht="14.45" customHeight="1" x14ac:dyDescent="0.2">
      <c r="B22" s="62">
        <v>19</v>
      </c>
      <c r="C22" s="62" t="str">
        <f>C$4</f>
        <v>A</v>
      </c>
      <c r="D22" s="63" t="s">
        <v>37</v>
      </c>
      <c r="E22" s="191"/>
      <c r="F22" s="72" t="str">
        <f>'A - výsledky'!B27</f>
        <v>TJ Dynamo České Budějovice "B" - René Čakan</v>
      </c>
      <c r="G22" s="73" t="s">
        <v>5</v>
      </c>
      <c r="H22" s="68" t="str">
        <f>'A - výsledky'!E27</f>
        <v>MNK Modřice "I" - Tomáš Jahoda</v>
      </c>
      <c r="I22" s="64" t="s">
        <v>246</v>
      </c>
    </row>
    <row r="23" spans="2:9" ht="14.45" customHeight="1" x14ac:dyDescent="0.2">
      <c r="B23" s="62">
        <v>20</v>
      </c>
      <c r="C23" s="62" t="str">
        <f>C$5</f>
        <v>B</v>
      </c>
      <c r="D23" s="63" t="s">
        <v>39</v>
      </c>
      <c r="E23" s="191"/>
      <c r="F23" s="72" t="str">
        <f>'B - výsledky'!B31</f>
        <v>Slovan Chabařovice "A" - Kryštov Vít</v>
      </c>
      <c r="G23" s="73" t="s">
        <v>5</v>
      </c>
      <c r="H23" s="68" t="str">
        <f>'B - výsledky'!E31</f>
        <v>MNK Modřice "F" - Patrik Iláš</v>
      </c>
      <c r="I23" s="64" t="s">
        <v>246</v>
      </c>
    </row>
    <row r="24" spans="2:9" ht="14.45" customHeight="1" x14ac:dyDescent="0.2">
      <c r="B24" s="62">
        <v>21</v>
      </c>
      <c r="C24" s="62" t="str">
        <f>C$6</f>
        <v>C</v>
      </c>
      <c r="D24" s="63" t="s">
        <v>39</v>
      </c>
      <c r="E24" s="191"/>
      <c r="F24" s="72" t="str">
        <f>'C - výsledky'!B31</f>
        <v>TJ Peklo nad Zdobnicí "A" - Lukáš Kotyza</v>
      </c>
      <c r="G24" s="73" t="s">
        <v>5</v>
      </c>
      <c r="H24" s="68" t="str">
        <f>'C - výsledky'!E31</f>
        <v>MNK Modřice "K" - Marek Sedláček</v>
      </c>
      <c r="I24" s="64" t="s">
        <v>248</v>
      </c>
    </row>
    <row r="25" spans="2:9" ht="14.45" customHeight="1" x14ac:dyDescent="0.2">
      <c r="B25" s="62">
        <v>22</v>
      </c>
      <c r="C25" s="62" t="str">
        <f>C$7</f>
        <v>D</v>
      </c>
      <c r="D25" s="63" t="s">
        <v>39</v>
      </c>
      <c r="E25" s="191"/>
      <c r="F25" s="72" t="str">
        <f>'D - výsledky'!B31</f>
        <v>T.J. SOKOL Holice "B" - Jan Zadrobílek</v>
      </c>
      <c r="G25" s="73" t="s">
        <v>5</v>
      </c>
      <c r="H25" s="68" t="str">
        <f>'D - výsledky'!E31</f>
        <v>MNK Modřice "L" - Lukáš Trávníček</v>
      </c>
      <c r="I25" s="64" t="s">
        <v>248</v>
      </c>
    </row>
    <row r="26" spans="2:9" ht="14.45" customHeight="1" x14ac:dyDescent="0.2">
      <c r="B26" s="62">
        <v>23</v>
      </c>
      <c r="C26" s="62" t="s">
        <v>45</v>
      </c>
      <c r="D26" s="63" t="s">
        <v>37</v>
      </c>
      <c r="E26" s="191"/>
      <c r="F26" s="72" t="str">
        <f>'E - výsledky'!B27</f>
        <v>SK Liapor - Witte Karlovy Vary "B" - Jiří Malý</v>
      </c>
      <c r="G26" s="73" t="s">
        <v>5</v>
      </c>
      <c r="H26" s="68" t="str">
        <f>'E - výsledky'!E27</f>
        <v>MNK Modřice "H" - Tadeáš Bednář</v>
      </c>
      <c r="I26" s="64" t="s">
        <v>246</v>
      </c>
    </row>
    <row r="27" spans="2:9" ht="14.45" customHeight="1" x14ac:dyDescent="0.2">
      <c r="B27" s="62">
        <v>24</v>
      </c>
      <c r="C27" s="62" t="s">
        <v>46</v>
      </c>
      <c r="D27" s="63" t="s">
        <v>39</v>
      </c>
      <c r="E27" s="191"/>
      <c r="F27" s="72" t="str">
        <f>'F - výsledky'!B31</f>
        <v>T.J. SOKOL Holice "C" - Jakub Zadrobílek</v>
      </c>
      <c r="G27" s="73" t="s">
        <v>5</v>
      </c>
      <c r="H27" s="68" t="str">
        <f>'F - výsledky'!E31</f>
        <v>MNK Modřice "J" - František Dlabka</v>
      </c>
      <c r="I27" s="64" t="s">
        <v>246</v>
      </c>
    </row>
    <row r="28" spans="2:9" ht="14.45" customHeight="1" x14ac:dyDescent="0.2">
      <c r="B28" s="62">
        <v>25</v>
      </c>
      <c r="C28" s="62" t="s">
        <v>47</v>
      </c>
      <c r="D28" s="63" t="s">
        <v>39</v>
      </c>
      <c r="E28" s="191"/>
      <c r="F28" s="72" t="str">
        <f>'G - výsledky'!B31</f>
        <v>T.J. SOKOL Holice "A" - Dominik Machatý</v>
      </c>
      <c r="G28" s="73" t="s">
        <v>5</v>
      </c>
      <c r="H28" s="68" t="str">
        <f>'G - výsledky'!E31</f>
        <v>MNK Modřice "G" - Patrik Kolouch</v>
      </c>
      <c r="I28" s="64" t="s">
        <v>246</v>
      </c>
    </row>
    <row r="29" spans="2:9" ht="14.45" customHeight="1" x14ac:dyDescent="0.2">
      <c r="B29" s="62">
        <v>26</v>
      </c>
      <c r="C29" s="62" t="s">
        <v>48</v>
      </c>
      <c r="D29" s="63" t="s">
        <v>37</v>
      </c>
      <c r="E29" s="191"/>
      <c r="F29" s="72" t="str">
        <f>'H - výsledky'!B27</f>
        <v>TJ ČZ Strakonice "B" - Rostislav Hrubý</v>
      </c>
      <c r="G29" s="73" t="s">
        <v>5</v>
      </c>
      <c r="H29" s="68" t="str">
        <f>'H - výsledky'!E27</f>
        <v>MNK Modřice "E" - Ondřej Jurka</v>
      </c>
      <c r="I29" s="64" t="s">
        <v>247</v>
      </c>
    </row>
    <row r="30" spans="2:9" ht="14.45" customHeight="1" x14ac:dyDescent="0.2">
      <c r="B30" s="62">
        <v>27</v>
      </c>
      <c r="C30" s="62" t="s">
        <v>6</v>
      </c>
      <c r="D30" s="63" t="s">
        <v>40</v>
      </c>
      <c r="E30" s="191"/>
      <c r="F30" s="72" t="str">
        <f>'B - výsledky'!B33</f>
        <v>MNK Modřice "F" - Patrik Iláš</v>
      </c>
      <c r="G30" s="73" t="s">
        <v>5</v>
      </c>
      <c r="H30" s="68" t="str">
        <f>'B - výsledky'!E33</f>
        <v>SK Liapor - Witte Karlovy Vary "D" - Matěj Sunek</v>
      </c>
      <c r="I30" s="64" t="s">
        <v>248</v>
      </c>
    </row>
    <row r="31" spans="2:9" ht="14.45" customHeight="1" x14ac:dyDescent="0.2">
      <c r="B31" s="62">
        <v>28</v>
      </c>
      <c r="C31" s="62" t="str">
        <f>C$6</f>
        <v>C</v>
      </c>
      <c r="D31" s="63" t="s">
        <v>40</v>
      </c>
      <c r="E31" s="191"/>
      <c r="F31" s="72" t="str">
        <f>'C - výsledky'!B33</f>
        <v>MNK Modřice "K" - Marek Sedláček</v>
      </c>
      <c r="G31" s="73" t="s">
        <v>5</v>
      </c>
      <c r="H31" s="68" t="str">
        <f>'C - výsledky'!E33</f>
        <v>SK Liapor - Witte Karlovy Vary "C" - Tobiáš Gregor</v>
      </c>
      <c r="I31" s="64" t="s">
        <v>246</v>
      </c>
    </row>
    <row r="32" spans="2:9" ht="14.45" customHeight="1" x14ac:dyDescent="0.2">
      <c r="B32" s="62">
        <v>29</v>
      </c>
      <c r="C32" s="62" t="str">
        <f>C$7</f>
        <v>D</v>
      </c>
      <c r="D32" s="63" t="s">
        <v>40</v>
      </c>
      <c r="E32" s="191"/>
      <c r="F32" s="72" t="str">
        <f>'D - výsledky'!B33</f>
        <v>MNK Modřice "L" - Lukáš Trávníček</v>
      </c>
      <c r="G32" s="73" t="s">
        <v>5</v>
      </c>
      <c r="H32" s="68" t="str">
        <f>'D - výsledky'!E33</f>
        <v>TJ Peklo nad Zdobnicí "B" - Vojtěch Kopecký</v>
      </c>
      <c r="I32" s="64" t="s">
        <v>246</v>
      </c>
    </row>
    <row r="33" spans="2:9" ht="14.45" customHeight="1" x14ac:dyDescent="0.2">
      <c r="B33" s="62">
        <v>30</v>
      </c>
      <c r="C33" s="62" t="s">
        <v>46</v>
      </c>
      <c r="D33" s="63" t="s">
        <v>40</v>
      </c>
      <c r="E33" s="191"/>
      <c r="F33" s="72" t="str">
        <f>'F - výsledky'!B33</f>
        <v>MNK Modřice "J" - František Dlabka</v>
      </c>
      <c r="G33" s="73" t="s">
        <v>5</v>
      </c>
      <c r="H33" s="68" t="str">
        <f>'F - výsledky'!E33</f>
        <v>Slovan Chabařovice "B" - Lukáš Vondryska</v>
      </c>
      <c r="I33" s="64" t="s">
        <v>248</v>
      </c>
    </row>
    <row r="34" spans="2:9" ht="14.45" customHeight="1" x14ac:dyDescent="0.2">
      <c r="B34" s="62">
        <v>31</v>
      </c>
      <c r="C34" s="62" t="s">
        <v>47</v>
      </c>
      <c r="D34" s="63" t="s">
        <v>40</v>
      </c>
      <c r="E34" s="191"/>
      <c r="F34" s="72" t="str">
        <f>'G - výsledky'!B33</f>
        <v>MNK Modřice "G" - Patrik Kolouch</v>
      </c>
      <c r="G34" s="73" t="s">
        <v>5</v>
      </c>
      <c r="H34" s="68" t="str">
        <f>'G - výsledky'!E33</f>
        <v>Slovan Chabařovice "C" - Eduard Turek</v>
      </c>
      <c r="I34" s="64" t="s">
        <v>248</v>
      </c>
    </row>
    <row r="35" spans="2:9" ht="14.45" customHeight="1" x14ac:dyDescent="0.2">
      <c r="B35" s="62">
        <v>32</v>
      </c>
      <c r="C35" s="62" t="str">
        <f>C$4</f>
        <v>A</v>
      </c>
      <c r="D35" s="63" t="s">
        <v>38</v>
      </c>
      <c r="E35" s="191"/>
      <c r="F35" s="72" t="str">
        <f>'A - výsledky'!B29</f>
        <v>TJ Baník Stříbro - Lukáš Tolar</v>
      </c>
      <c r="G35" s="73" t="s">
        <v>5</v>
      </c>
      <c r="H35" s="68" t="str">
        <f>'A - výsledky'!E29</f>
        <v>TJ Dynamo České Budějovice "B" - René Čakan</v>
      </c>
      <c r="I35" s="64" t="s">
        <v>248</v>
      </c>
    </row>
    <row r="36" spans="2:9" ht="14.45" customHeight="1" x14ac:dyDescent="0.2">
      <c r="B36" s="62">
        <v>33</v>
      </c>
      <c r="C36" s="62" t="str">
        <f>C$5</f>
        <v>B</v>
      </c>
      <c r="D36" s="63" t="s">
        <v>53</v>
      </c>
      <c r="E36" s="191"/>
      <c r="F36" s="72" t="str">
        <f>'B - výsledky'!B35</f>
        <v>MNK Modřice "D" - Štěpán Nesnídal</v>
      </c>
      <c r="G36" s="73" t="s">
        <v>5</v>
      </c>
      <c r="H36" s="68" t="str">
        <f>'B - výsledky'!E35</f>
        <v>Slovan Chabařovice "A" - Kryštov Vít</v>
      </c>
      <c r="I36" s="64" t="s">
        <v>247</v>
      </c>
    </row>
    <row r="37" spans="2:9" ht="14.45" customHeight="1" x14ac:dyDescent="0.2">
      <c r="B37" s="62">
        <v>34</v>
      </c>
      <c r="C37" s="62" t="str">
        <f>C$6</f>
        <v>C</v>
      </c>
      <c r="D37" s="63" t="s">
        <v>53</v>
      </c>
      <c r="E37" s="191"/>
      <c r="F37" s="72" t="str">
        <f>'C - výsledky'!B35</f>
        <v>TJ ČZ Strakonice "A" - Tomáš Votava</v>
      </c>
      <c r="G37" s="73" t="s">
        <v>5</v>
      </c>
      <c r="H37" s="68" t="str">
        <f>'C - výsledky'!E35</f>
        <v>TJ Peklo nad Zdobnicí "A" - Lukáš Kotyza</v>
      </c>
      <c r="I37" s="64" t="s">
        <v>248</v>
      </c>
    </row>
    <row r="38" spans="2:9" ht="14.45" customHeight="1" x14ac:dyDescent="0.2">
      <c r="B38" s="62">
        <v>35</v>
      </c>
      <c r="C38" s="62" t="str">
        <f>C$7</f>
        <v>D</v>
      </c>
      <c r="D38" s="63" t="s">
        <v>53</v>
      </c>
      <c r="E38" s="191"/>
      <c r="F38" s="72" t="str">
        <f>'D - výsledky'!B35</f>
        <v>SK Liapor - Witte Karlovy Vary "A" - Jan Schäfer</v>
      </c>
      <c r="G38" s="73" t="s">
        <v>5</v>
      </c>
      <c r="H38" s="68" t="str">
        <f>'D - výsledky'!E35</f>
        <v>T.J. SOKOL Holice "B" - Jan Zadrobílek</v>
      </c>
      <c r="I38" s="64" t="s">
        <v>246</v>
      </c>
    </row>
    <row r="39" spans="2:9" ht="14.45" customHeight="1" x14ac:dyDescent="0.2">
      <c r="B39" s="62">
        <v>36</v>
      </c>
      <c r="C39" s="62" t="s">
        <v>45</v>
      </c>
      <c r="D39" s="63" t="s">
        <v>38</v>
      </c>
      <c r="E39" s="191"/>
      <c r="F39" s="72" t="str">
        <f>'E - výsledky'!B29</f>
        <v>MNK Modřice "B" - Tomáš Sluka</v>
      </c>
      <c r="G39" s="73" t="s">
        <v>5</v>
      </c>
      <c r="H39" s="68" t="str">
        <f>'E - výsledky'!E29</f>
        <v>SK Liapor - Witte Karlovy Vary "B" - Jiří Malý</v>
      </c>
      <c r="I39" s="64" t="s">
        <v>248</v>
      </c>
    </row>
    <row r="40" spans="2:9" ht="14.45" customHeight="1" x14ac:dyDescent="0.2">
      <c r="B40" s="62">
        <v>37</v>
      </c>
      <c r="C40" s="62" t="s">
        <v>46</v>
      </c>
      <c r="D40" s="63" t="s">
        <v>53</v>
      </c>
      <c r="E40" s="191"/>
      <c r="F40" s="72" t="str">
        <f>'F - výsledky'!B35</f>
        <v>TJ Dynamo České Budějovice "A" - Kryštov Kalianko</v>
      </c>
      <c r="G40" s="73" t="s">
        <v>5</v>
      </c>
      <c r="H40" s="68" t="str">
        <f>'F - výsledky'!E35</f>
        <v>T.J. SOKOL Holice "C" - Jakub Zadrobílek</v>
      </c>
      <c r="I40" s="64" t="s">
        <v>248</v>
      </c>
    </row>
    <row r="41" spans="2:9" ht="14.45" customHeight="1" x14ac:dyDescent="0.2">
      <c r="B41" s="62">
        <v>38</v>
      </c>
      <c r="C41" s="62" t="s">
        <v>47</v>
      </c>
      <c r="D41" s="63" t="s">
        <v>53</v>
      </c>
      <c r="E41" s="191"/>
      <c r="F41" s="72" t="str">
        <f>'G - výsledky'!B35</f>
        <v>MNK Modřice "C" - Michael Svoboda</v>
      </c>
      <c r="G41" s="73" t="s">
        <v>5</v>
      </c>
      <c r="H41" s="68" t="str">
        <f>'G - výsledky'!E35</f>
        <v>T.J. SOKOL Holice "A" - Dominik Machatý</v>
      </c>
      <c r="I41" s="64" t="s">
        <v>248</v>
      </c>
    </row>
    <row r="42" spans="2:9" ht="14.45" customHeight="1" x14ac:dyDescent="0.2">
      <c r="B42" s="62">
        <v>39</v>
      </c>
      <c r="C42" s="62" t="s">
        <v>48</v>
      </c>
      <c r="D42" s="63" t="s">
        <v>38</v>
      </c>
      <c r="E42" s="191"/>
      <c r="F42" s="72" t="str">
        <f>'H - výsledky'!B29</f>
        <v>MNK Modřice "A" - David Dvořák</v>
      </c>
      <c r="G42" s="73" t="s">
        <v>5</v>
      </c>
      <c r="H42" s="68" t="str">
        <f>'H - výsledky'!E29</f>
        <v>TJ ČZ Strakonice "B" - Rostislav Hrubý</v>
      </c>
      <c r="I42" s="64" t="s">
        <v>248</v>
      </c>
    </row>
    <row r="43" spans="2:9" ht="14.45" customHeight="1" x14ac:dyDescent="0.2"/>
    <row r="44" spans="2:9" ht="22.9" customHeight="1" x14ac:dyDescent="0.2">
      <c r="B44" s="483" t="s">
        <v>49</v>
      </c>
      <c r="C44" s="483"/>
      <c r="D44" s="483"/>
      <c r="E44" s="483"/>
      <c r="F44" s="483"/>
      <c r="G44" s="483"/>
      <c r="H44" s="483"/>
      <c r="I44" s="69"/>
    </row>
    <row r="45" spans="2:9" ht="14.45" customHeight="1" x14ac:dyDescent="0.2">
      <c r="B45" s="62">
        <v>40</v>
      </c>
      <c r="C45" s="481" t="s">
        <v>144</v>
      </c>
      <c r="D45" s="482"/>
      <c r="E45" s="196"/>
      <c r="F45" s="86" t="str">
        <f>KO!B4</f>
        <v>MNK Modřice "G" - Patrik Kolouch</v>
      </c>
      <c r="G45" s="73" t="s">
        <v>5</v>
      </c>
      <c r="H45" s="87" t="str">
        <f>KO!B6</f>
        <v>TJ ČZ Strakonice "B" - Rostislav Hrubý</v>
      </c>
      <c r="I45" s="204" t="s">
        <v>247</v>
      </c>
    </row>
    <row r="46" spans="2:9" ht="14.45" customHeight="1" x14ac:dyDescent="0.2">
      <c r="B46" s="62">
        <v>41</v>
      </c>
      <c r="C46" s="481" t="s">
        <v>145</v>
      </c>
      <c r="D46" s="482"/>
      <c r="E46" s="196"/>
      <c r="F46" s="86" t="str">
        <f>KO!B8</f>
        <v>MNK Modřice "E" - Ondřej Jurka</v>
      </c>
      <c r="G46" s="73" t="s">
        <v>5</v>
      </c>
      <c r="H46" s="87" t="str">
        <f>KO!B10</f>
        <v>T.J. SOKOL Holice "A" - Dominik Machatý</v>
      </c>
      <c r="I46" s="204" t="s">
        <v>248</v>
      </c>
    </row>
    <row r="47" spans="2:9" ht="14.45" customHeight="1" x14ac:dyDescent="0.2">
      <c r="B47" s="62">
        <v>42</v>
      </c>
      <c r="C47" s="481" t="s">
        <v>146</v>
      </c>
      <c r="D47" s="482"/>
      <c r="E47" s="196"/>
      <c r="F47" s="86" t="str">
        <f>KO!B12</f>
        <v>MNK Modřice "H" - Tadeáš Bednář</v>
      </c>
      <c r="G47" s="73" t="s">
        <v>5</v>
      </c>
      <c r="H47" s="87" t="str">
        <f>KO!B14</f>
        <v>Slovan Chabařovice "B" - Lukáš Vondryska</v>
      </c>
      <c r="I47" s="204" t="s">
        <v>246</v>
      </c>
    </row>
    <row r="48" spans="2:9" ht="14.45" customHeight="1" x14ac:dyDescent="0.2">
      <c r="B48" s="62">
        <v>43</v>
      </c>
      <c r="C48" s="481" t="s">
        <v>147</v>
      </c>
      <c r="D48" s="482"/>
      <c r="E48" s="196"/>
      <c r="F48" s="86" t="str">
        <f>KO!B16</f>
        <v>TJ Dynamo České Budějovice "A" - Kryštov Kalianko</v>
      </c>
      <c r="G48" s="73" t="s">
        <v>5</v>
      </c>
      <c r="H48" s="87" t="str">
        <f>KO!B18</f>
        <v>SK Liapor - Witte Karlovy Vary "B" - Jiří Malý</v>
      </c>
      <c r="I48" s="204" t="s">
        <v>248</v>
      </c>
    </row>
    <row r="49" spans="2:9" ht="14.45" customHeight="1" x14ac:dyDescent="0.2">
      <c r="B49" s="62">
        <v>44</v>
      </c>
      <c r="C49" s="481" t="s">
        <v>148</v>
      </c>
      <c r="D49" s="482"/>
      <c r="E49" s="196"/>
      <c r="F49" s="86" t="str">
        <f>KO!B20</f>
        <v>SK Liapor - Witte Karlovy Vary "C" - Tobiáš Gregor</v>
      </c>
      <c r="G49" s="73" t="s">
        <v>5</v>
      </c>
      <c r="H49" s="87" t="str">
        <f>KO!B22</f>
        <v>TJ Peklo nad Zdobnicí "B" - Vojtěch Kopecký</v>
      </c>
      <c r="I49" s="204" t="s">
        <v>246</v>
      </c>
    </row>
    <row r="50" spans="2:9" ht="14.45" customHeight="1" x14ac:dyDescent="0.2">
      <c r="B50" s="62">
        <v>45</v>
      </c>
      <c r="C50" s="481" t="s">
        <v>149</v>
      </c>
      <c r="D50" s="482"/>
      <c r="E50" s="196"/>
      <c r="F50" s="86" t="str">
        <f>KO!B24</f>
        <v>SK Liapor - Witte Karlovy Vary "A" - Jan Schäfer</v>
      </c>
      <c r="G50" s="73" t="s">
        <v>5</v>
      </c>
      <c r="H50" s="87" t="str">
        <f>KO!B26</f>
        <v>TJ Peklo nad Zdobnicí "A" - Lukáš Kotyza</v>
      </c>
      <c r="I50" s="204" t="s">
        <v>249</v>
      </c>
    </row>
    <row r="51" spans="2:9" ht="14.45" customHeight="1" x14ac:dyDescent="0.2">
      <c r="B51" s="62">
        <v>46</v>
      </c>
      <c r="C51" s="481" t="s">
        <v>150</v>
      </c>
      <c r="D51" s="482"/>
      <c r="E51" s="196"/>
      <c r="F51" s="86" t="str">
        <f>KO!B28</f>
        <v>MNK Modřice "I" - Tomáš Jahoda</v>
      </c>
      <c r="G51" s="73" t="s">
        <v>5</v>
      </c>
      <c r="H51" s="87" t="str">
        <f>KO!B30</f>
        <v>Slovan Chabařovice "A" - Kryštov Vít</v>
      </c>
      <c r="I51" s="204" t="s">
        <v>248</v>
      </c>
    </row>
    <row r="52" spans="2:9" ht="14.45" customHeight="1" x14ac:dyDescent="0.2">
      <c r="B52" s="62">
        <v>47</v>
      </c>
      <c r="C52" s="481" t="s">
        <v>151</v>
      </c>
      <c r="D52" s="482"/>
      <c r="E52" s="196"/>
      <c r="F52" s="86" t="str">
        <f>KO!B32</f>
        <v>MNK Modřice "D" - Štěpán Nesnídal</v>
      </c>
      <c r="G52" s="73" t="s">
        <v>5</v>
      </c>
      <c r="H52" s="87" t="str">
        <f>KO!B34</f>
        <v>TJ Dynamo České Budějovice "B" - René Čakan</v>
      </c>
      <c r="I52" s="204" t="s">
        <v>248</v>
      </c>
    </row>
    <row r="53" spans="2:9" ht="14.45" customHeight="1" x14ac:dyDescent="0.2">
      <c r="B53" s="62">
        <v>48</v>
      </c>
      <c r="C53" s="481" t="s">
        <v>101</v>
      </c>
      <c r="D53" s="482"/>
      <c r="E53" s="192"/>
      <c r="F53" s="86" t="str">
        <f>KO!C3</f>
        <v>TJ Baník Stříbro - Lukáš Tolar</v>
      </c>
      <c r="G53" s="73" t="s">
        <v>5</v>
      </c>
      <c r="H53" s="87" t="str">
        <f>KO!C5</f>
        <v>TJ ČZ Strakonice "B" - Rostislav Hrubý</v>
      </c>
      <c r="I53" s="64" t="s">
        <v>248</v>
      </c>
    </row>
    <row r="54" spans="2:9" ht="14.45" customHeight="1" x14ac:dyDescent="0.2">
      <c r="B54" s="62">
        <v>49</v>
      </c>
      <c r="C54" s="481" t="s">
        <v>102</v>
      </c>
      <c r="D54" s="482"/>
      <c r="E54" s="192"/>
      <c r="F54" s="86" t="str">
        <f>KO!C7</f>
        <v>MNK Modřice "F" - Patrik Iláš</v>
      </c>
      <c r="G54" s="73" t="s">
        <v>5</v>
      </c>
      <c r="H54" s="87" t="str">
        <f>KO!C9</f>
        <v>MNK Modřice "E" - Ondřej Jurka</v>
      </c>
      <c r="I54" s="64" t="s">
        <v>246</v>
      </c>
    </row>
    <row r="55" spans="2:9" ht="14.45" customHeight="1" x14ac:dyDescent="0.2">
      <c r="B55" s="62">
        <v>50</v>
      </c>
      <c r="C55" s="481" t="s">
        <v>103</v>
      </c>
      <c r="D55" s="482"/>
      <c r="E55" s="192"/>
      <c r="F55" s="86" t="str">
        <f>KO!C11</f>
        <v>TJ ČZ Strakonice "A" - Tomáš Votava</v>
      </c>
      <c r="G55" s="73" t="s">
        <v>5</v>
      </c>
      <c r="H55" s="87" t="str">
        <f>KO!C13</f>
        <v>Slovan Chabařovice "B" - Lukáš Vondryska</v>
      </c>
      <c r="I55" s="64" t="s">
        <v>248</v>
      </c>
    </row>
    <row r="56" spans="2:9" ht="14.45" customHeight="1" x14ac:dyDescent="0.2">
      <c r="B56" s="62">
        <v>51</v>
      </c>
      <c r="C56" s="481" t="s">
        <v>104</v>
      </c>
      <c r="D56" s="482"/>
      <c r="E56" s="192"/>
      <c r="F56" s="86" t="str">
        <f>KO!C15</f>
        <v>T.J. SOKOL Holice "B" - Jan Zadrobílek</v>
      </c>
      <c r="G56" s="73" t="s">
        <v>5</v>
      </c>
      <c r="H56" s="87" t="str">
        <f>KO!C17</f>
        <v>TJ Dynamo České Budějovice "A" - Kryštov Kalianko</v>
      </c>
      <c r="I56" s="64" t="s">
        <v>248</v>
      </c>
    </row>
    <row r="57" spans="2:9" ht="14.45" customHeight="1" x14ac:dyDescent="0.2">
      <c r="B57" s="62">
        <v>52</v>
      </c>
      <c r="C57" s="481" t="s">
        <v>105</v>
      </c>
      <c r="D57" s="482"/>
      <c r="E57" s="192"/>
      <c r="F57" s="86" t="str">
        <f>KO!C19</f>
        <v>MNK Modřice "B" - Tomáš Sluka</v>
      </c>
      <c r="G57" s="73" t="s">
        <v>5</v>
      </c>
      <c r="H57" s="87" t="str">
        <f>KO!C21</f>
        <v>TJ Peklo nad Zdobnicí "B" - Vojtěch Kopecký</v>
      </c>
      <c r="I57" s="64" t="s">
        <v>249</v>
      </c>
    </row>
    <row r="58" spans="2:9" ht="14.45" customHeight="1" x14ac:dyDescent="0.2">
      <c r="B58" s="62">
        <v>53</v>
      </c>
      <c r="C58" s="481" t="s">
        <v>106</v>
      </c>
      <c r="D58" s="482"/>
      <c r="E58" s="192"/>
      <c r="F58" s="86" t="str">
        <f>KO!C23</f>
        <v>MNK Modřice "J" - František Dlabka</v>
      </c>
      <c r="G58" s="73" t="s">
        <v>5</v>
      </c>
      <c r="H58" s="87" t="str">
        <f>KO!C25</f>
        <v>SK Liapor - Witte Karlovy Vary "A" - Jan Schäfer</v>
      </c>
      <c r="I58" s="64" t="s">
        <v>249</v>
      </c>
    </row>
    <row r="59" spans="2:9" ht="14.45" customHeight="1" x14ac:dyDescent="0.2">
      <c r="B59" s="62">
        <v>54</v>
      </c>
      <c r="C59" s="481" t="s">
        <v>107</v>
      </c>
      <c r="D59" s="482"/>
      <c r="E59" s="192"/>
      <c r="F59" s="86" t="str">
        <f>KO!C27</f>
        <v>MNK Modřice "C" - Michael Svoboda</v>
      </c>
      <c r="G59" s="73" t="s">
        <v>5</v>
      </c>
      <c r="H59" s="87" t="str">
        <f>KO!C29</f>
        <v>MNK Modřice "I" - Tomáš Jahoda</v>
      </c>
      <c r="I59" s="64" t="s">
        <v>248</v>
      </c>
    </row>
    <row r="60" spans="2:9" ht="14.45" customHeight="1" x14ac:dyDescent="0.2">
      <c r="B60" s="62">
        <v>55</v>
      </c>
      <c r="C60" s="481" t="s">
        <v>108</v>
      </c>
      <c r="D60" s="482"/>
      <c r="E60" s="192"/>
      <c r="F60" s="86" t="str">
        <f>KO!C31</f>
        <v>MNK Modřice "A" - David Dvořák</v>
      </c>
      <c r="G60" s="73" t="s">
        <v>5</v>
      </c>
      <c r="H60" s="87" t="str">
        <f>KO!C33</f>
        <v>MNK Modřice "D" - Štěpán Nesnídal</v>
      </c>
      <c r="I60" s="64" t="s">
        <v>249</v>
      </c>
    </row>
    <row r="61" spans="2:9" ht="14.45" customHeight="1" x14ac:dyDescent="0.2">
      <c r="B61" s="62">
        <v>56</v>
      </c>
      <c r="C61" s="481" t="s">
        <v>27</v>
      </c>
      <c r="D61" s="482"/>
      <c r="E61" s="192"/>
      <c r="F61" s="86" t="str">
        <f>KO!D4</f>
        <v>TJ Baník Stříbro - Lukáš Tolar</v>
      </c>
      <c r="G61" s="73" t="s">
        <v>5</v>
      </c>
      <c r="H61" s="87" t="str">
        <f>KO!D8</f>
        <v>MNK Modřice "E" - Ondřej Jurka</v>
      </c>
      <c r="I61" s="64" t="s">
        <v>248</v>
      </c>
    </row>
    <row r="62" spans="2:9" ht="14.45" customHeight="1" x14ac:dyDescent="0.2">
      <c r="B62" s="62">
        <v>57</v>
      </c>
      <c r="C62" s="481" t="s">
        <v>28</v>
      </c>
      <c r="D62" s="482"/>
      <c r="E62" s="192"/>
      <c r="F62" s="86" t="str">
        <f>KO!D12</f>
        <v>TJ ČZ Strakonice "A" - Tomáš Votava</v>
      </c>
      <c r="G62" s="73" t="s">
        <v>5</v>
      </c>
      <c r="H62" s="87" t="str">
        <f>KO!D16</f>
        <v>T.J. SOKOL Holice "B" - Jan Zadrobílek</v>
      </c>
      <c r="I62" s="64" t="s">
        <v>248</v>
      </c>
    </row>
    <row r="63" spans="2:9" ht="14.45" customHeight="1" x14ac:dyDescent="0.2">
      <c r="B63" s="62">
        <v>58</v>
      </c>
      <c r="C63" s="481" t="s">
        <v>29</v>
      </c>
      <c r="D63" s="482"/>
      <c r="E63" s="192"/>
      <c r="F63" s="86" t="str">
        <f>KO!D20</f>
        <v>MNK Modřice "B" - Tomáš Sluka</v>
      </c>
      <c r="G63" s="73" t="s">
        <v>5</v>
      </c>
      <c r="H63" s="87" t="str">
        <f>KO!D24</f>
        <v>MNK Modřice "J" - František Dlabka</v>
      </c>
      <c r="I63" s="64" t="s">
        <v>248</v>
      </c>
    </row>
    <row r="64" spans="2:9" ht="14.45" customHeight="1" x14ac:dyDescent="0.2">
      <c r="B64" s="62">
        <v>59</v>
      </c>
      <c r="C64" s="481" t="s">
        <v>30</v>
      </c>
      <c r="D64" s="482"/>
      <c r="E64" s="192"/>
      <c r="F64" s="86" t="str">
        <f>KO!D28</f>
        <v>MNK Modřice "C" - Michael Svoboda</v>
      </c>
      <c r="G64" s="73" t="s">
        <v>5</v>
      </c>
      <c r="H64" s="87" t="str">
        <f>KO!D32</f>
        <v>MNK Modřice "A" - David Dvořák</v>
      </c>
      <c r="I64" s="64" t="s">
        <v>248</v>
      </c>
    </row>
    <row r="65" spans="2:9" ht="14.45" customHeight="1" x14ac:dyDescent="0.2">
      <c r="B65" s="62">
        <v>60</v>
      </c>
      <c r="C65" s="481" t="s">
        <v>31</v>
      </c>
      <c r="D65" s="482"/>
      <c r="E65" s="192"/>
      <c r="F65" s="86" t="str">
        <f>KO!E6</f>
        <v>TJ Baník Stříbro - Lukáš Tolar</v>
      </c>
      <c r="G65" s="73" t="s">
        <v>5</v>
      </c>
      <c r="H65" s="87" t="str">
        <f>KO!E14</f>
        <v>TJ ČZ Strakonice "A" - Tomáš Votava</v>
      </c>
      <c r="I65" s="64" t="s">
        <v>248</v>
      </c>
    </row>
    <row r="66" spans="2:9" ht="14.45" customHeight="1" x14ac:dyDescent="0.2">
      <c r="B66" s="62">
        <v>61</v>
      </c>
      <c r="C66" s="481" t="s">
        <v>32</v>
      </c>
      <c r="D66" s="482"/>
      <c r="E66" s="192"/>
      <c r="F66" s="86" t="str">
        <f>KO!E22</f>
        <v>MNK Modřice "B" - Tomáš Sluka</v>
      </c>
      <c r="G66" s="73" t="s">
        <v>5</v>
      </c>
      <c r="H66" s="87" t="str">
        <f>KO!E30</f>
        <v>MNK Modřice "C" - Michael Svoboda</v>
      </c>
      <c r="I66" s="64" t="s">
        <v>246</v>
      </c>
    </row>
    <row r="67" spans="2:9" ht="14.45" customHeight="1" x14ac:dyDescent="0.2">
      <c r="B67" s="62">
        <v>62</v>
      </c>
      <c r="C67" s="481" t="s">
        <v>95</v>
      </c>
      <c r="D67" s="482"/>
      <c r="E67" s="192"/>
      <c r="F67" s="86" t="str">
        <f>KO!F31</f>
        <v>TJ ČZ Strakonice "A" - Tomáš Votava</v>
      </c>
      <c r="G67" s="73" t="s">
        <v>5</v>
      </c>
      <c r="H67" s="87" t="str">
        <f>KO!F35</f>
        <v>MNK Modřice "B" - Tomáš Sluka</v>
      </c>
      <c r="I67" s="64" t="s">
        <v>248</v>
      </c>
    </row>
    <row r="68" spans="2:9" ht="14.45" customHeight="1" x14ac:dyDescent="0.2">
      <c r="B68" s="62">
        <v>63</v>
      </c>
      <c r="C68" s="481" t="s">
        <v>46</v>
      </c>
      <c r="D68" s="482"/>
      <c r="E68" s="192"/>
      <c r="F68" s="86" t="str">
        <f>KO!F10</f>
        <v>TJ Baník Stříbro - Lukáš Tolar</v>
      </c>
      <c r="G68" s="73" t="s">
        <v>5</v>
      </c>
      <c r="H68" s="87" t="str">
        <f>KO!F26</f>
        <v>MNK Modřice "C" - Michael Svoboda</v>
      </c>
      <c r="I68" s="64" t="s">
        <v>248</v>
      </c>
    </row>
    <row r="69" spans="2:9" ht="16.149999999999999" customHeight="1" x14ac:dyDescent="0.2">
      <c r="B69" s="46"/>
      <c r="C69" s="46"/>
      <c r="D69" s="46"/>
      <c r="E69" s="46"/>
      <c r="F69" s="46"/>
      <c r="G69" s="46"/>
      <c r="H69" s="46"/>
      <c r="I69" s="46"/>
    </row>
    <row r="70" spans="2:9" ht="16.149999999999999" customHeight="1" x14ac:dyDescent="0.2">
      <c r="B70" s="46"/>
      <c r="C70" s="46"/>
      <c r="D70" s="46"/>
      <c r="E70" s="46"/>
      <c r="F70" s="46"/>
      <c r="G70" s="46"/>
      <c r="H70" s="46"/>
      <c r="I70" s="46"/>
    </row>
    <row r="71" spans="2:9" ht="16.149999999999999" customHeight="1" x14ac:dyDescent="0.2">
      <c r="B71" s="46"/>
      <c r="C71" s="46"/>
      <c r="D71" s="46"/>
      <c r="E71" s="46"/>
      <c r="F71" s="46"/>
      <c r="G71" s="46"/>
      <c r="H71" s="46"/>
      <c r="I71" s="46"/>
    </row>
    <row r="72" spans="2:9" ht="16.149999999999999" customHeight="1" x14ac:dyDescent="0.2">
      <c r="B72" s="46"/>
      <c r="C72" s="46"/>
      <c r="D72" s="46"/>
      <c r="E72" s="46"/>
      <c r="F72" s="46"/>
      <c r="G72" s="46"/>
      <c r="H72" s="46"/>
      <c r="I72" s="46"/>
    </row>
    <row r="73" spans="2:9" ht="16.149999999999999" customHeight="1" x14ac:dyDescent="0.2">
      <c r="B73" s="46"/>
      <c r="C73" s="46"/>
      <c r="D73" s="46"/>
      <c r="E73" s="46"/>
      <c r="F73" s="46"/>
      <c r="G73" s="46"/>
      <c r="H73" s="46"/>
      <c r="I73" s="46"/>
    </row>
    <row r="74" spans="2:9" ht="16.149999999999999" customHeight="1" x14ac:dyDescent="0.2">
      <c r="B74" s="46"/>
      <c r="C74" s="46"/>
      <c r="D74" s="46"/>
      <c r="E74" s="46"/>
      <c r="F74" s="46"/>
      <c r="G74" s="46"/>
      <c r="H74" s="46"/>
      <c r="I74" s="46"/>
    </row>
    <row r="75" spans="2:9" ht="16.149999999999999" customHeight="1" x14ac:dyDescent="0.2">
      <c r="B75" s="46"/>
      <c r="C75" s="46"/>
      <c r="D75" s="46"/>
      <c r="E75" s="46"/>
      <c r="F75" s="46"/>
      <c r="G75" s="46"/>
      <c r="H75" s="46"/>
      <c r="I75" s="46"/>
    </row>
    <row r="76" spans="2:9" ht="16.149999999999999" customHeight="1" x14ac:dyDescent="0.2">
      <c r="B76" s="46"/>
      <c r="C76" s="46"/>
      <c r="D76" s="46"/>
      <c r="E76" s="46"/>
      <c r="F76" s="46"/>
      <c r="G76" s="46"/>
      <c r="H76" s="46"/>
      <c r="I76" s="46"/>
    </row>
  </sheetData>
  <mergeCells count="25">
    <mergeCell ref="B44:H44"/>
    <mergeCell ref="C63:D63"/>
    <mergeCell ref="C64:D64"/>
    <mergeCell ref="C65:D65"/>
    <mergeCell ref="C61:D61"/>
    <mergeCell ref="C54:D54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45:D45"/>
    <mergeCell ref="C46:D46"/>
    <mergeCell ref="C47:D47"/>
    <mergeCell ref="C48:D48"/>
    <mergeCell ref="C68:D68"/>
    <mergeCell ref="C66:D66"/>
    <mergeCell ref="C62:D62"/>
    <mergeCell ref="C53:D53"/>
    <mergeCell ref="C67:D67"/>
  </mergeCells>
  <phoneticPr fontId="62" type="noConversion"/>
  <pageMargins left="0.31496062992125984" right="0.11811023622047245" top="0.59055118110236227" bottom="0.39370078740157483" header="0.31496062992125984" footer="0.31496062992125984"/>
  <pageSetup paperSize="9" scale="8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  <pageSetUpPr fitToPage="1"/>
  </sheetPr>
  <dimension ref="B1:Q134"/>
  <sheetViews>
    <sheetView showGridLines="0" tabSelected="1" topLeftCell="A9" workbookViewId="0">
      <selection activeCell="E18" sqref="E18"/>
    </sheetView>
  </sheetViews>
  <sheetFormatPr defaultRowHeight="12.75" x14ac:dyDescent="0.2"/>
  <cols>
    <col min="1" max="1" width="4" style="11" customWidth="1"/>
    <col min="2" max="2" width="28.7109375" style="11" customWidth="1"/>
    <col min="3" max="3" width="29.85546875" style="11" customWidth="1"/>
    <col min="4" max="4" width="33.140625" style="11" customWidth="1"/>
    <col min="5" max="5" width="32.42578125" style="11" customWidth="1"/>
    <col min="6" max="6" width="28" style="11" customWidth="1"/>
    <col min="7" max="7" width="24" style="11" customWidth="1"/>
    <col min="8" max="258" width="8.85546875" style="11"/>
    <col min="259" max="259" width="28.42578125" style="11" customWidth="1"/>
    <col min="260" max="260" width="33.140625" style="11" customWidth="1"/>
    <col min="261" max="261" width="32.42578125" style="11" customWidth="1"/>
    <col min="262" max="262" width="28" style="11" customWidth="1"/>
    <col min="263" max="514" width="8.85546875" style="11"/>
    <col min="515" max="515" width="28.42578125" style="11" customWidth="1"/>
    <col min="516" max="516" width="33.140625" style="11" customWidth="1"/>
    <col min="517" max="517" width="32.42578125" style="11" customWidth="1"/>
    <col min="518" max="518" width="28" style="11" customWidth="1"/>
    <col min="519" max="770" width="8.85546875" style="11"/>
    <col min="771" max="771" width="28.42578125" style="11" customWidth="1"/>
    <col min="772" max="772" width="33.140625" style="11" customWidth="1"/>
    <col min="773" max="773" width="32.42578125" style="11" customWidth="1"/>
    <col min="774" max="774" width="28" style="11" customWidth="1"/>
    <col min="775" max="1026" width="8.85546875" style="11"/>
    <col min="1027" max="1027" width="28.42578125" style="11" customWidth="1"/>
    <col min="1028" max="1028" width="33.140625" style="11" customWidth="1"/>
    <col min="1029" max="1029" width="32.42578125" style="11" customWidth="1"/>
    <col min="1030" max="1030" width="28" style="11" customWidth="1"/>
    <col min="1031" max="1282" width="8.85546875" style="11"/>
    <col min="1283" max="1283" width="28.42578125" style="11" customWidth="1"/>
    <col min="1284" max="1284" width="33.140625" style="11" customWidth="1"/>
    <col min="1285" max="1285" width="32.42578125" style="11" customWidth="1"/>
    <col min="1286" max="1286" width="28" style="11" customWidth="1"/>
    <col min="1287" max="1538" width="8.85546875" style="11"/>
    <col min="1539" max="1539" width="28.42578125" style="11" customWidth="1"/>
    <col min="1540" max="1540" width="33.140625" style="11" customWidth="1"/>
    <col min="1541" max="1541" width="32.42578125" style="11" customWidth="1"/>
    <col min="1542" max="1542" width="28" style="11" customWidth="1"/>
    <col min="1543" max="1794" width="8.85546875" style="11"/>
    <col min="1795" max="1795" width="28.42578125" style="11" customWidth="1"/>
    <col min="1796" max="1796" width="33.140625" style="11" customWidth="1"/>
    <col min="1797" max="1797" width="32.42578125" style="11" customWidth="1"/>
    <col min="1798" max="1798" width="28" style="11" customWidth="1"/>
    <col min="1799" max="2050" width="8.85546875" style="11"/>
    <col min="2051" max="2051" width="28.42578125" style="11" customWidth="1"/>
    <col min="2052" max="2052" width="33.140625" style="11" customWidth="1"/>
    <col min="2053" max="2053" width="32.42578125" style="11" customWidth="1"/>
    <col min="2054" max="2054" width="28" style="11" customWidth="1"/>
    <col min="2055" max="2306" width="8.85546875" style="11"/>
    <col min="2307" max="2307" width="28.42578125" style="11" customWidth="1"/>
    <col min="2308" max="2308" width="33.140625" style="11" customWidth="1"/>
    <col min="2309" max="2309" width="32.42578125" style="11" customWidth="1"/>
    <col min="2310" max="2310" width="28" style="11" customWidth="1"/>
    <col min="2311" max="2562" width="8.85546875" style="11"/>
    <col min="2563" max="2563" width="28.42578125" style="11" customWidth="1"/>
    <col min="2564" max="2564" width="33.140625" style="11" customWidth="1"/>
    <col min="2565" max="2565" width="32.42578125" style="11" customWidth="1"/>
    <col min="2566" max="2566" width="28" style="11" customWidth="1"/>
    <col min="2567" max="2818" width="8.85546875" style="11"/>
    <col min="2819" max="2819" width="28.42578125" style="11" customWidth="1"/>
    <col min="2820" max="2820" width="33.140625" style="11" customWidth="1"/>
    <col min="2821" max="2821" width="32.42578125" style="11" customWidth="1"/>
    <col min="2822" max="2822" width="28" style="11" customWidth="1"/>
    <col min="2823" max="3074" width="8.85546875" style="11"/>
    <col min="3075" max="3075" width="28.42578125" style="11" customWidth="1"/>
    <col min="3076" max="3076" width="33.140625" style="11" customWidth="1"/>
    <col min="3077" max="3077" width="32.42578125" style="11" customWidth="1"/>
    <col min="3078" max="3078" width="28" style="11" customWidth="1"/>
    <col min="3079" max="3330" width="8.85546875" style="11"/>
    <col min="3331" max="3331" width="28.42578125" style="11" customWidth="1"/>
    <col min="3332" max="3332" width="33.140625" style="11" customWidth="1"/>
    <col min="3333" max="3333" width="32.42578125" style="11" customWidth="1"/>
    <col min="3334" max="3334" width="28" style="11" customWidth="1"/>
    <col min="3335" max="3586" width="8.85546875" style="11"/>
    <col min="3587" max="3587" width="28.42578125" style="11" customWidth="1"/>
    <col min="3588" max="3588" width="33.140625" style="11" customWidth="1"/>
    <col min="3589" max="3589" width="32.42578125" style="11" customWidth="1"/>
    <col min="3590" max="3590" width="28" style="11" customWidth="1"/>
    <col min="3591" max="3842" width="8.85546875" style="11"/>
    <col min="3843" max="3843" width="28.42578125" style="11" customWidth="1"/>
    <col min="3844" max="3844" width="33.140625" style="11" customWidth="1"/>
    <col min="3845" max="3845" width="32.42578125" style="11" customWidth="1"/>
    <col min="3846" max="3846" width="28" style="11" customWidth="1"/>
    <col min="3847" max="4098" width="8.85546875" style="11"/>
    <col min="4099" max="4099" width="28.42578125" style="11" customWidth="1"/>
    <col min="4100" max="4100" width="33.140625" style="11" customWidth="1"/>
    <col min="4101" max="4101" width="32.42578125" style="11" customWidth="1"/>
    <col min="4102" max="4102" width="28" style="11" customWidth="1"/>
    <col min="4103" max="4354" width="8.85546875" style="11"/>
    <col min="4355" max="4355" width="28.42578125" style="11" customWidth="1"/>
    <col min="4356" max="4356" width="33.140625" style="11" customWidth="1"/>
    <col min="4357" max="4357" width="32.42578125" style="11" customWidth="1"/>
    <col min="4358" max="4358" width="28" style="11" customWidth="1"/>
    <col min="4359" max="4610" width="8.85546875" style="11"/>
    <col min="4611" max="4611" width="28.42578125" style="11" customWidth="1"/>
    <col min="4612" max="4612" width="33.140625" style="11" customWidth="1"/>
    <col min="4613" max="4613" width="32.42578125" style="11" customWidth="1"/>
    <col min="4614" max="4614" width="28" style="11" customWidth="1"/>
    <col min="4615" max="4866" width="8.85546875" style="11"/>
    <col min="4867" max="4867" width="28.42578125" style="11" customWidth="1"/>
    <col min="4868" max="4868" width="33.140625" style="11" customWidth="1"/>
    <col min="4869" max="4869" width="32.42578125" style="11" customWidth="1"/>
    <col min="4870" max="4870" width="28" style="11" customWidth="1"/>
    <col min="4871" max="5122" width="8.85546875" style="11"/>
    <col min="5123" max="5123" width="28.42578125" style="11" customWidth="1"/>
    <col min="5124" max="5124" width="33.140625" style="11" customWidth="1"/>
    <col min="5125" max="5125" width="32.42578125" style="11" customWidth="1"/>
    <col min="5126" max="5126" width="28" style="11" customWidth="1"/>
    <col min="5127" max="5378" width="8.85546875" style="11"/>
    <col min="5379" max="5379" width="28.42578125" style="11" customWidth="1"/>
    <col min="5380" max="5380" width="33.140625" style="11" customWidth="1"/>
    <col min="5381" max="5381" width="32.42578125" style="11" customWidth="1"/>
    <col min="5382" max="5382" width="28" style="11" customWidth="1"/>
    <col min="5383" max="5634" width="8.85546875" style="11"/>
    <col min="5635" max="5635" width="28.42578125" style="11" customWidth="1"/>
    <col min="5636" max="5636" width="33.140625" style="11" customWidth="1"/>
    <col min="5637" max="5637" width="32.42578125" style="11" customWidth="1"/>
    <col min="5638" max="5638" width="28" style="11" customWidth="1"/>
    <col min="5639" max="5890" width="8.85546875" style="11"/>
    <col min="5891" max="5891" width="28.42578125" style="11" customWidth="1"/>
    <col min="5892" max="5892" width="33.140625" style="11" customWidth="1"/>
    <col min="5893" max="5893" width="32.42578125" style="11" customWidth="1"/>
    <col min="5894" max="5894" width="28" style="11" customWidth="1"/>
    <col min="5895" max="6146" width="8.85546875" style="11"/>
    <col min="6147" max="6147" width="28.42578125" style="11" customWidth="1"/>
    <col min="6148" max="6148" width="33.140625" style="11" customWidth="1"/>
    <col min="6149" max="6149" width="32.42578125" style="11" customWidth="1"/>
    <col min="6150" max="6150" width="28" style="11" customWidth="1"/>
    <col min="6151" max="6402" width="8.85546875" style="11"/>
    <col min="6403" max="6403" width="28.42578125" style="11" customWidth="1"/>
    <col min="6404" max="6404" width="33.140625" style="11" customWidth="1"/>
    <col min="6405" max="6405" width="32.42578125" style="11" customWidth="1"/>
    <col min="6406" max="6406" width="28" style="11" customWidth="1"/>
    <col min="6407" max="6658" width="8.85546875" style="11"/>
    <col min="6659" max="6659" width="28.42578125" style="11" customWidth="1"/>
    <col min="6660" max="6660" width="33.140625" style="11" customWidth="1"/>
    <col min="6661" max="6661" width="32.42578125" style="11" customWidth="1"/>
    <col min="6662" max="6662" width="28" style="11" customWidth="1"/>
    <col min="6663" max="6914" width="8.85546875" style="11"/>
    <col min="6915" max="6915" width="28.42578125" style="11" customWidth="1"/>
    <col min="6916" max="6916" width="33.140625" style="11" customWidth="1"/>
    <col min="6917" max="6917" width="32.42578125" style="11" customWidth="1"/>
    <col min="6918" max="6918" width="28" style="11" customWidth="1"/>
    <col min="6919" max="7170" width="8.85546875" style="11"/>
    <col min="7171" max="7171" width="28.42578125" style="11" customWidth="1"/>
    <col min="7172" max="7172" width="33.140625" style="11" customWidth="1"/>
    <col min="7173" max="7173" width="32.42578125" style="11" customWidth="1"/>
    <col min="7174" max="7174" width="28" style="11" customWidth="1"/>
    <col min="7175" max="7426" width="8.85546875" style="11"/>
    <col min="7427" max="7427" width="28.42578125" style="11" customWidth="1"/>
    <col min="7428" max="7428" width="33.140625" style="11" customWidth="1"/>
    <col min="7429" max="7429" width="32.42578125" style="11" customWidth="1"/>
    <col min="7430" max="7430" width="28" style="11" customWidth="1"/>
    <col min="7431" max="7682" width="8.85546875" style="11"/>
    <col min="7683" max="7683" width="28.42578125" style="11" customWidth="1"/>
    <col min="7684" max="7684" width="33.140625" style="11" customWidth="1"/>
    <col min="7685" max="7685" width="32.42578125" style="11" customWidth="1"/>
    <col min="7686" max="7686" width="28" style="11" customWidth="1"/>
    <col min="7687" max="7938" width="8.85546875" style="11"/>
    <col min="7939" max="7939" width="28.42578125" style="11" customWidth="1"/>
    <col min="7940" max="7940" width="33.140625" style="11" customWidth="1"/>
    <col min="7941" max="7941" width="32.42578125" style="11" customWidth="1"/>
    <col min="7942" max="7942" width="28" style="11" customWidth="1"/>
    <col min="7943" max="8194" width="8.85546875" style="11"/>
    <col min="8195" max="8195" width="28.42578125" style="11" customWidth="1"/>
    <col min="8196" max="8196" width="33.140625" style="11" customWidth="1"/>
    <col min="8197" max="8197" width="32.42578125" style="11" customWidth="1"/>
    <col min="8198" max="8198" width="28" style="11" customWidth="1"/>
    <col min="8199" max="8450" width="8.85546875" style="11"/>
    <col min="8451" max="8451" width="28.42578125" style="11" customWidth="1"/>
    <col min="8452" max="8452" width="33.140625" style="11" customWidth="1"/>
    <col min="8453" max="8453" width="32.42578125" style="11" customWidth="1"/>
    <col min="8454" max="8454" width="28" style="11" customWidth="1"/>
    <col min="8455" max="8706" width="8.85546875" style="11"/>
    <col min="8707" max="8707" width="28.42578125" style="11" customWidth="1"/>
    <col min="8708" max="8708" width="33.140625" style="11" customWidth="1"/>
    <col min="8709" max="8709" width="32.42578125" style="11" customWidth="1"/>
    <col min="8710" max="8710" width="28" style="11" customWidth="1"/>
    <col min="8711" max="8962" width="8.85546875" style="11"/>
    <col min="8963" max="8963" width="28.42578125" style="11" customWidth="1"/>
    <col min="8964" max="8964" width="33.140625" style="11" customWidth="1"/>
    <col min="8965" max="8965" width="32.42578125" style="11" customWidth="1"/>
    <col min="8966" max="8966" width="28" style="11" customWidth="1"/>
    <col min="8967" max="9218" width="8.85546875" style="11"/>
    <col min="9219" max="9219" width="28.42578125" style="11" customWidth="1"/>
    <col min="9220" max="9220" width="33.140625" style="11" customWidth="1"/>
    <col min="9221" max="9221" width="32.42578125" style="11" customWidth="1"/>
    <col min="9222" max="9222" width="28" style="11" customWidth="1"/>
    <col min="9223" max="9474" width="8.85546875" style="11"/>
    <col min="9475" max="9475" width="28.42578125" style="11" customWidth="1"/>
    <col min="9476" max="9476" width="33.140625" style="11" customWidth="1"/>
    <col min="9477" max="9477" width="32.42578125" style="11" customWidth="1"/>
    <col min="9478" max="9478" width="28" style="11" customWidth="1"/>
    <col min="9479" max="9730" width="8.85546875" style="11"/>
    <col min="9731" max="9731" width="28.42578125" style="11" customWidth="1"/>
    <col min="9732" max="9732" width="33.140625" style="11" customWidth="1"/>
    <col min="9733" max="9733" width="32.42578125" style="11" customWidth="1"/>
    <col min="9734" max="9734" width="28" style="11" customWidth="1"/>
    <col min="9735" max="9986" width="8.85546875" style="11"/>
    <col min="9987" max="9987" width="28.42578125" style="11" customWidth="1"/>
    <col min="9988" max="9988" width="33.140625" style="11" customWidth="1"/>
    <col min="9989" max="9989" width="32.42578125" style="11" customWidth="1"/>
    <col min="9990" max="9990" width="28" style="11" customWidth="1"/>
    <col min="9991" max="10242" width="8.85546875" style="11"/>
    <col min="10243" max="10243" width="28.42578125" style="11" customWidth="1"/>
    <col min="10244" max="10244" width="33.140625" style="11" customWidth="1"/>
    <col min="10245" max="10245" width="32.42578125" style="11" customWidth="1"/>
    <col min="10246" max="10246" width="28" style="11" customWidth="1"/>
    <col min="10247" max="10498" width="8.85546875" style="11"/>
    <col min="10499" max="10499" width="28.42578125" style="11" customWidth="1"/>
    <col min="10500" max="10500" width="33.140625" style="11" customWidth="1"/>
    <col min="10501" max="10501" width="32.42578125" style="11" customWidth="1"/>
    <col min="10502" max="10502" width="28" style="11" customWidth="1"/>
    <col min="10503" max="10754" width="8.85546875" style="11"/>
    <col min="10755" max="10755" width="28.42578125" style="11" customWidth="1"/>
    <col min="10756" max="10756" width="33.140625" style="11" customWidth="1"/>
    <col min="10757" max="10757" width="32.42578125" style="11" customWidth="1"/>
    <col min="10758" max="10758" width="28" style="11" customWidth="1"/>
    <col min="10759" max="11010" width="8.85546875" style="11"/>
    <col min="11011" max="11011" width="28.42578125" style="11" customWidth="1"/>
    <col min="11012" max="11012" width="33.140625" style="11" customWidth="1"/>
    <col min="11013" max="11013" width="32.42578125" style="11" customWidth="1"/>
    <col min="11014" max="11014" width="28" style="11" customWidth="1"/>
    <col min="11015" max="11266" width="8.85546875" style="11"/>
    <col min="11267" max="11267" width="28.42578125" style="11" customWidth="1"/>
    <col min="11268" max="11268" width="33.140625" style="11" customWidth="1"/>
    <col min="11269" max="11269" width="32.42578125" style="11" customWidth="1"/>
    <col min="11270" max="11270" width="28" style="11" customWidth="1"/>
    <col min="11271" max="11522" width="8.85546875" style="11"/>
    <col min="11523" max="11523" width="28.42578125" style="11" customWidth="1"/>
    <col min="11524" max="11524" width="33.140625" style="11" customWidth="1"/>
    <col min="11525" max="11525" width="32.42578125" style="11" customWidth="1"/>
    <col min="11526" max="11526" width="28" style="11" customWidth="1"/>
    <col min="11527" max="11778" width="8.85546875" style="11"/>
    <col min="11779" max="11779" width="28.42578125" style="11" customWidth="1"/>
    <col min="11780" max="11780" width="33.140625" style="11" customWidth="1"/>
    <col min="11781" max="11781" width="32.42578125" style="11" customWidth="1"/>
    <col min="11782" max="11782" width="28" style="11" customWidth="1"/>
    <col min="11783" max="12034" width="8.85546875" style="11"/>
    <col min="12035" max="12035" width="28.42578125" style="11" customWidth="1"/>
    <col min="12036" max="12036" width="33.140625" style="11" customWidth="1"/>
    <col min="12037" max="12037" width="32.42578125" style="11" customWidth="1"/>
    <col min="12038" max="12038" width="28" style="11" customWidth="1"/>
    <col min="12039" max="12290" width="8.85546875" style="11"/>
    <col min="12291" max="12291" width="28.42578125" style="11" customWidth="1"/>
    <col min="12292" max="12292" width="33.140625" style="11" customWidth="1"/>
    <col min="12293" max="12293" width="32.42578125" style="11" customWidth="1"/>
    <col min="12294" max="12294" width="28" style="11" customWidth="1"/>
    <col min="12295" max="12546" width="8.85546875" style="11"/>
    <col min="12547" max="12547" width="28.42578125" style="11" customWidth="1"/>
    <col min="12548" max="12548" width="33.140625" style="11" customWidth="1"/>
    <col min="12549" max="12549" width="32.42578125" style="11" customWidth="1"/>
    <col min="12550" max="12550" width="28" style="11" customWidth="1"/>
    <col min="12551" max="12802" width="8.85546875" style="11"/>
    <col min="12803" max="12803" width="28.42578125" style="11" customWidth="1"/>
    <col min="12804" max="12804" width="33.140625" style="11" customWidth="1"/>
    <col min="12805" max="12805" width="32.42578125" style="11" customWidth="1"/>
    <col min="12806" max="12806" width="28" style="11" customWidth="1"/>
    <col min="12807" max="13058" width="8.85546875" style="11"/>
    <col min="13059" max="13059" width="28.42578125" style="11" customWidth="1"/>
    <col min="13060" max="13060" width="33.140625" style="11" customWidth="1"/>
    <col min="13061" max="13061" width="32.42578125" style="11" customWidth="1"/>
    <col min="13062" max="13062" width="28" style="11" customWidth="1"/>
    <col min="13063" max="13314" width="8.85546875" style="11"/>
    <col min="13315" max="13315" width="28.42578125" style="11" customWidth="1"/>
    <col min="13316" max="13316" width="33.140625" style="11" customWidth="1"/>
    <col min="13317" max="13317" width="32.42578125" style="11" customWidth="1"/>
    <col min="13318" max="13318" width="28" style="11" customWidth="1"/>
    <col min="13319" max="13570" width="8.85546875" style="11"/>
    <col min="13571" max="13571" width="28.42578125" style="11" customWidth="1"/>
    <col min="13572" max="13572" width="33.140625" style="11" customWidth="1"/>
    <col min="13573" max="13573" width="32.42578125" style="11" customWidth="1"/>
    <col min="13574" max="13574" width="28" style="11" customWidth="1"/>
    <col min="13575" max="13826" width="8.85546875" style="11"/>
    <col min="13827" max="13827" width="28.42578125" style="11" customWidth="1"/>
    <col min="13828" max="13828" width="33.140625" style="11" customWidth="1"/>
    <col min="13829" max="13829" width="32.42578125" style="11" customWidth="1"/>
    <col min="13830" max="13830" width="28" style="11" customWidth="1"/>
    <col min="13831" max="14082" width="8.85546875" style="11"/>
    <col min="14083" max="14083" width="28.42578125" style="11" customWidth="1"/>
    <col min="14084" max="14084" width="33.140625" style="11" customWidth="1"/>
    <col min="14085" max="14085" width="32.42578125" style="11" customWidth="1"/>
    <col min="14086" max="14086" width="28" style="11" customWidth="1"/>
    <col min="14087" max="14338" width="8.85546875" style="11"/>
    <col min="14339" max="14339" width="28.42578125" style="11" customWidth="1"/>
    <col min="14340" max="14340" width="33.140625" style="11" customWidth="1"/>
    <col min="14341" max="14341" width="32.42578125" style="11" customWidth="1"/>
    <col min="14342" max="14342" width="28" style="11" customWidth="1"/>
    <col min="14343" max="14594" width="8.85546875" style="11"/>
    <col min="14595" max="14595" width="28.42578125" style="11" customWidth="1"/>
    <col min="14596" max="14596" width="33.140625" style="11" customWidth="1"/>
    <col min="14597" max="14597" width="32.42578125" style="11" customWidth="1"/>
    <col min="14598" max="14598" width="28" style="11" customWidth="1"/>
    <col min="14599" max="14850" width="8.85546875" style="11"/>
    <col min="14851" max="14851" width="28.42578125" style="11" customWidth="1"/>
    <col min="14852" max="14852" width="33.140625" style="11" customWidth="1"/>
    <col min="14853" max="14853" width="32.42578125" style="11" customWidth="1"/>
    <col min="14854" max="14854" width="28" style="11" customWidth="1"/>
    <col min="14855" max="15106" width="8.85546875" style="11"/>
    <col min="15107" max="15107" width="28.42578125" style="11" customWidth="1"/>
    <col min="15108" max="15108" width="33.140625" style="11" customWidth="1"/>
    <col min="15109" max="15109" width="32.42578125" style="11" customWidth="1"/>
    <col min="15110" max="15110" width="28" style="11" customWidth="1"/>
    <col min="15111" max="15362" width="8.85546875" style="11"/>
    <col min="15363" max="15363" width="28.42578125" style="11" customWidth="1"/>
    <col min="15364" max="15364" width="33.140625" style="11" customWidth="1"/>
    <col min="15365" max="15365" width="32.42578125" style="11" customWidth="1"/>
    <col min="15366" max="15366" width="28" style="11" customWidth="1"/>
    <col min="15367" max="15618" width="8.85546875" style="11"/>
    <col min="15619" max="15619" width="28.42578125" style="11" customWidth="1"/>
    <col min="15620" max="15620" width="33.140625" style="11" customWidth="1"/>
    <col min="15621" max="15621" width="32.42578125" style="11" customWidth="1"/>
    <col min="15622" max="15622" width="28" style="11" customWidth="1"/>
    <col min="15623" max="15874" width="8.85546875" style="11"/>
    <col min="15875" max="15875" width="28.42578125" style="11" customWidth="1"/>
    <col min="15876" max="15876" width="33.140625" style="11" customWidth="1"/>
    <col min="15877" max="15877" width="32.42578125" style="11" customWidth="1"/>
    <col min="15878" max="15878" width="28" style="11" customWidth="1"/>
    <col min="15879" max="16130" width="8.85546875" style="11"/>
    <col min="16131" max="16131" width="28.42578125" style="11" customWidth="1"/>
    <col min="16132" max="16132" width="33.140625" style="11" customWidth="1"/>
    <col min="16133" max="16133" width="32.42578125" style="11" customWidth="1"/>
    <col min="16134" max="16134" width="28" style="11" customWidth="1"/>
    <col min="16135" max="16384" width="8.85546875" style="11"/>
  </cols>
  <sheetData>
    <row r="1" spans="2:7" ht="15" x14ac:dyDescent="0.2">
      <c r="B1" s="12" t="s">
        <v>143</v>
      </c>
      <c r="C1" s="12" t="s">
        <v>109</v>
      </c>
      <c r="D1" s="12" t="s">
        <v>42</v>
      </c>
      <c r="E1" s="12" t="s">
        <v>43</v>
      </c>
      <c r="F1" s="13" t="s">
        <v>44</v>
      </c>
      <c r="G1" s="13" t="s">
        <v>41</v>
      </c>
    </row>
    <row r="2" spans="2:7" x14ac:dyDescent="0.2">
      <c r="B2" s="14"/>
    </row>
    <row r="3" spans="2:7" ht="18.75" customHeight="1" thickBot="1" x14ac:dyDescent="0.3">
      <c r="B3" s="28"/>
      <c r="C3" s="198" t="str">
        <f>'Prezence 12.9.'!B22</f>
        <v>TJ Baník Stříbro - Lukáš Tolar</v>
      </c>
      <c r="D3" s="26"/>
      <c r="E3" s="26"/>
      <c r="F3" s="26"/>
      <c r="G3" s="26"/>
    </row>
    <row r="4" spans="2:7" ht="18.75" customHeight="1" thickBot="1" x14ac:dyDescent="0.3">
      <c r="B4" s="199" t="str">
        <f>'Prezence 12.9.'!B11</f>
        <v>MNK Modřice "G" - Patrik Kolouch</v>
      </c>
      <c r="C4" s="206" t="s">
        <v>258</v>
      </c>
      <c r="D4" s="15" t="str">
        <f>C3</f>
        <v>TJ Baník Stříbro - Lukáš Tolar</v>
      </c>
      <c r="E4" s="16"/>
      <c r="F4" s="17"/>
      <c r="G4" s="17"/>
    </row>
    <row r="5" spans="2:7" ht="18.75" customHeight="1" thickBot="1" x14ac:dyDescent="0.3">
      <c r="B5" s="205" t="s">
        <v>253</v>
      </c>
      <c r="C5" s="201" t="str">
        <f>B6</f>
        <v>TJ ČZ Strakonice "B" - Rostislav Hrubý</v>
      </c>
      <c r="D5" s="107"/>
      <c r="E5" s="16"/>
      <c r="F5" s="18"/>
      <c r="G5" s="17"/>
    </row>
    <row r="6" spans="2:7" ht="18.75" customHeight="1" thickBot="1" x14ac:dyDescent="0.3">
      <c r="B6" s="201" t="str">
        <f>'Prezence 12.9.'!B21</f>
        <v>TJ ČZ Strakonice "B" - Rostislav Hrubý</v>
      </c>
      <c r="C6" s="202"/>
      <c r="D6" s="210" t="s">
        <v>266</v>
      </c>
      <c r="E6" s="20" t="str">
        <f>D4</f>
        <v>TJ Baník Stříbro - Lukáš Tolar</v>
      </c>
      <c r="F6" s="18"/>
      <c r="G6" s="17"/>
    </row>
    <row r="7" spans="2:7" ht="18.75" customHeight="1" thickBot="1" x14ac:dyDescent="0.3">
      <c r="B7" s="202"/>
      <c r="C7" s="203" t="str">
        <f>'Prezence 12.9.'!B10</f>
        <v>MNK Modřice "F" - Patrik Iláš</v>
      </c>
      <c r="D7" s="200"/>
      <c r="E7" s="22"/>
      <c r="F7" s="23"/>
      <c r="G7" s="17"/>
    </row>
    <row r="8" spans="2:7" ht="18.75" customHeight="1" thickBot="1" x14ac:dyDescent="0.3">
      <c r="B8" s="203" t="str">
        <f>'Prezence 12.9.'!B9</f>
        <v>MNK Modřice "E" - Ondřej Jurka</v>
      </c>
      <c r="C8" s="206" t="s">
        <v>260</v>
      </c>
      <c r="D8" s="24" t="str">
        <f>C9</f>
        <v>MNK Modřice "E" - Ondřej Jurka</v>
      </c>
      <c r="E8" s="22"/>
      <c r="F8" s="23"/>
      <c r="G8" s="17"/>
    </row>
    <row r="9" spans="2:7" ht="18.75" customHeight="1" thickBot="1" x14ac:dyDescent="0.3">
      <c r="B9" s="206" t="s">
        <v>251</v>
      </c>
      <c r="C9" s="201" t="str">
        <f>B8</f>
        <v>MNK Modřice "E" - Ondřej Jurka</v>
      </c>
      <c r="D9" s="108"/>
      <c r="E9" s="22"/>
      <c r="F9" s="23"/>
      <c r="G9" s="17"/>
    </row>
    <row r="10" spans="2:7" ht="18.75" customHeight="1" thickBot="1" x14ac:dyDescent="0.3">
      <c r="B10" s="201" t="str">
        <f>'Prezence 12.9.'!B25</f>
        <v>T.J. SOKOL Holice "A" - Dominik Machatý</v>
      </c>
      <c r="C10" s="202"/>
      <c r="D10" s="25"/>
      <c r="E10" s="19" t="s">
        <v>270</v>
      </c>
      <c r="F10" s="20" t="str">
        <f>E6</f>
        <v>TJ Baník Stříbro - Lukáš Tolar</v>
      </c>
      <c r="G10" s="26"/>
    </row>
    <row r="11" spans="2:7" ht="18.75" customHeight="1" thickBot="1" x14ac:dyDescent="0.3">
      <c r="B11" s="202"/>
      <c r="C11" s="203" t="str">
        <f>'Prezence 12.9.'!B20</f>
        <v>TJ ČZ Strakonice "A" - Tomáš Votava</v>
      </c>
      <c r="D11" s="15"/>
      <c r="E11" s="22"/>
      <c r="F11" s="109"/>
      <c r="G11" s="27"/>
    </row>
    <row r="12" spans="2:7" ht="18.75" customHeight="1" thickBot="1" x14ac:dyDescent="0.3">
      <c r="B12" s="203" t="str">
        <f>'Prezence 12.9.'!B12</f>
        <v>MNK Modřice "H" - Tadeáš Bednář</v>
      </c>
      <c r="C12" s="206" t="s">
        <v>259</v>
      </c>
      <c r="D12" s="15" t="str">
        <f>C11</f>
        <v>TJ ČZ Strakonice "A" - Tomáš Votava</v>
      </c>
      <c r="E12" s="22"/>
      <c r="F12" s="28"/>
      <c r="G12" s="27"/>
    </row>
    <row r="13" spans="2:7" ht="18.75" customHeight="1" thickBot="1" x14ac:dyDescent="0.3">
      <c r="B13" s="206" t="s">
        <v>252</v>
      </c>
      <c r="C13" s="201" t="str">
        <f>B14</f>
        <v>Slovan Chabařovice "B" - Lukáš Vondryska</v>
      </c>
      <c r="D13" s="110"/>
      <c r="E13" s="22"/>
      <c r="F13" s="28"/>
      <c r="G13" s="27"/>
    </row>
    <row r="14" spans="2:7" ht="18.75" customHeight="1" thickBot="1" x14ac:dyDescent="0.3">
      <c r="B14" s="201" t="str">
        <f>'Prezence 12.9.'!B18</f>
        <v>Slovan Chabařovice "B" - Lukáš Vondryska</v>
      </c>
      <c r="C14" s="202"/>
      <c r="D14" s="210" t="s">
        <v>267</v>
      </c>
      <c r="E14" s="29" t="str">
        <f>D12</f>
        <v>TJ ČZ Strakonice "A" - Tomáš Votava</v>
      </c>
      <c r="F14" s="28"/>
      <c r="G14" s="27"/>
    </row>
    <row r="15" spans="2:7" ht="18.75" customHeight="1" thickBot="1" x14ac:dyDescent="0.3">
      <c r="B15" s="202"/>
      <c r="C15" s="203" t="str">
        <f>'Prezence 12.9.'!B26</f>
        <v>T.J. SOKOL Holice "B" - Jan Zadrobílek</v>
      </c>
      <c r="D15" s="21"/>
      <c r="E15" s="16"/>
      <c r="F15" s="28"/>
      <c r="G15" s="27"/>
    </row>
    <row r="16" spans="2:7" ht="18.75" customHeight="1" thickBot="1" x14ac:dyDescent="0.3">
      <c r="B16" s="203" t="str">
        <f>'Prezence 12.9.'!B23</f>
        <v>TJ Dynamo České Budějovice "A" - Kryštov Kalianko</v>
      </c>
      <c r="C16" s="206" t="s">
        <v>261</v>
      </c>
      <c r="D16" s="24" t="str">
        <f>C15</f>
        <v>T.J. SOKOL Holice "B" - Jan Zadrobílek</v>
      </c>
      <c r="E16" s="16"/>
      <c r="F16" s="28"/>
      <c r="G16" s="27"/>
    </row>
    <row r="17" spans="2:12" ht="18.75" customHeight="1" thickBot="1" x14ac:dyDescent="0.3">
      <c r="B17" s="206" t="s">
        <v>250</v>
      </c>
      <c r="C17" s="201" t="str">
        <f>B16</f>
        <v>TJ Dynamo České Budějovice "A" - Kryštov Kalianko</v>
      </c>
      <c r="D17" s="108"/>
      <c r="E17" s="30"/>
      <c r="F17" s="28"/>
      <c r="G17" s="27"/>
    </row>
    <row r="18" spans="2:12" ht="18.75" customHeight="1" thickBot="1" x14ac:dyDescent="0.3">
      <c r="B18" s="201" t="str">
        <f>'Prezence 12.9.'!B29</f>
        <v>SK Liapor - Witte Karlovy Vary "B" - Jiří Malý</v>
      </c>
      <c r="C18" s="202"/>
      <c r="D18" s="25"/>
      <c r="E18" s="30"/>
      <c r="F18" s="111" t="s">
        <v>273</v>
      </c>
      <c r="G18" s="31" t="str">
        <f>F10</f>
        <v>TJ Baník Stříbro - Lukáš Tolar</v>
      </c>
    </row>
    <row r="19" spans="2:12" ht="18.75" customHeight="1" thickBot="1" x14ac:dyDescent="0.3">
      <c r="B19" s="202"/>
      <c r="C19" s="203" t="str">
        <f>'Prezence 12.9.'!B6</f>
        <v>MNK Modřice "B" - Tomáš Sluka</v>
      </c>
      <c r="D19" s="15"/>
      <c r="E19" s="16"/>
      <c r="F19" s="17"/>
      <c r="G19" s="32"/>
    </row>
    <row r="20" spans="2:12" ht="18.75" customHeight="1" thickBot="1" x14ac:dyDescent="0.3">
      <c r="B20" s="203" t="str">
        <f>'Prezence 12.9.'!B30</f>
        <v>SK Liapor - Witte Karlovy Vary "C" - Tobiáš Gregor</v>
      </c>
      <c r="C20" s="207" t="s">
        <v>262</v>
      </c>
      <c r="D20" s="15" t="str">
        <f>C19</f>
        <v>MNK Modřice "B" - Tomáš Sluka</v>
      </c>
      <c r="E20" s="16"/>
      <c r="F20" s="17"/>
      <c r="G20" s="32"/>
    </row>
    <row r="21" spans="2:12" ht="18.75" customHeight="1" thickBot="1" x14ac:dyDescent="0.3">
      <c r="B21" s="207" t="s">
        <v>254</v>
      </c>
      <c r="C21" s="201" t="str">
        <f>B22</f>
        <v>TJ Peklo nad Zdobnicí "B" - Vojtěch Kopecký</v>
      </c>
      <c r="D21" s="110"/>
      <c r="E21" s="16"/>
      <c r="F21" s="18"/>
      <c r="G21" s="32"/>
    </row>
    <row r="22" spans="2:12" ht="18.75" customHeight="1" thickBot="1" x14ac:dyDescent="0.3">
      <c r="B22" s="201" t="str">
        <f>'Prezence 12.9.'!B33</f>
        <v>TJ Peklo nad Zdobnicí "B" - Vojtěch Kopecký</v>
      </c>
      <c r="C22" s="202"/>
      <c r="D22" s="210" t="s">
        <v>268</v>
      </c>
      <c r="E22" s="20" t="str">
        <f>D20</f>
        <v>MNK Modřice "B" - Tomáš Sluka</v>
      </c>
      <c r="F22" s="18"/>
      <c r="G22" s="32"/>
    </row>
    <row r="23" spans="2:12" ht="18.75" customHeight="1" thickBot="1" x14ac:dyDescent="0.3">
      <c r="B23" s="202"/>
      <c r="C23" s="203" t="str">
        <f>'Prezence 12.9.'!B14</f>
        <v>MNK Modřice "J" - František Dlabka</v>
      </c>
      <c r="D23" s="21"/>
      <c r="E23" s="22"/>
      <c r="F23" s="23"/>
      <c r="G23" s="32"/>
    </row>
    <row r="24" spans="2:12" ht="18.75" customHeight="1" thickBot="1" x14ac:dyDescent="0.3">
      <c r="B24" s="203" t="str">
        <f>'Prezence 12.9.'!B28</f>
        <v>SK Liapor - Witte Karlovy Vary "A" - Jan Schäfer</v>
      </c>
      <c r="C24" s="206" t="s">
        <v>264</v>
      </c>
      <c r="D24" s="24" t="str">
        <f>C23</f>
        <v>MNK Modřice "J" - František Dlabka</v>
      </c>
      <c r="E24" s="22"/>
      <c r="F24" s="23"/>
      <c r="G24" s="32"/>
    </row>
    <row r="25" spans="2:12" ht="18.75" customHeight="1" thickBot="1" x14ac:dyDescent="0.3">
      <c r="B25" s="206" t="s">
        <v>257</v>
      </c>
      <c r="C25" s="201" t="str">
        <f>B24</f>
        <v>SK Liapor - Witte Karlovy Vary "A" - Jan Schäfer</v>
      </c>
      <c r="D25" s="108"/>
      <c r="E25" s="22"/>
      <c r="F25" s="23"/>
      <c r="G25" s="32"/>
    </row>
    <row r="26" spans="2:12" ht="18.75" customHeight="1" thickBot="1" x14ac:dyDescent="0.3">
      <c r="B26" s="201" t="str">
        <f>'Prezence 12.9.'!B32</f>
        <v>TJ Peklo nad Zdobnicí "A" - Lukáš Kotyza</v>
      </c>
      <c r="C26" s="202"/>
      <c r="D26" s="25"/>
      <c r="E26" s="111" t="s">
        <v>271</v>
      </c>
      <c r="F26" s="20" t="str">
        <f>E30</f>
        <v>MNK Modřice "C" - Michael Svoboda</v>
      </c>
      <c r="G26" s="33"/>
    </row>
    <row r="27" spans="2:12" ht="18.75" customHeight="1" thickBot="1" x14ac:dyDescent="0.3">
      <c r="B27" s="202"/>
      <c r="C27" s="203" t="str">
        <f>'Prezence 12.9.'!B7</f>
        <v>MNK Modřice "C" - Michael Svoboda</v>
      </c>
      <c r="D27" s="15"/>
      <c r="E27" s="22"/>
      <c r="F27" s="109"/>
      <c r="G27" s="34"/>
      <c r="L27" s="14"/>
    </row>
    <row r="28" spans="2:12" ht="18.75" customHeight="1" thickBot="1" x14ac:dyDescent="0.3">
      <c r="B28" s="203" t="str">
        <f>'Prezence 12.9.'!B13</f>
        <v>MNK Modřice "I" - Tomáš Jahoda</v>
      </c>
      <c r="C28" s="206" t="s">
        <v>263</v>
      </c>
      <c r="D28" s="15" t="str">
        <f>C27</f>
        <v>MNK Modřice "C" - Michael Svoboda</v>
      </c>
      <c r="E28" s="22"/>
      <c r="F28" s="28"/>
      <c r="G28" s="34"/>
    </row>
    <row r="29" spans="2:12" ht="18.75" customHeight="1" thickBot="1" x14ac:dyDescent="0.3">
      <c r="B29" s="206" t="s">
        <v>255</v>
      </c>
      <c r="C29" s="201" t="str">
        <f>B28</f>
        <v>MNK Modřice "I" - Tomáš Jahoda</v>
      </c>
      <c r="D29" s="110"/>
      <c r="E29" s="22"/>
      <c r="F29" s="28"/>
      <c r="G29" s="34"/>
    </row>
    <row r="30" spans="2:12" ht="18.75" customHeight="1" thickBot="1" x14ac:dyDescent="0.3">
      <c r="B30" s="201" t="str">
        <f>'Prezence 12.9.'!B17</f>
        <v>Slovan Chabařovice "A" - Kryštov Vít</v>
      </c>
      <c r="C30" s="202"/>
      <c r="D30" s="210" t="s">
        <v>269</v>
      </c>
      <c r="E30" s="29" t="str">
        <f>D28</f>
        <v>MNK Modřice "C" - Michael Svoboda</v>
      </c>
      <c r="F30" s="35"/>
      <c r="G30" s="34"/>
    </row>
    <row r="31" spans="2:12" ht="18.75" customHeight="1" thickBot="1" x14ac:dyDescent="0.3">
      <c r="B31" s="202"/>
      <c r="C31" s="203" t="str">
        <f>'Prezence 12.9.'!B5</f>
        <v>MNK Modřice "A" - David Dvořák</v>
      </c>
      <c r="D31" s="21"/>
      <c r="E31" s="16"/>
      <c r="F31" s="36" t="str">
        <f>E14</f>
        <v>TJ ČZ Strakonice "A" - Tomáš Votava</v>
      </c>
      <c r="G31" s="26"/>
    </row>
    <row r="32" spans="2:12" ht="18.75" customHeight="1" thickBot="1" x14ac:dyDescent="0.3">
      <c r="B32" s="203" t="str">
        <f>'Prezence 12.9.'!B8</f>
        <v>MNK Modřice "D" - Štěpán Nesnídal</v>
      </c>
      <c r="C32" s="208" t="s">
        <v>265</v>
      </c>
      <c r="D32" s="24" t="str">
        <f>C31</f>
        <v>MNK Modřice "A" - David Dvořák</v>
      </c>
      <c r="E32" s="16"/>
      <c r="F32" s="112"/>
      <c r="G32" s="26"/>
    </row>
    <row r="33" spans="2:17" ht="18.75" customHeight="1" thickBot="1" x14ac:dyDescent="0.3">
      <c r="B33" s="208" t="s">
        <v>256</v>
      </c>
      <c r="C33" s="201" t="str">
        <f>B32</f>
        <v>MNK Modřice "D" - Štěpán Nesnídal</v>
      </c>
      <c r="D33" s="108"/>
      <c r="E33" s="37"/>
      <c r="F33" s="113" t="s">
        <v>272</v>
      </c>
      <c r="G33" s="38" t="str">
        <f>F31</f>
        <v>TJ ČZ Strakonice "A" - Tomáš Votava</v>
      </c>
    </row>
    <row r="34" spans="2:17" ht="18.75" customHeight="1" thickBot="1" x14ac:dyDescent="0.3">
      <c r="B34" s="201" t="str">
        <f>'Prezence 12.9.'!B24</f>
        <v>TJ Dynamo České Budějovice "B" - René Čakan</v>
      </c>
      <c r="C34" s="26"/>
      <c r="D34" s="25"/>
      <c r="E34" s="16"/>
      <c r="F34" s="39"/>
      <c r="G34" s="26"/>
    </row>
    <row r="35" spans="2:17" ht="24" customHeight="1" thickBot="1" x14ac:dyDescent="0.25">
      <c r="B35" s="26"/>
      <c r="C35" s="26"/>
      <c r="D35" s="26"/>
      <c r="E35" s="26"/>
      <c r="F35" s="40" t="str">
        <f>E22</f>
        <v>MNK Modřice "B" - Tomáš Sluka</v>
      </c>
      <c r="G35" s="26"/>
    </row>
    <row r="36" spans="2:17" x14ac:dyDescent="0.2">
      <c r="B36" s="26"/>
      <c r="C36" s="26"/>
      <c r="D36" s="25"/>
      <c r="E36" s="16"/>
      <c r="F36" s="26"/>
      <c r="G36" s="26"/>
    </row>
    <row r="37" spans="2:17" x14ac:dyDescent="0.2">
      <c r="B37" s="26" t="s">
        <v>112</v>
      </c>
      <c r="C37" s="26"/>
      <c r="D37" s="26"/>
      <c r="E37" s="26"/>
      <c r="F37" s="26"/>
      <c r="G37" s="26"/>
    </row>
    <row r="38" spans="2:17" x14ac:dyDescent="0.2">
      <c r="B38" s="26" t="s">
        <v>113</v>
      </c>
      <c r="C38" s="26"/>
      <c r="D38" s="26"/>
      <c r="E38" s="26"/>
      <c r="F38" s="26"/>
      <c r="G38" s="26"/>
    </row>
    <row r="39" spans="2:17" x14ac:dyDescent="0.2">
      <c r="B39" s="26" t="s">
        <v>114</v>
      </c>
      <c r="C39" s="26"/>
      <c r="D39" s="26"/>
      <c r="E39" s="26"/>
      <c r="F39" s="26"/>
      <c r="G39" s="26"/>
    </row>
    <row r="40" spans="2:17" x14ac:dyDescent="0.2">
      <c r="B40" s="26" t="s">
        <v>115</v>
      </c>
      <c r="C40" s="26"/>
      <c r="D40" s="26"/>
      <c r="E40" s="26"/>
      <c r="F40" s="26"/>
      <c r="G40" s="26"/>
    </row>
    <row r="41" spans="2:17" x14ac:dyDescent="0.2">
      <c r="B41" s="26" t="s">
        <v>116</v>
      </c>
      <c r="C41" s="26"/>
      <c r="D41" s="26"/>
      <c r="E41" s="26"/>
      <c r="F41" s="26"/>
      <c r="G41" s="26"/>
    </row>
    <row r="42" spans="2:17" x14ac:dyDescent="0.2">
      <c r="B42" s="26" t="s">
        <v>117</v>
      </c>
      <c r="C42" s="26"/>
      <c r="D42" s="26"/>
      <c r="E42" s="26"/>
      <c r="F42" s="26"/>
      <c r="G42" s="26"/>
    </row>
    <row r="43" spans="2:17" x14ac:dyDescent="0.2">
      <c r="B43" s="26" t="s">
        <v>118</v>
      </c>
      <c r="C43" s="26"/>
      <c r="D43" s="26"/>
      <c r="E43" s="26"/>
      <c r="F43" s="26"/>
      <c r="G43" s="26"/>
    </row>
    <row r="44" spans="2:17" x14ac:dyDescent="0.2">
      <c r="B44" s="26" t="s">
        <v>119</v>
      </c>
      <c r="C44" s="26"/>
      <c r="D44" s="26"/>
      <c r="E44" s="26"/>
      <c r="F44" s="26"/>
      <c r="G44" s="26"/>
    </row>
    <row r="45" spans="2:17" x14ac:dyDescent="0.2">
      <c r="B45" s="26" t="s">
        <v>120</v>
      </c>
      <c r="C45" s="26"/>
      <c r="D45" s="26"/>
      <c r="E45" s="26"/>
      <c r="F45" s="26"/>
      <c r="G45" s="26"/>
    </row>
    <row r="46" spans="2:17" x14ac:dyDescent="0.2">
      <c r="B46" s="28"/>
      <c r="C46" s="28"/>
      <c r="D46" s="28"/>
      <c r="E46" s="28"/>
      <c r="F46" s="28"/>
      <c r="G46" s="28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2:17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2:17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2:17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2:17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2:17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2:17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2:17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2:17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2:17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2:17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2:17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2:17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2:17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2:17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2:17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2:17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2:17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2:17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2:17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2:17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2:17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2:17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71" spans="2:17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2:17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2:17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2:17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2:17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2:17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2:17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2:17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2:17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2:17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2:17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</row>
    <row r="82" spans="2:17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2:17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2:17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2:17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  <row r="86" spans="2:17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</row>
    <row r="87" spans="2:17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2:17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</row>
    <row r="89" spans="2:17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</row>
    <row r="90" spans="2:17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</row>
    <row r="91" spans="2:17" x14ac:dyDescent="0.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2:17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2:17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2:17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</row>
    <row r="95" spans="2:17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2:17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</row>
    <row r="97" spans="2:17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</row>
    <row r="98" spans="2:17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2:17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2:17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2:17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2:17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2:17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2:17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2:17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2:17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2:17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2:17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2:17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2:17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2:17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2:17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2:17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2:17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2:17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2:17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2:17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2:17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2:17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2:17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2:17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2:17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2:17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</row>
    <row r="124" spans="2:17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2:17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2:17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2:17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</row>
    <row r="128" spans="2:17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2:17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2:17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2:17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2:17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2:17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2:17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</row>
  </sheetData>
  <pageMargins left="0.70866141732283472" right="0.70866141732283472" top="0.39370078740157483" bottom="0.39370078740157483" header="0.31496062992125984" footer="0.31496062992125984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39"/>
  <sheetViews>
    <sheetView showGridLines="0" workbookViewId="0">
      <selection activeCell="N25" sqref="N25:P26"/>
    </sheetView>
  </sheetViews>
  <sheetFormatPr defaultRowHeight="15" x14ac:dyDescent="0.2"/>
  <cols>
    <col min="1" max="1" width="9.140625" style="4" customWidth="1"/>
    <col min="2" max="13" width="4" style="4" customWidth="1"/>
    <col min="14" max="15" width="4.28515625" style="4" customWidth="1"/>
    <col min="16" max="19" width="5.140625" style="4" customWidth="1"/>
    <col min="20" max="258" width="8.85546875" style="4"/>
    <col min="259" max="260" width="6.5703125" style="4" customWidth="1"/>
    <col min="261" max="261" width="26.140625" style="4" customWidth="1"/>
    <col min="262" max="270" width="5.7109375" style="4" customWidth="1"/>
    <col min="271" max="514" width="8.85546875" style="4"/>
    <col min="515" max="516" width="6.5703125" style="4" customWidth="1"/>
    <col min="517" max="517" width="26.140625" style="4" customWidth="1"/>
    <col min="518" max="526" width="5.7109375" style="4" customWidth="1"/>
    <col min="527" max="770" width="8.85546875" style="4"/>
    <col min="771" max="772" width="6.5703125" style="4" customWidth="1"/>
    <col min="773" max="773" width="26.140625" style="4" customWidth="1"/>
    <col min="774" max="782" width="5.7109375" style="4" customWidth="1"/>
    <col min="783" max="1026" width="8.85546875" style="4"/>
    <col min="1027" max="1028" width="6.5703125" style="4" customWidth="1"/>
    <col min="1029" max="1029" width="26.140625" style="4" customWidth="1"/>
    <col min="1030" max="1038" width="5.7109375" style="4" customWidth="1"/>
    <col min="1039" max="1282" width="8.85546875" style="4"/>
    <col min="1283" max="1284" width="6.5703125" style="4" customWidth="1"/>
    <col min="1285" max="1285" width="26.140625" style="4" customWidth="1"/>
    <col min="1286" max="1294" width="5.7109375" style="4" customWidth="1"/>
    <col min="1295" max="1538" width="8.85546875" style="4"/>
    <col min="1539" max="1540" width="6.5703125" style="4" customWidth="1"/>
    <col min="1541" max="1541" width="26.140625" style="4" customWidth="1"/>
    <col min="1542" max="1550" width="5.7109375" style="4" customWidth="1"/>
    <col min="1551" max="1794" width="8.85546875" style="4"/>
    <col min="1795" max="1796" width="6.5703125" style="4" customWidth="1"/>
    <col min="1797" max="1797" width="26.140625" style="4" customWidth="1"/>
    <col min="1798" max="1806" width="5.7109375" style="4" customWidth="1"/>
    <col min="1807" max="2050" width="8.85546875" style="4"/>
    <col min="2051" max="2052" width="6.5703125" style="4" customWidth="1"/>
    <col min="2053" max="2053" width="26.140625" style="4" customWidth="1"/>
    <col min="2054" max="2062" width="5.7109375" style="4" customWidth="1"/>
    <col min="2063" max="2306" width="8.85546875" style="4"/>
    <col min="2307" max="2308" width="6.5703125" style="4" customWidth="1"/>
    <col min="2309" max="2309" width="26.140625" style="4" customWidth="1"/>
    <col min="2310" max="2318" width="5.7109375" style="4" customWidth="1"/>
    <col min="2319" max="2562" width="8.85546875" style="4"/>
    <col min="2563" max="2564" width="6.5703125" style="4" customWidth="1"/>
    <col min="2565" max="2565" width="26.140625" style="4" customWidth="1"/>
    <col min="2566" max="2574" width="5.7109375" style="4" customWidth="1"/>
    <col min="2575" max="2818" width="8.85546875" style="4"/>
    <col min="2819" max="2820" width="6.5703125" style="4" customWidth="1"/>
    <col min="2821" max="2821" width="26.140625" style="4" customWidth="1"/>
    <col min="2822" max="2830" width="5.7109375" style="4" customWidth="1"/>
    <col min="2831" max="3074" width="8.85546875" style="4"/>
    <col min="3075" max="3076" width="6.5703125" style="4" customWidth="1"/>
    <col min="3077" max="3077" width="26.140625" style="4" customWidth="1"/>
    <col min="3078" max="3086" width="5.7109375" style="4" customWidth="1"/>
    <col min="3087" max="3330" width="8.85546875" style="4"/>
    <col min="3331" max="3332" width="6.5703125" style="4" customWidth="1"/>
    <col min="3333" max="3333" width="26.140625" style="4" customWidth="1"/>
    <col min="3334" max="3342" width="5.7109375" style="4" customWidth="1"/>
    <col min="3343" max="3586" width="8.85546875" style="4"/>
    <col min="3587" max="3588" width="6.5703125" style="4" customWidth="1"/>
    <col min="3589" max="3589" width="26.140625" style="4" customWidth="1"/>
    <col min="3590" max="3598" width="5.7109375" style="4" customWidth="1"/>
    <col min="3599" max="3842" width="8.85546875" style="4"/>
    <col min="3843" max="3844" width="6.5703125" style="4" customWidth="1"/>
    <col min="3845" max="3845" width="26.140625" style="4" customWidth="1"/>
    <col min="3846" max="3854" width="5.7109375" style="4" customWidth="1"/>
    <col min="3855" max="4098" width="8.85546875" style="4"/>
    <col min="4099" max="4100" width="6.5703125" style="4" customWidth="1"/>
    <col min="4101" max="4101" width="26.140625" style="4" customWidth="1"/>
    <col min="4102" max="4110" width="5.7109375" style="4" customWidth="1"/>
    <col min="4111" max="4354" width="8.85546875" style="4"/>
    <col min="4355" max="4356" width="6.5703125" style="4" customWidth="1"/>
    <col min="4357" max="4357" width="26.140625" style="4" customWidth="1"/>
    <col min="4358" max="4366" width="5.7109375" style="4" customWidth="1"/>
    <col min="4367" max="4610" width="8.85546875" style="4"/>
    <col min="4611" max="4612" width="6.5703125" style="4" customWidth="1"/>
    <col min="4613" max="4613" width="26.140625" style="4" customWidth="1"/>
    <col min="4614" max="4622" width="5.7109375" style="4" customWidth="1"/>
    <col min="4623" max="4866" width="8.85546875" style="4"/>
    <col min="4867" max="4868" width="6.5703125" style="4" customWidth="1"/>
    <col min="4869" max="4869" width="26.140625" style="4" customWidth="1"/>
    <col min="4870" max="4878" width="5.7109375" style="4" customWidth="1"/>
    <col min="4879" max="5122" width="8.85546875" style="4"/>
    <col min="5123" max="5124" width="6.5703125" style="4" customWidth="1"/>
    <col min="5125" max="5125" width="26.140625" style="4" customWidth="1"/>
    <col min="5126" max="5134" width="5.7109375" style="4" customWidth="1"/>
    <col min="5135" max="5378" width="8.85546875" style="4"/>
    <col min="5379" max="5380" width="6.5703125" style="4" customWidth="1"/>
    <col min="5381" max="5381" width="26.140625" style="4" customWidth="1"/>
    <col min="5382" max="5390" width="5.7109375" style="4" customWidth="1"/>
    <col min="5391" max="5634" width="8.85546875" style="4"/>
    <col min="5635" max="5636" width="6.5703125" style="4" customWidth="1"/>
    <col min="5637" max="5637" width="26.140625" style="4" customWidth="1"/>
    <col min="5638" max="5646" width="5.7109375" style="4" customWidth="1"/>
    <col min="5647" max="5890" width="8.85546875" style="4"/>
    <col min="5891" max="5892" width="6.5703125" style="4" customWidth="1"/>
    <col min="5893" max="5893" width="26.140625" style="4" customWidth="1"/>
    <col min="5894" max="5902" width="5.7109375" style="4" customWidth="1"/>
    <col min="5903" max="6146" width="8.85546875" style="4"/>
    <col min="6147" max="6148" width="6.5703125" style="4" customWidth="1"/>
    <col min="6149" max="6149" width="26.140625" style="4" customWidth="1"/>
    <col min="6150" max="6158" width="5.7109375" style="4" customWidth="1"/>
    <col min="6159" max="6402" width="8.85546875" style="4"/>
    <col min="6403" max="6404" width="6.5703125" style="4" customWidth="1"/>
    <col min="6405" max="6405" width="26.140625" style="4" customWidth="1"/>
    <col min="6406" max="6414" width="5.7109375" style="4" customWidth="1"/>
    <col min="6415" max="6658" width="8.85546875" style="4"/>
    <col min="6659" max="6660" width="6.5703125" style="4" customWidth="1"/>
    <col min="6661" max="6661" width="26.140625" style="4" customWidth="1"/>
    <col min="6662" max="6670" width="5.7109375" style="4" customWidth="1"/>
    <col min="6671" max="6914" width="8.85546875" style="4"/>
    <col min="6915" max="6916" width="6.5703125" style="4" customWidth="1"/>
    <col min="6917" max="6917" width="26.140625" style="4" customWidth="1"/>
    <col min="6918" max="6926" width="5.7109375" style="4" customWidth="1"/>
    <col min="6927" max="7170" width="8.85546875" style="4"/>
    <col min="7171" max="7172" width="6.5703125" style="4" customWidth="1"/>
    <col min="7173" max="7173" width="26.140625" style="4" customWidth="1"/>
    <col min="7174" max="7182" width="5.7109375" style="4" customWidth="1"/>
    <col min="7183" max="7426" width="8.85546875" style="4"/>
    <col min="7427" max="7428" width="6.5703125" style="4" customWidth="1"/>
    <col min="7429" max="7429" width="26.140625" style="4" customWidth="1"/>
    <col min="7430" max="7438" width="5.7109375" style="4" customWidth="1"/>
    <col min="7439" max="7682" width="8.85546875" style="4"/>
    <col min="7683" max="7684" width="6.5703125" style="4" customWidth="1"/>
    <col min="7685" max="7685" width="26.140625" style="4" customWidth="1"/>
    <col min="7686" max="7694" width="5.7109375" style="4" customWidth="1"/>
    <col min="7695" max="7938" width="8.85546875" style="4"/>
    <col min="7939" max="7940" width="6.5703125" style="4" customWidth="1"/>
    <col min="7941" max="7941" width="26.140625" style="4" customWidth="1"/>
    <col min="7942" max="7950" width="5.7109375" style="4" customWidth="1"/>
    <col min="7951" max="8194" width="8.85546875" style="4"/>
    <col min="8195" max="8196" width="6.5703125" style="4" customWidth="1"/>
    <col min="8197" max="8197" width="26.140625" style="4" customWidth="1"/>
    <col min="8198" max="8206" width="5.7109375" style="4" customWidth="1"/>
    <col min="8207" max="8450" width="8.85546875" style="4"/>
    <col min="8451" max="8452" width="6.5703125" style="4" customWidth="1"/>
    <col min="8453" max="8453" width="26.140625" style="4" customWidth="1"/>
    <col min="8454" max="8462" width="5.7109375" style="4" customWidth="1"/>
    <col min="8463" max="8706" width="8.85546875" style="4"/>
    <col min="8707" max="8708" width="6.5703125" style="4" customWidth="1"/>
    <col min="8709" max="8709" width="26.140625" style="4" customWidth="1"/>
    <col min="8710" max="8718" width="5.7109375" style="4" customWidth="1"/>
    <col min="8719" max="8962" width="8.85546875" style="4"/>
    <col min="8963" max="8964" width="6.5703125" style="4" customWidth="1"/>
    <col min="8965" max="8965" width="26.140625" style="4" customWidth="1"/>
    <col min="8966" max="8974" width="5.7109375" style="4" customWidth="1"/>
    <col min="8975" max="9218" width="8.85546875" style="4"/>
    <col min="9219" max="9220" width="6.5703125" style="4" customWidth="1"/>
    <col min="9221" max="9221" width="26.140625" style="4" customWidth="1"/>
    <col min="9222" max="9230" width="5.7109375" style="4" customWidth="1"/>
    <col min="9231" max="9474" width="8.85546875" style="4"/>
    <col min="9475" max="9476" width="6.5703125" style="4" customWidth="1"/>
    <col min="9477" max="9477" width="26.140625" style="4" customWidth="1"/>
    <col min="9478" max="9486" width="5.7109375" style="4" customWidth="1"/>
    <col min="9487" max="9730" width="8.85546875" style="4"/>
    <col min="9731" max="9732" width="6.5703125" style="4" customWidth="1"/>
    <col min="9733" max="9733" width="26.140625" style="4" customWidth="1"/>
    <col min="9734" max="9742" width="5.7109375" style="4" customWidth="1"/>
    <col min="9743" max="9986" width="8.85546875" style="4"/>
    <col min="9987" max="9988" width="6.5703125" style="4" customWidth="1"/>
    <col min="9989" max="9989" width="26.140625" style="4" customWidth="1"/>
    <col min="9990" max="9998" width="5.7109375" style="4" customWidth="1"/>
    <col min="9999" max="10242" width="8.85546875" style="4"/>
    <col min="10243" max="10244" width="6.5703125" style="4" customWidth="1"/>
    <col min="10245" max="10245" width="26.140625" style="4" customWidth="1"/>
    <col min="10246" max="10254" width="5.7109375" style="4" customWidth="1"/>
    <col min="10255" max="10498" width="8.85546875" style="4"/>
    <col min="10499" max="10500" width="6.5703125" style="4" customWidth="1"/>
    <col min="10501" max="10501" width="26.140625" style="4" customWidth="1"/>
    <col min="10502" max="10510" width="5.7109375" style="4" customWidth="1"/>
    <col min="10511" max="10754" width="8.85546875" style="4"/>
    <col min="10755" max="10756" width="6.5703125" style="4" customWidth="1"/>
    <col min="10757" max="10757" width="26.140625" style="4" customWidth="1"/>
    <col min="10758" max="10766" width="5.7109375" style="4" customWidth="1"/>
    <col min="10767" max="11010" width="8.85546875" style="4"/>
    <col min="11011" max="11012" width="6.5703125" style="4" customWidth="1"/>
    <col min="11013" max="11013" width="26.140625" style="4" customWidth="1"/>
    <col min="11014" max="11022" width="5.7109375" style="4" customWidth="1"/>
    <col min="11023" max="11266" width="8.85546875" style="4"/>
    <col min="11267" max="11268" width="6.5703125" style="4" customWidth="1"/>
    <col min="11269" max="11269" width="26.140625" style="4" customWidth="1"/>
    <col min="11270" max="11278" width="5.7109375" style="4" customWidth="1"/>
    <col min="11279" max="11522" width="8.85546875" style="4"/>
    <col min="11523" max="11524" width="6.5703125" style="4" customWidth="1"/>
    <col min="11525" max="11525" width="26.140625" style="4" customWidth="1"/>
    <col min="11526" max="11534" width="5.7109375" style="4" customWidth="1"/>
    <col min="11535" max="11778" width="8.85546875" style="4"/>
    <col min="11779" max="11780" width="6.5703125" style="4" customWidth="1"/>
    <col min="11781" max="11781" width="26.140625" style="4" customWidth="1"/>
    <col min="11782" max="11790" width="5.7109375" style="4" customWidth="1"/>
    <col min="11791" max="12034" width="8.85546875" style="4"/>
    <col min="12035" max="12036" width="6.5703125" style="4" customWidth="1"/>
    <col min="12037" max="12037" width="26.140625" style="4" customWidth="1"/>
    <col min="12038" max="12046" width="5.7109375" style="4" customWidth="1"/>
    <col min="12047" max="12290" width="8.85546875" style="4"/>
    <col min="12291" max="12292" width="6.5703125" style="4" customWidth="1"/>
    <col min="12293" max="12293" width="26.140625" style="4" customWidth="1"/>
    <col min="12294" max="12302" width="5.7109375" style="4" customWidth="1"/>
    <col min="12303" max="12546" width="8.85546875" style="4"/>
    <col min="12547" max="12548" width="6.5703125" style="4" customWidth="1"/>
    <col min="12549" max="12549" width="26.140625" style="4" customWidth="1"/>
    <col min="12550" max="12558" width="5.7109375" style="4" customWidth="1"/>
    <col min="12559" max="12802" width="8.85546875" style="4"/>
    <col min="12803" max="12804" width="6.5703125" style="4" customWidth="1"/>
    <col min="12805" max="12805" width="26.140625" style="4" customWidth="1"/>
    <col min="12806" max="12814" width="5.7109375" style="4" customWidth="1"/>
    <col min="12815" max="13058" width="8.85546875" style="4"/>
    <col min="13059" max="13060" width="6.5703125" style="4" customWidth="1"/>
    <col min="13061" max="13061" width="26.140625" style="4" customWidth="1"/>
    <col min="13062" max="13070" width="5.7109375" style="4" customWidth="1"/>
    <col min="13071" max="13314" width="8.85546875" style="4"/>
    <col min="13315" max="13316" width="6.5703125" style="4" customWidth="1"/>
    <col min="13317" max="13317" width="26.140625" style="4" customWidth="1"/>
    <col min="13318" max="13326" width="5.7109375" style="4" customWidth="1"/>
    <col min="13327" max="13570" width="8.85546875" style="4"/>
    <col min="13571" max="13572" width="6.5703125" style="4" customWidth="1"/>
    <col min="13573" max="13573" width="26.140625" style="4" customWidth="1"/>
    <col min="13574" max="13582" width="5.7109375" style="4" customWidth="1"/>
    <col min="13583" max="13826" width="8.85546875" style="4"/>
    <col min="13827" max="13828" width="6.5703125" style="4" customWidth="1"/>
    <col min="13829" max="13829" width="26.140625" style="4" customWidth="1"/>
    <col min="13830" max="13838" width="5.7109375" style="4" customWidth="1"/>
    <col min="13839" max="14082" width="8.85546875" style="4"/>
    <col min="14083" max="14084" width="6.5703125" style="4" customWidth="1"/>
    <col min="14085" max="14085" width="26.140625" style="4" customWidth="1"/>
    <col min="14086" max="14094" width="5.7109375" style="4" customWidth="1"/>
    <col min="14095" max="14338" width="8.85546875" style="4"/>
    <col min="14339" max="14340" width="6.5703125" style="4" customWidth="1"/>
    <col min="14341" max="14341" width="26.140625" style="4" customWidth="1"/>
    <col min="14342" max="14350" width="5.7109375" style="4" customWidth="1"/>
    <col min="14351" max="14594" width="8.85546875" style="4"/>
    <col min="14595" max="14596" width="6.5703125" style="4" customWidth="1"/>
    <col min="14597" max="14597" width="26.140625" style="4" customWidth="1"/>
    <col min="14598" max="14606" width="5.7109375" style="4" customWidth="1"/>
    <col min="14607" max="14850" width="8.85546875" style="4"/>
    <col min="14851" max="14852" width="6.5703125" style="4" customWidth="1"/>
    <col min="14853" max="14853" width="26.140625" style="4" customWidth="1"/>
    <col min="14854" max="14862" width="5.7109375" style="4" customWidth="1"/>
    <col min="14863" max="15106" width="8.85546875" style="4"/>
    <col min="15107" max="15108" width="6.5703125" style="4" customWidth="1"/>
    <col min="15109" max="15109" width="26.140625" style="4" customWidth="1"/>
    <col min="15110" max="15118" width="5.7109375" style="4" customWidth="1"/>
    <col min="15119" max="15362" width="8.85546875" style="4"/>
    <col min="15363" max="15364" width="6.5703125" style="4" customWidth="1"/>
    <col min="15365" max="15365" width="26.140625" style="4" customWidth="1"/>
    <col min="15366" max="15374" width="5.7109375" style="4" customWidth="1"/>
    <col min="15375" max="15618" width="8.85546875" style="4"/>
    <col min="15619" max="15620" width="6.5703125" style="4" customWidth="1"/>
    <col min="15621" max="15621" width="26.140625" style="4" customWidth="1"/>
    <col min="15622" max="15630" width="5.7109375" style="4" customWidth="1"/>
    <col min="15631" max="15874" width="8.85546875" style="4"/>
    <col min="15875" max="15876" width="6.5703125" style="4" customWidth="1"/>
    <col min="15877" max="15877" width="26.140625" style="4" customWidth="1"/>
    <col min="15878" max="15886" width="5.7109375" style="4" customWidth="1"/>
    <col min="15887" max="16130" width="8.85546875" style="4"/>
    <col min="16131" max="16132" width="6.5703125" style="4" customWidth="1"/>
    <col min="16133" max="16133" width="26.140625" style="4" customWidth="1"/>
    <col min="16134" max="16142" width="5.7109375" style="4" customWidth="1"/>
    <col min="16143" max="16384" width="8.85546875" style="4"/>
  </cols>
  <sheetData>
    <row r="1" spans="1:24" x14ac:dyDescent="0.2">
      <c r="A1" s="4" t="s">
        <v>68</v>
      </c>
      <c r="B1" s="508">
        <v>44086</v>
      </c>
      <c r="C1" s="508"/>
      <c r="D1" s="508"/>
    </row>
    <row r="2" spans="1:24" ht="15.75" x14ac:dyDescent="0.25">
      <c r="A2" s="509" t="s">
        <v>69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</row>
    <row r="3" spans="1:24" ht="6.75" customHeight="1" thickBo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24" ht="13.5" customHeight="1" x14ac:dyDescent="0.2">
      <c r="A4" s="484" t="s">
        <v>70</v>
      </c>
      <c r="B4" s="510" t="s">
        <v>54</v>
      </c>
      <c r="C4" s="510"/>
      <c r="D4" s="510"/>
      <c r="E4" s="510"/>
      <c r="F4" s="511"/>
      <c r="G4" s="484" t="s">
        <v>71</v>
      </c>
      <c r="H4" s="514"/>
      <c r="I4" s="514"/>
      <c r="J4" s="510" t="str">
        <f>'Nasazení do skupin'!$A$2</f>
        <v>STŽ1</v>
      </c>
      <c r="K4" s="510"/>
      <c r="L4" s="510"/>
      <c r="M4" s="511"/>
      <c r="N4" s="484" t="s">
        <v>72</v>
      </c>
      <c r="O4" s="514"/>
      <c r="P4" s="518">
        <v>62</v>
      </c>
      <c r="Q4" s="520" t="s">
        <v>96</v>
      </c>
      <c r="R4" s="521"/>
      <c r="S4" s="518" t="str">
        <f>VLOOKUP(P4,Zápasy!B4:H77,2,0)</f>
        <v>3M</v>
      </c>
    </row>
    <row r="5" spans="1:24" ht="13.5" customHeight="1" thickBot="1" x14ac:dyDescent="0.25">
      <c r="A5" s="485"/>
      <c r="B5" s="512"/>
      <c r="C5" s="512"/>
      <c r="D5" s="512"/>
      <c r="E5" s="512"/>
      <c r="F5" s="513"/>
      <c r="G5" s="485"/>
      <c r="H5" s="515"/>
      <c r="I5" s="515"/>
      <c r="J5" s="512"/>
      <c r="K5" s="512"/>
      <c r="L5" s="512"/>
      <c r="M5" s="513"/>
      <c r="N5" s="485"/>
      <c r="O5" s="515"/>
      <c r="P5" s="519"/>
      <c r="Q5" s="522"/>
      <c r="R5" s="523"/>
      <c r="S5" s="519"/>
    </row>
    <row r="6" spans="1:24" ht="13.5" customHeight="1" x14ac:dyDescent="0.2">
      <c r="A6" s="484" t="s">
        <v>73</v>
      </c>
      <c r="B6" s="486">
        <f>$B$1</f>
        <v>44086</v>
      </c>
      <c r="C6" s="487"/>
      <c r="D6" s="487"/>
      <c r="E6" s="487"/>
      <c r="F6" s="488"/>
      <c r="G6" s="491" t="s">
        <v>111</v>
      </c>
      <c r="H6" s="492"/>
      <c r="I6" s="492"/>
      <c r="J6" s="487">
        <f>VLOOKUP(P4,Zápasy!B4:H86,4,0)</f>
        <v>0</v>
      </c>
      <c r="K6" s="487"/>
      <c r="L6" s="487"/>
      <c r="M6" s="488"/>
      <c r="N6" s="491" t="s">
        <v>74</v>
      </c>
      <c r="O6" s="524"/>
      <c r="P6" s="525"/>
      <c r="Q6" s="491" t="s">
        <v>75</v>
      </c>
      <c r="R6" s="524"/>
      <c r="S6" s="525"/>
      <c r="V6" s="115"/>
      <c r="X6" s="115"/>
    </row>
    <row r="7" spans="1:24" ht="13.15" customHeight="1" thickBot="1" x14ac:dyDescent="0.25">
      <c r="A7" s="485"/>
      <c r="B7" s="489"/>
      <c r="C7" s="489"/>
      <c r="D7" s="489"/>
      <c r="E7" s="489"/>
      <c r="F7" s="490"/>
      <c r="G7" s="493"/>
      <c r="H7" s="494"/>
      <c r="I7" s="494"/>
      <c r="J7" s="489"/>
      <c r="K7" s="489"/>
      <c r="L7" s="489"/>
      <c r="M7" s="490"/>
      <c r="N7" s="526"/>
      <c r="O7" s="527"/>
      <c r="P7" s="528"/>
      <c r="Q7" s="526"/>
      <c r="R7" s="527"/>
      <c r="S7" s="528"/>
      <c r="V7" s="115"/>
      <c r="X7" s="115"/>
    </row>
    <row r="8" spans="1:24" ht="18.75" customHeight="1" x14ac:dyDescent="0.25">
      <c r="A8" s="116" t="s">
        <v>76</v>
      </c>
      <c r="B8" s="497"/>
      <c r="C8" s="497"/>
      <c r="D8" s="497"/>
      <c r="E8" s="497"/>
      <c r="F8" s="498"/>
      <c r="G8" s="116" t="s">
        <v>77</v>
      </c>
      <c r="H8" s="117"/>
      <c r="I8" s="499" t="str">
        <f>VLOOKUP(B13,'Nasazení do skupin'!$B$5:$S$57,18,0)</f>
        <v>Hrubý</v>
      </c>
      <c r="J8" s="499"/>
      <c r="K8" s="499"/>
      <c r="L8" s="499"/>
      <c r="M8" s="500"/>
      <c r="N8" s="116" t="s">
        <v>78</v>
      </c>
      <c r="O8" s="117"/>
      <c r="P8" s="497" t="str">
        <f>VLOOKUP(B13,'Nasazení do skupin'!$B$5:$S$57,17,0)</f>
        <v>Votava</v>
      </c>
      <c r="Q8" s="497"/>
      <c r="R8" s="497"/>
      <c r="S8" s="498"/>
      <c r="V8" s="115"/>
      <c r="X8" s="115"/>
    </row>
    <row r="9" spans="1:24" ht="16.5" thickBot="1" x14ac:dyDescent="0.3">
      <c r="A9" s="118" t="s">
        <v>79</v>
      </c>
      <c r="B9" s="504"/>
      <c r="C9" s="504"/>
      <c r="D9" s="504"/>
      <c r="E9" s="504"/>
      <c r="F9" s="505"/>
      <c r="G9" s="506" t="s">
        <v>79</v>
      </c>
      <c r="H9" s="507"/>
      <c r="I9" s="516"/>
      <c r="J9" s="516"/>
      <c r="K9" s="516"/>
      <c r="L9" s="516"/>
      <c r="M9" s="517"/>
      <c r="N9" s="506" t="s">
        <v>79</v>
      </c>
      <c r="O9" s="507"/>
      <c r="P9" s="504"/>
      <c r="Q9" s="504"/>
      <c r="R9" s="504"/>
      <c r="S9" s="505"/>
      <c r="V9" s="115"/>
      <c r="X9" s="115"/>
    </row>
    <row r="10" spans="1:24" ht="18.75" customHeight="1" x14ac:dyDescent="0.25">
      <c r="A10" s="116" t="s">
        <v>76</v>
      </c>
      <c r="B10" s="497"/>
      <c r="C10" s="497"/>
      <c r="D10" s="497"/>
      <c r="E10" s="497"/>
      <c r="F10" s="498"/>
      <c r="G10" s="116" t="s">
        <v>80</v>
      </c>
      <c r="H10" s="117"/>
      <c r="I10" s="499" t="str">
        <f>VLOOKUP(H13,'Nasazení do skupin'!$B$5:$S$57,18,0)</f>
        <v>Svoboda</v>
      </c>
      <c r="J10" s="499"/>
      <c r="K10" s="499"/>
      <c r="L10" s="499"/>
      <c r="M10" s="500"/>
      <c r="N10" s="116" t="s">
        <v>81</v>
      </c>
      <c r="O10" s="117"/>
      <c r="P10" s="497" t="str">
        <f>VLOOKUP(H13,'Nasazení do skupin'!$B$5:$S$57,17,0)</f>
        <v>Sluka</v>
      </c>
      <c r="Q10" s="497"/>
      <c r="R10" s="497"/>
      <c r="S10" s="498"/>
      <c r="V10" s="115"/>
      <c r="X10" s="115"/>
    </row>
    <row r="11" spans="1:24" ht="16.5" thickBot="1" x14ac:dyDescent="0.3">
      <c r="A11" s="118" t="s">
        <v>79</v>
      </c>
      <c r="B11" s="504"/>
      <c r="C11" s="504"/>
      <c r="D11" s="504"/>
      <c r="E11" s="504"/>
      <c r="F11" s="505"/>
      <c r="G11" s="506" t="s">
        <v>79</v>
      </c>
      <c r="H11" s="507"/>
      <c r="I11" s="516"/>
      <c r="J11" s="516"/>
      <c r="K11" s="516"/>
      <c r="L11" s="516"/>
      <c r="M11" s="517"/>
      <c r="N11" s="506" t="s">
        <v>79</v>
      </c>
      <c r="O11" s="507"/>
      <c r="P11" s="504"/>
      <c r="Q11" s="504"/>
      <c r="R11" s="504"/>
      <c r="S11" s="505"/>
    </row>
    <row r="12" spans="1:24" ht="12" customHeight="1" x14ac:dyDescent="0.2">
      <c r="A12" s="529" t="s">
        <v>82</v>
      </c>
      <c r="B12" s="531" t="s">
        <v>83</v>
      </c>
      <c r="C12" s="532"/>
      <c r="D12" s="532"/>
      <c r="E12" s="532"/>
      <c r="F12" s="533"/>
      <c r="G12" s="495" t="s">
        <v>55</v>
      </c>
      <c r="H12" s="531" t="s">
        <v>84</v>
      </c>
      <c r="I12" s="532"/>
      <c r="J12" s="532"/>
      <c r="K12" s="532"/>
      <c r="L12" s="533"/>
      <c r="M12" s="495" t="s">
        <v>55</v>
      </c>
      <c r="N12" s="534" t="s">
        <v>85</v>
      </c>
      <c r="O12" s="535"/>
      <c r="P12" s="534" t="s">
        <v>86</v>
      </c>
      <c r="Q12" s="535"/>
      <c r="R12" s="534" t="s">
        <v>87</v>
      </c>
      <c r="S12" s="535"/>
    </row>
    <row r="13" spans="1:24" s="121" customFormat="1" ht="37.15" customHeight="1" thickBot="1" x14ac:dyDescent="0.25">
      <c r="A13" s="530"/>
      <c r="B13" s="501" t="str">
        <f>VLOOKUP(P4,Zápasy!$B$4:$H$76,5,0)</f>
        <v>TJ ČZ Strakonice "A" - Tomáš Votava</v>
      </c>
      <c r="C13" s="502"/>
      <c r="D13" s="502"/>
      <c r="E13" s="502"/>
      <c r="F13" s="503"/>
      <c r="G13" s="496"/>
      <c r="H13" s="501" t="str">
        <f>VLOOKUP(P4,Zápasy!$B$4:$H$75,7,0)</f>
        <v>MNK Modřice "B" - Tomáš Sluka</v>
      </c>
      <c r="I13" s="502"/>
      <c r="J13" s="502"/>
      <c r="K13" s="502"/>
      <c r="L13" s="503"/>
      <c r="M13" s="496"/>
      <c r="N13" s="119" t="s">
        <v>0</v>
      </c>
      <c r="O13" s="120" t="s">
        <v>48</v>
      </c>
      <c r="P13" s="119" t="s">
        <v>0</v>
      </c>
      <c r="Q13" s="120" t="s">
        <v>48</v>
      </c>
      <c r="R13" s="119" t="s">
        <v>0</v>
      </c>
      <c r="S13" s="120" t="s">
        <v>48</v>
      </c>
    </row>
    <row r="14" spans="1:24" s="121" customFormat="1" ht="18" customHeight="1" x14ac:dyDescent="0.25">
      <c r="A14" s="122" t="s">
        <v>58</v>
      </c>
      <c r="B14" s="123"/>
      <c r="C14" s="124"/>
      <c r="D14" s="124"/>
      <c r="E14" s="124"/>
      <c r="F14" s="125"/>
      <c r="G14" s="126"/>
      <c r="H14" s="123"/>
      <c r="I14" s="124"/>
      <c r="J14" s="124"/>
      <c r="K14" s="124"/>
      <c r="L14" s="127"/>
      <c r="M14" s="128"/>
      <c r="N14" s="129"/>
      <c r="O14" s="130"/>
      <c r="P14" s="536"/>
      <c r="Q14" s="539"/>
      <c r="R14" s="536"/>
      <c r="S14" s="539"/>
    </row>
    <row r="15" spans="1:24" s="121" customFormat="1" ht="18" customHeight="1" x14ac:dyDescent="0.2">
      <c r="A15" s="131" t="s">
        <v>59</v>
      </c>
      <c r="B15" s="132"/>
      <c r="C15" s="133"/>
      <c r="D15" s="133"/>
      <c r="E15" s="133"/>
      <c r="F15" s="134"/>
      <c r="G15" s="135"/>
      <c r="H15" s="132"/>
      <c r="I15" s="133"/>
      <c r="J15" s="133"/>
      <c r="K15" s="133"/>
      <c r="L15" s="134"/>
      <c r="M15" s="136"/>
      <c r="N15" s="137"/>
      <c r="O15" s="134"/>
      <c r="P15" s="537"/>
      <c r="Q15" s="540"/>
      <c r="R15" s="537"/>
      <c r="S15" s="540"/>
    </row>
    <row r="16" spans="1:24" s="121" customFormat="1" ht="18" customHeight="1" thickBot="1" x14ac:dyDescent="0.25">
      <c r="A16" s="138" t="s">
        <v>60</v>
      </c>
      <c r="B16" s="139"/>
      <c r="C16" s="140"/>
      <c r="D16" s="140"/>
      <c r="E16" s="140"/>
      <c r="F16" s="141"/>
      <c r="G16" s="142"/>
      <c r="H16" s="139"/>
      <c r="I16" s="140"/>
      <c r="J16" s="140"/>
      <c r="K16" s="140"/>
      <c r="L16" s="141"/>
      <c r="M16" s="143"/>
      <c r="N16" s="144"/>
      <c r="O16" s="145"/>
      <c r="P16" s="538"/>
      <c r="Q16" s="541"/>
      <c r="R16" s="538"/>
      <c r="S16" s="541"/>
    </row>
    <row r="17" spans="1:24" s="121" customFormat="1" ht="27.6" customHeight="1" x14ac:dyDescent="0.2">
      <c r="A17" s="146" t="s">
        <v>88</v>
      </c>
      <c r="B17" s="147">
        <f>VLOOKUP(B13,'Nasazení do skupin'!$B$5:$S$57,2,0)</f>
        <v>5836</v>
      </c>
      <c r="C17" s="148"/>
      <c r="D17" s="149"/>
      <c r="E17" s="149"/>
      <c r="F17" s="172"/>
      <c r="G17" s="174"/>
      <c r="H17" s="147">
        <f>VLOOKUP(H13,'Nasazení do skupin'!$B$5:$S$57,2,0)</f>
        <v>6006</v>
      </c>
      <c r="I17" s="148"/>
      <c r="J17" s="149"/>
      <c r="K17" s="149"/>
      <c r="L17" s="149"/>
      <c r="M17" s="128"/>
      <c r="N17" s="150" t="s">
        <v>89</v>
      </c>
      <c r="O17" s="151"/>
      <c r="P17" s="151"/>
      <c r="Q17" s="151"/>
      <c r="R17" s="151"/>
      <c r="S17" s="152"/>
    </row>
    <row r="18" spans="1:24" s="121" customFormat="1" ht="88.15" customHeight="1" thickBot="1" x14ac:dyDescent="0.25">
      <c r="A18" s="138" t="s">
        <v>90</v>
      </c>
      <c r="B18" s="153" t="str">
        <f>VLOOKUP(B13,'Nasazení do skupin'!$B$5:$S$57,3,0)</f>
        <v>Tomáš Votava</v>
      </c>
      <c r="C18" s="154"/>
      <c r="D18" s="154"/>
      <c r="E18" s="154"/>
      <c r="F18" s="173"/>
      <c r="G18" s="175"/>
      <c r="H18" s="153" t="str">
        <f>VLOOKUP(H13,'Nasazení do skupin'!$B$5:$S$57,3,0)</f>
        <v>Tomáš Sluka</v>
      </c>
      <c r="I18" s="154"/>
      <c r="J18" s="154"/>
      <c r="K18" s="154"/>
      <c r="L18" s="154"/>
      <c r="M18" s="155"/>
      <c r="N18" s="151"/>
      <c r="O18" s="151"/>
      <c r="P18" s="151"/>
      <c r="Q18" s="151"/>
      <c r="R18" s="151"/>
      <c r="S18" s="152"/>
    </row>
    <row r="19" spans="1:24" s="121" customFormat="1" ht="19.149999999999999" customHeight="1" thickBot="1" x14ac:dyDescent="0.25">
      <c r="A19" s="156" t="s">
        <v>91</v>
      </c>
      <c r="B19" s="157">
        <f>VLOOKUP(B13,'Nasazení do skupin'!$B$5:$S$57,4,0)</f>
        <v>0</v>
      </c>
      <c r="C19" s="158"/>
      <c r="D19" s="158"/>
      <c r="E19" s="158"/>
      <c r="F19" s="171"/>
      <c r="G19" s="159"/>
      <c r="H19" s="157">
        <f>VLOOKUP(H13,'Nasazení do skupin'!$B$5:$S$57,4,0)</f>
        <v>0</v>
      </c>
      <c r="I19" s="158"/>
      <c r="J19" s="158"/>
      <c r="K19" s="158"/>
      <c r="L19" s="158"/>
      <c r="M19" s="160"/>
      <c r="N19" s="161"/>
      <c r="O19" s="161"/>
      <c r="P19" s="161"/>
      <c r="Q19" s="161"/>
      <c r="R19" s="161"/>
      <c r="S19" s="162"/>
    </row>
    <row r="20" spans="1:24" s="121" customFormat="1" ht="33.6" customHeight="1" x14ac:dyDescent="0.2"/>
    <row r="21" spans="1:24" ht="15.75" x14ac:dyDescent="0.25">
      <c r="A21" s="509" t="s">
        <v>69</v>
      </c>
      <c r="B21" s="509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</row>
    <row r="22" spans="1:24" ht="6.75" customHeight="1" thickBot="1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24" ht="13.5" customHeight="1" x14ac:dyDescent="0.2">
      <c r="A23" s="484" t="s">
        <v>70</v>
      </c>
      <c r="B23" s="510" t="s">
        <v>54</v>
      </c>
      <c r="C23" s="510"/>
      <c r="D23" s="510"/>
      <c r="E23" s="510"/>
      <c r="F23" s="511"/>
      <c r="G23" s="484" t="s">
        <v>71</v>
      </c>
      <c r="H23" s="514"/>
      <c r="I23" s="514"/>
      <c r="J23" s="510" t="str">
        <f>'Nasazení do skupin'!$A$2</f>
        <v>STŽ1</v>
      </c>
      <c r="K23" s="510"/>
      <c r="L23" s="510"/>
      <c r="M23" s="511"/>
      <c r="N23" s="484" t="s">
        <v>72</v>
      </c>
      <c r="O23" s="514"/>
      <c r="P23" s="542">
        <v>63</v>
      </c>
      <c r="Q23" s="520" t="s">
        <v>96</v>
      </c>
      <c r="R23" s="521"/>
      <c r="S23" s="542" t="str">
        <f>VLOOKUP(P23,Zápasy!B4:H77,2,0)</f>
        <v>F</v>
      </c>
    </row>
    <row r="24" spans="1:24" ht="13.5" customHeight="1" thickBot="1" x14ac:dyDescent="0.25">
      <c r="A24" s="485"/>
      <c r="B24" s="512"/>
      <c r="C24" s="512"/>
      <c r="D24" s="512"/>
      <c r="E24" s="512"/>
      <c r="F24" s="513"/>
      <c r="G24" s="485"/>
      <c r="H24" s="515"/>
      <c r="I24" s="515"/>
      <c r="J24" s="512"/>
      <c r="K24" s="512"/>
      <c r="L24" s="512"/>
      <c r="M24" s="513"/>
      <c r="N24" s="485"/>
      <c r="O24" s="515"/>
      <c r="P24" s="519"/>
      <c r="Q24" s="522"/>
      <c r="R24" s="523"/>
      <c r="S24" s="519"/>
    </row>
    <row r="25" spans="1:24" ht="13.5" customHeight="1" x14ac:dyDescent="0.2">
      <c r="A25" s="484" t="s">
        <v>73</v>
      </c>
      <c r="B25" s="486">
        <f>$B$1</f>
        <v>44086</v>
      </c>
      <c r="C25" s="487"/>
      <c r="D25" s="487"/>
      <c r="E25" s="487"/>
      <c r="F25" s="488"/>
      <c r="G25" s="491" t="s">
        <v>111</v>
      </c>
      <c r="H25" s="492"/>
      <c r="I25" s="492"/>
      <c r="J25" s="487">
        <f>VLOOKUP(P23,Zápasy!B4:H86,4,0)</f>
        <v>0</v>
      </c>
      <c r="K25" s="487"/>
      <c r="L25" s="487"/>
      <c r="M25" s="488"/>
      <c r="N25" s="491" t="s">
        <v>74</v>
      </c>
      <c r="O25" s="524"/>
      <c r="P25" s="525"/>
      <c r="Q25" s="491" t="s">
        <v>75</v>
      </c>
      <c r="R25" s="524"/>
      <c r="S25" s="525"/>
      <c r="V25" s="115"/>
      <c r="X25" s="115"/>
    </row>
    <row r="26" spans="1:24" ht="13.15" customHeight="1" thickBot="1" x14ac:dyDescent="0.25">
      <c r="A26" s="485"/>
      <c r="B26" s="489"/>
      <c r="C26" s="489"/>
      <c r="D26" s="489"/>
      <c r="E26" s="489"/>
      <c r="F26" s="490"/>
      <c r="G26" s="493"/>
      <c r="H26" s="494"/>
      <c r="I26" s="494"/>
      <c r="J26" s="489"/>
      <c r="K26" s="489"/>
      <c r="L26" s="489"/>
      <c r="M26" s="490"/>
      <c r="N26" s="526"/>
      <c r="O26" s="527"/>
      <c r="P26" s="528"/>
      <c r="Q26" s="526"/>
      <c r="R26" s="527"/>
      <c r="S26" s="528"/>
      <c r="V26" s="115"/>
      <c r="X26" s="115"/>
    </row>
    <row r="27" spans="1:24" ht="18.75" customHeight="1" x14ac:dyDescent="0.25">
      <c r="A27" s="116" t="s">
        <v>76</v>
      </c>
      <c r="B27" s="497"/>
      <c r="C27" s="497"/>
      <c r="D27" s="497"/>
      <c r="E27" s="497"/>
      <c r="F27" s="498"/>
      <c r="G27" s="116" t="s">
        <v>77</v>
      </c>
      <c r="H27" s="117"/>
      <c r="I27" s="499" t="str">
        <f>VLOOKUP(B32,'Nasazení do skupin'!$B$5:$S$57,18,0)</f>
        <v>Tolar</v>
      </c>
      <c r="J27" s="499"/>
      <c r="K27" s="499"/>
      <c r="L27" s="499"/>
      <c r="M27" s="500"/>
      <c r="N27" s="116" t="s">
        <v>78</v>
      </c>
      <c r="O27" s="117"/>
      <c r="P27" s="497" t="str">
        <f>VLOOKUP(B32,'Nasazení do skupin'!$B$5:$S$57,17,0)</f>
        <v>Tolar</v>
      </c>
      <c r="Q27" s="497"/>
      <c r="R27" s="497"/>
      <c r="S27" s="498"/>
      <c r="V27" s="115"/>
      <c r="X27" s="115"/>
    </row>
    <row r="28" spans="1:24" ht="16.5" thickBot="1" x14ac:dyDescent="0.3">
      <c r="A28" s="118" t="s">
        <v>79</v>
      </c>
      <c r="B28" s="504"/>
      <c r="C28" s="504"/>
      <c r="D28" s="504"/>
      <c r="E28" s="504"/>
      <c r="F28" s="505"/>
      <c r="G28" s="506" t="s">
        <v>79</v>
      </c>
      <c r="H28" s="507"/>
      <c r="I28" s="516"/>
      <c r="J28" s="516"/>
      <c r="K28" s="516"/>
      <c r="L28" s="516"/>
      <c r="M28" s="517"/>
      <c r="N28" s="506" t="s">
        <v>79</v>
      </c>
      <c r="O28" s="507"/>
      <c r="P28" s="504"/>
      <c r="Q28" s="504"/>
      <c r="R28" s="504"/>
      <c r="S28" s="505"/>
      <c r="V28" s="115"/>
      <c r="X28" s="115"/>
    </row>
    <row r="29" spans="1:24" ht="18.75" customHeight="1" x14ac:dyDescent="0.25">
      <c r="A29" s="116" t="s">
        <v>76</v>
      </c>
      <c r="B29" s="497"/>
      <c r="C29" s="497"/>
      <c r="D29" s="497"/>
      <c r="E29" s="497"/>
      <c r="F29" s="498"/>
      <c r="G29" s="116" t="s">
        <v>80</v>
      </c>
      <c r="H29" s="117"/>
      <c r="I29" s="499" t="str">
        <f>VLOOKUP(H32,'Nasazení do skupin'!$B$5:$S$57,18,0)</f>
        <v>Bednář</v>
      </c>
      <c r="J29" s="499"/>
      <c r="K29" s="499"/>
      <c r="L29" s="499"/>
      <c r="M29" s="500"/>
      <c r="N29" s="116" t="s">
        <v>81</v>
      </c>
      <c r="O29" s="117"/>
      <c r="P29" s="497" t="str">
        <f>VLOOKUP(H32,'Nasazení do skupin'!$B$5:$S$57,17,0)</f>
        <v>Svoboda</v>
      </c>
      <c r="Q29" s="497"/>
      <c r="R29" s="497"/>
      <c r="S29" s="498"/>
      <c r="V29" s="115"/>
      <c r="X29" s="115"/>
    </row>
    <row r="30" spans="1:24" ht="16.5" thickBot="1" x14ac:dyDescent="0.3">
      <c r="A30" s="118" t="s">
        <v>79</v>
      </c>
      <c r="B30" s="504"/>
      <c r="C30" s="504"/>
      <c r="D30" s="504"/>
      <c r="E30" s="504"/>
      <c r="F30" s="505"/>
      <c r="G30" s="506" t="s">
        <v>79</v>
      </c>
      <c r="H30" s="507"/>
      <c r="I30" s="516"/>
      <c r="J30" s="516"/>
      <c r="K30" s="516"/>
      <c r="L30" s="516"/>
      <c r="M30" s="517"/>
      <c r="N30" s="506" t="s">
        <v>79</v>
      </c>
      <c r="O30" s="507"/>
      <c r="P30" s="504"/>
      <c r="Q30" s="504"/>
      <c r="R30" s="504"/>
      <c r="S30" s="505"/>
    </row>
    <row r="31" spans="1:24" ht="12" customHeight="1" x14ac:dyDescent="0.2">
      <c r="A31" s="529" t="s">
        <v>82</v>
      </c>
      <c r="B31" s="531" t="s">
        <v>83</v>
      </c>
      <c r="C31" s="532"/>
      <c r="D31" s="532"/>
      <c r="E31" s="532"/>
      <c r="F31" s="533"/>
      <c r="G31" s="495" t="s">
        <v>55</v>
      </c>
      <c r="H31" s="531" t="s">
        <v>84</v>
      </c>
      <c r="I31" s="532"/>
      <c r="J31" s="532"/>
      <c r="K31" s="532"/>
      <c r="L31" s="533"/>
      <c r="M31" s="495" t="s">
        <v>55</v>
      </c>
      <c r="N31" s="543" t="s">
        <v>85</v>
      </c>
      <c r="O31" s="544"/>
      <c r="P31" s="543" t="s">
        <v>86</v>
      </c>
      <c r="Q31" s="544"/>
      <c r="R31" s="543" t="s">
        <v>87</v>
      </c>
      <c r="S31" s="544"/>
    </row>
    <row r="32" spans="1:24" s="121" customFormat="1" ht="37.15" customHeight="1" thickBot="1" x14ac:dyDescent="0.25">
      <c r="A32" s="530"/>
      <c r="B32" s="501" t="str">
        <f>VLOOKUP(P23,Zápasy!$B$4:$H$75,5,0)</f>
        <v>TJ Baník Stříbro - Lukáš Tolar</v>
      </c>
      <c r="C32" s="502"/>
      <c r="D32" s="502"/>
      <c r="E32" s="502"/>
      <c r="F32" s="503"/>
      <c r="G32" s="496"/>
      <c r="H32" s="501" t="str">
        <f>VLOOKUP(P23,Zápasy!$B$4:$H$75,7,0)</f>
        <v>MNK Modřice "C" - Michael Svoboda</v>
      </c>
      <c r="I32" s="502"/>
      <c r="J32" s="502"/>
      <c r="K32" s="502"/>
      <c r="L32" s="503"/>
      <c r="M32" s="496"/>
      <c r="N32" s="119" t="s">
        <v>0</v>
      </c>
      <c r="O32" s="120" t="s">
        <v>48</v>
      </c>
      <c r="P32" s="119" t="s">
        <v>0</v>
      </c>
      <c r="Q32" s="120" t="s">
        <v>48</v>
      </c>
      <c r="R32" s="119" t="s">
        <v>0</v>
      </c>
      <c r="S32" s="120" t="s">
        <v>48</v>
      </c>
    </row>
    <row r="33" spans="1:19" s="121" customFormat="1" ht="18" customHeight="1" x14ac:dyDescent="0.25">
      <c r="A33" s="122" t="s">
        <v>58</v>
      </c>
      <c r="B33" s="163"/>
      <c r="C33" s="124"/>
      <c r="D33" s="124"/>
      <c r="E33" s="124"/>
      <c r="F33" s="164"/>
      <c r="G33" s="126"/>
      <c r="H33" s="163"/>
      <c r="I33" s="124"/>
      <c r="J33" s="124"/>
      <c r="K33" s="124"/>
      <c r="L33" s="130"/>
      <c r="M33" s="128"/>
      <c r="N33" s="165"/>
      <c r="O33" s="130"/>
      <c r="P33" s="545"/>
      <c r="Q33" s="546"/>
      <c r="R33" s="545"/>
      <c r="S33" s="546"/>
    </row>
    <row r="34" spans="1:19" s="121" customFormat="1" ht="18" customHeight="1" x14ac:dyDescent="0.2">
      <c r="A34" s="131" t="s">
        <v>59</v>
      </c>
      <c r="B34" s="132"/>
      <c r="C34" s="133"/>
      <c r="D34" s="133"/>
      <c r="E34" s="133"/>
      <c r="F34" s="134"/>
      <c r="G34" s="135"/>
      <c r="H34" s="132"/>
      <c r="I34" s="133"/>
      <c r="J34" s="133"/>
      <c r="K34" s="133"/>
      <c r="L34" s="134"/>
      <c r="M34" s="136"/>
      <c r="N34" s="137"/>
      <c r="O34" s="134"/>
      <c r="P34" s="537"/>
      <c r="Q34" s="540"/>
      <c r="R34" s="537"/>
      <c r="S34" s="540"/>
    </row>
    <row r="35" spans="1:19" s="121" customFormat="1" ht="18" customHeight="1" thickBot="1" x14ac:dyDescent="0.25">
      <c r="A35" s="138" t="s">
        <v>60</v>
      </c>
      <c r="B35" s="139"/>
      <c r="C35" s="140"/>
      <c r="D35" s="140"/>
      <c r="E35" s="140"/>
      <c r="F35" s="141"/>
      <c r="G35" s="142"/>
      <c r="H35" s="139"/>
      <c r="I35" s="140"/>
      <c r="J35" s="140"/>
      <c r="K35" s="140"/>
      <c r="L35" s="141"/>
      <c r="M35" s="143"/>
      <c r="N35" s="144"/>
      <c r="O35" s="145"/>
      <c r="P35" s="538"/>
      <c r="Q35" s="541"/>
      <c r="R35" s="538"/>
      <c r="S35" s="541"/>
    </row>
    <row r="36" spans="1:19" s="121" customFormat="1" ht="27.6" customHeight="1" x14ac:dyDescent="0.2">
      <c r="A36" s="146" t="s">
        <v>88</v>
      </c>
      <c r="B36" s="147">
        <f>VLOOKUP(B32,'Nasazení do skupin'!$B$5:$S$57,2,0)</f>
        <v>3726</v>
      </c>
      <c r="C36" s="148"/>
      <c r="D36" s="149"/>
      <c r="E36" s="149"/>
      <c r="F36" s="172"/>
      <c r="G36" s="174"/>
      <c r="H36" s="147">
        <f>VLOOKUP(H32,'Nasazení do skupin'!$B$5:$S$57,2,0)</f>
        <v>5287</v>
      </c>
      <c r="I36" s="148"/>
      <c r="J36" s="149"/>
      <c r="K36" s="149"/>
      <c r="L36" s="149"/>
      <c r="M36" s="128"/>
      <c r="N36" s="150" t="s">
        <v>89</v>
      </c>
      <c r="O36" s="151"/>
      <c r="P36" s="151"/>
      <c r="Q36" s="151"/>
      <c r="R36" s="151"/>
      <c r="S36" s="152"/>
    </row>
    <row r="37" spans="1:19" s="121" customFormat="1" ht="88.15" customHeight="1" thickBot="1" x14ac:dyDescent="0.25">
      <c r="A37" s="138" t="s">
        <v>90</v>
      </c>
      <c r="B37" s="153" t="str">
        <f>VLOOKUP(B32,'Nasazení do skupin'!$B$5:$S$57,3,0)</f>
        <v>Lukáš Tolar</v>
      </c>
      <c r="C37" s="154"/>
      <c r="D37" s="154"/>
      <c r="E37" s="154"/>
      <c r="F37" s="173"/>
      <c r="G37" s="175"/>
      <c r="H37" s="153" t="str">
        <f>VLOOKUP(H32,'Nasazení do skupin'!$B$5:$S$57,3,0)</f>
        <v>Michael Svoboda</v>
      </c>
      <c r="I37" s="154"/>
      <c r="J37" s="154"/>
      <c r="K37" s="154"/>
      <c r="L37" s="154"/>
      <c r="M37" s="155"/>
      <c r="N37" s="151"/>
      <c r="O37" s="151"/>
      <c r="P37" s="151"/>
      <c r="Q37" s="151"/>
      <c r="R37" s="151"/>
      <c r="S37" s="152"/>
    </row>
    <row r="38" spans="1:19" s="121" customFormat="1" ht="18" customHeight="1" thickBot="1" x14ac:dyDescent="0.25">
      <c r="A38" s="156" t="s">
        <v>91</v>
      </c>
      <c r="B38" s="157">
        <f>VLOOKUP(B32,'Nasazení do skupin'!$B$5:$S$57,4,0)</f>
        <v>0</v>
      </c>
      <c r="C38" s="158"/>
      <c r="D38" s="158"/>
      <c r="E38" s="158"/>
      <c r="F38" s="171"/>
      <c r="G38" s="159"/>
      <c r="H38" s="157">
        <f>VLOOKUP(H32,'Nasazení do skupin'!$B$5:$S$57,4,0)</f>
        <v>0</v>
      </c>
      <c r="I38" s="158"/>
      <c r="J38" s="158"/>
      <c r="K38" s="158"/>
      <c r="L38" s="158"/>
      <c r="M38" s="160"/>
      <c r="N38" s="161"/>
      <c r="O38" s="161"/>
      <c r="P38" s="161"/>
      <c r="Q38" s="161"/>
      <c r="R38" s="161"/>
      <c r="S38" s="162"/>
    </row>
    <row r="39" spans="1:19" s="121" customFormat="1" ht="12.75" x14ac:dyDescent="0.2">
      <c r="A39" s="166"/>
      <c r="B39" s="167"/>
      <c r="C39" s="167"/>
      <c r="D39" s="167"/>
      <c r="E39" s="167"/>
      <c r="F39" s="167"/>
      <c r="G39" s="168"/>
      <c r="H39" s="169"/>
      <c r="I39" s="169"/>
      <c r="J39" s="169"/>
      <c r="K39" s="169"/>
      <c r="L39" s="169"/>
      <c r="M39" s="170"/>
      <c r="N39" s="151"/>
      <c r="O39" s="151"/>
      <c r="P39" s="151"/>
      <c r="Q39" s="151"/>
      <c r="R39" s="151"/>
      <c r="S39" s="151"/>
    </row>
  </sheetData>
  <mergeCells count="91">
    <mergeCell ref="A31:A32"/>
    <mergeCell ref="B31:F31"/>
    <mergeCell ref="H31:L31"/>
    <mergeCell ref="M31:M32"/>
    <mergeCell ref="N31:O31"/>
    <mergeCell ref="P31:Q31"/>
    <mergeCell ref="R31:S31"/>
    <mergeCell ref="B32:F32"/>
    <mergeCell ref="H32:L32"/>
    <mergeCell ref="P33:P35"/>
    <mergeCell ref="Q33:Q35"/>
    <mergeCell ref="R33:R35"/>
    <mergeCell ref="S33:S35"/>
    <mergeCell ref="P27:S27"/>
    <mergeCell ref="B28:F28"/>
    <mergeCell ref="G28:H28"/>
    <mergeCell ref="I28:M28"/>
    <mergeCell ref="N28:O28"/>
    <mergeCell ref="P28:S28"/>
    <mergeCell ref="P29:S29"/>
    <mergeCell ref="B30:F30"/>
    <mergeCell ref="G30:H30"/>
    <mergeCell ref="I30:M30"/>
    <mergeCell ref="N30:O30"/>
    <mergeCell ref="P30:S30"/>
    <mergeCell ref="P23:P24"/>
    <mergeCell ref="Q23:R24"/>
    <mergeCell ref="S23:S24"/>
    <mergeCell ref="N25:P26"/>
    <mergeCell ref="Q25:S26"/>
    <mergeCell ref="A23:A24"/>
    <mergeCell ref="B23:F24"/>
    <mergeCell ref="G23:I24"/>
    <mergeCell ref="J23:M24"/>
    <mergeCell ref="N23:O24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P4:P5"/>
    <mergeCell ref="Q4:R5"/>
    <mergeCell ref="S4:S5"/>
    <mergeCell ref="P10:S10"/>
    <mergeCell ref="N6:P7"/>
    <mergeCell ref="Q6:S7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I10:M10"/>
    <mergeCell ref="B8:F8"/>
    <mergeCell ref="I8:M8"/>
    <mergeCell ref="P8:S8"/>
    <mergeCell ref="B9:F9"/>
    <mergeCell ref="G9:H9"/>
    <mergeCell ref="P9:S9"/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</mergeCells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35"/>
  <sheetViews>
    <sheetView topLeftCell="A13" workbookViewId="0">
      <selection activeCell="J9" sqref="J9"/>
    </sheetView>
  </sheetViews>
  <sheetFormatPr defaultRowHeight="15" x14ac:dyDescent="0.25"/>
  <cols>
    <col min="1" max="1" width="9.5703125" bestFit="1" customWidth="1"/>
    <col min="2" max="2" width="36" style="43" customWidth="1"/>
    <col min="3" max="3" width="5.85546875" style="43" customWidth="1"/>
    <col min="4" max="4" width="16" style="43" customWidth="1"/>
    <col min="5" max="5" width="4.7109375" style="43" customWidth="1"/>
    <col min="6" max="6" width="5.85546875" style="43" customWidth="1"/>
    <col min="7" max="7" width="16" style="43" customWidth="1"/>
    <col min="8" max="8" width="4.7109375" style="58" customWidth="1"/>
    <col min="9" max="9" width="5.85546875" style="58" customWidth="1"/>
    <col min="10" max="10" width="16" style="58" customWidth="1"/>
    <col min="11" max="11" width="4.7109375" style="58" customWidth="1"/>
    <col min="12" max="12" width="5.7109375" style="58" customWidth="1"/>
    <col min="13" max="13" width="16" style="58" customWidth="1"/>
    <col min="14" max="14" width="4.7109375" style="58" customWidth="1"/>
    <col min="15" max="15" width="5.42578125" style="58" customWidth="1"/>
    <col min="16" max="16" width="16" style="58" customWidth="1"/>
    <col min="17" max="17" width="4.7109375" style="58" customWidth="1"/>
    <col min="18" max="18" width="9.7109375" style="58" customWidth="1"/>
    <col min="19" max="19" width="8.85546875" style="43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 x14ac:dyDescent="0.25">
      <c r="A2" s="225" t="s">
        <v>140</v>
      </c>
      <c r="B2" s="218" t="s">
        <v>139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19" ht="14.45" customHeight="1" x14ac:dyDescent="0.25">
      <c r="A3" s="226"/>
      <c r="B3" s="219" t="s">
        <v>141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</row>
    <row r="4" spans="1:19" x14ac:dyDescent="0.25">
      <c r="A4" s="42" t="s">
        <v>19</v>
      </c>
      <c r="B4" s="89" t="s">
        <v>61</v>
      </c>
      <c r="C4" s="93" t="s">
        <v>62</v>
      </c>
      <c r="D4" s="90" t="s">
        <v>63</v>
      </c>
      <c r="E4" s="91" t="s">
        <v>67</v>
      </c>
      <c r="F4" s="93" t="s">
        <v>62</v>
      </c>
      <c r="G4" s="90" t="s">
        <v>63</v>
      </c>
      <c r="H4" s="91" t="s">
        <v>67</v>
      </c>
      <c r="I4" s="92" t="s">
        <v>62</v>
      </c>
      <c r="J4" s="90" t="s">
        <v>63</v>
      </c>
      <c r="K4" s="91" t="s">
        <v>67</v>
      </c>
      <c r="L4" s="93" t="s">
        <v>62</v>
      </c>
      <c r="M4" s="90" t="s">
        <v>63</v>
      </c>
      <c r="N4" s="91" t="s">
        <v>67</v>
      </c>
      <c r="O4" s="93" t="s">
        <v>62</v>
      </c>
      <c r="P4" s="90" t="s">
        <v>63</v>
      </c>
      <c r="Q4" s="91" t="s">
        <v>67</v>
      </c>
      <c r="R4" s="93" t="s">
        <v>65</v>
      </c>
      <c r="S4" s="90" t="s">
        <v>66</v>
      </c>
    </row>
    <row r="5" spans="1:19" x14ac:dyDescent="0.25">
      <c r="A5" s="220" t="s">
        <v>20</v>
      </c>
      <c r="B5" s="179" t="str">
        <f>'Prezence 12.9.'!B22</f>
        <v>TJ Baník Stříbro - Lukáš Tolar</v>
      </c>
      <c r="C5" s="179">
        <f>'Prezence 12.9.'!C22</f>
        <v>3726</v>
      </c>
      <c r="D5" s="179" t="str">
        <f>'Prezence 12.9.'!D22</f>
        <v>Lukáš Tolar</v>
      </c>
      <c r="E5" s="179">
        <f>'Prezence 12.9.'!E22</f>
        <v>0</v>
      </c>
      <c r="F5" s="179">
        <f>'Prezence 12.9.'!F22</f>
        <v>0</v>
      </c>
      <c r="G5" s="179">
        <f>'Prezence 12.9.'!G22</f>
        <v>0</v>
      </c>
      <c r="H5" s="179">
        <f>'Prezence 12.9.'!H22</f>
        <v>0</v>
      </c>
      <c r="I5" s="179">
        <f>'Prezence 12.9.'!I22</f>
        <v>0</v>
      </c>
      <c r="J5" s="179">
        <f>'Prezence 12.9.'!J22</f>
        <v>0</v>
      </c>
      <c r="K5" s="179">
        <f>'Prezence 12.9.'!K22</f>
        <v>0</v>
      </c>
      <c r="L5" s="179">
        <f>'Prezence 12.9.'!L22</f>
        <v>0</v>
      </c>
      <c r="M5" s="179">
        <f>'Prezence 12.9.'!M22</f>
        <v>0</v>
      </c>
      <c r="N5" s="179">
        <f>'Prezence 12.9.'!N22</f>
        <v>0</v>
      </c>
      <c r="O5" s="179">
        <f>'Prezence 12.9.'!O22</f>
        <v>0</v>
      </c>
      <c r="P5" s="179">
        <f>'Prezence 12.9.'!P22</f>
        <v>0</v>
      </c>
      <c r="Q5" s="179">
        <f>'Prezence 12.9.'!Q22</f>
        <v>0</v>
      </c>
      <c r="R5" s="179" t="str">
        <f>'Prezence 12.9.'!R22</f>
        <v>Tolar</v>
      </c>
      <c r="S5" s="179" t="str">
        <f>'Prezence 12.9.'!S22</f>
        <v>Tolar</v>
      </c>
    </row>
    <row r="6" spans="1:19" x14ac:dyDescent="0.25">
      <c r="A6" s="220"/>
      <c r="B6" s="179" t="str">
        <f>'Prezence 12.9.'!B24</f>
        <v>TJ Dynamo České Budějovice "B" - René Čakan</v>
      </c>
      <c r="C6" s="179">
        <f>'Prezence 12.9.'!C24</f>
        <v>6643</v>
      </c>
      <c r="D6" s="179" t="str">
        <f>'Prezence 12.9.'!D24</f>
        <v>René Čakan</v>
      </c>
      <c r="E6" s="179">
        <f>'Prezence 12.9.'!E24</f>
        <v>0</v>
      </c>
      <c r="F6" s="179">
        <f>'Prezence 12.9.'!F24</f>
        <v>0</v>
      </c>
      <c r="G6" s="179">
        <f>'Prezence 12.9.'!G24</f>
        <v>0</v>
      </c>
      <c r="H6" s="179">
        <f>'Prezence 12.9.'!H24</f>
        <v>0</v>
      </c>
      <c r="I6" s="179">
        <f>'Prezence 12.9.'!I24</f>
        <v>0</v>
      </c>
      <c r="J6" s="179">
        <f>'Prezence 12.9.'!J24</f>
        <v>0</v>
      </c>
      <c r="K6" s="179">
        <f>'Prezence 12.9.'!K24</f>
        <v>0</v>
      </c>
      <c r="L6" s="179">
        <f>'Prezence 12.9.'!L24</f>
        <v>0</v>
      </c>
      <c r="M6" s="179">
        <f>'Prezence 12.9.'!M24</f>
        <v>0</v>
      </c>
      <c r="N6" s="179">
        <f>'Prezence 12.9.'!N24</f>
        <v>0</v>
      </c>
      <c r="O6" s="179">
        <f>'Prezence 12.9.'!O24</f>
        <v>0</v>
      </c>
      <c r="P6" s="179">
        <f>'Prezence 12.9.'!P24</f>
        <v>0</v>
      </c>
      <c r="Q6" s="179">
        <f>'Prezence 12.9.'!Q24</f>
        <v>0</v>
      </c>
      <c r="R6" s="179" t="str">
        <f>'Prezence 12.9.'!R24</f>
        <v>Čakan</v>
      </c>
      <c r="S6" s="179" t="str">
        <f>'Prezence 12.9.'!S24</f>
        <v>Kalianko</v>
      </c>
    </row>
    <row r="7" spans="1:19" ht="14.45" customHeight="1" thickBot="1" x14ac:dyDescent="0.3">
      <c r="A7" s="221"/>
      <c r="B7" s="180" t="str">
        <f>'Prezence 12.9.'!B13</f>
        <v>MNK Modřice "I" - Tomáš Jahoda</v>
      </c>
      <c r="C7" s="180">
        <f>'Prezence 12.9.'!C13</f>
        <v>5262</v>
      </c>
      <c r="D7" s="180" t="str">
        <f>'Prezence 12.9.'!D13</f>
        <v>Tomáš Jahoda</v>
      </c>
      <c r="E7" s="180">
        <f>'Prezence 12.9.'!E13</f>
        <v>0</v>
      </c>
      <c r="F7" s="180">
        <f>'Prezence 12.9.'!F13</f>
        <v>0</v>
      </c>
      <c r="G7" s="180">
        <f>'Prezence 12.9.'!G13</f>
        <v>0</v>
      </c>
      <c r="H7" s="180">
        <f>'Prezence 12.9.'!H13</f>
        <v>0</v>
      </c>
      <c r="I7" s="180">
        <f>'Prezence 12.9.'!I13</f>
        <v>0</v>
      </c>
      <c r="J7" s="180">
        <f>'Prezence 12.9.'!J13</f>
        <v>0</v>
      </c>
      <c r="K7" s="180">
        <f>'Prezence 12.9.'!K13</f>
        <v>0</v>
      </c>
      <c r="L7" s="180">
        <f>'Prezence 12.9.'!L13</f>
        <v>0</v>
      </c>
      <c r="M7" s="180">
        <f>'Prezence 12.9.'!M13</f>
        <v>0</v>
      </c>
      <c r="N7" s="180">
        <f>'Prezence 12.9.'!N13</f>
        <v>0</v>
      </c>
      <c r="O7" s="180">
        <f>'Prezence 12.9.'!O13</f>
        <v>0</v>
      </c>
      <c r="P7" s="180">
        <f>'Prezence 12.9.'!P13</f>
        <v>0</v>
      </c>
      <c r="Q7" s="180">
        <f>'Prezence 12.9.'!Q13</f>
        <v>0</v>
      </c>
      <c r="R7" s="180" t="str">
        <f>'Prezence 12.9.'!R13</f>
        <v>Jahoda</v>
      </c>
      <c r="S7" s="180" t="str">
        <f>'Prezence 12.9.'!S13</f>
        <v>Jahoda</v>
      </c>
    </row>
    <row r="8" spans="1:19" x14ac:dyDescent="0.25">
      <c r="A8" s="222" t="s">
        <v>6</v>
      </c>
      <c r="B8" s="181" t="str">
        <f>'Prezence 12.9.'!B8</f>
        <v>MNK Modřice "D" - Štěpán Nesnídal</v>
      </c>
      <c r="C8" s="181">
        <f>'Prezence 12.9.'!C8</f>
        <v>5277</v>
      </c>
      <c r="D8" s="181" t="str">
        <f>'Prezence 12.9.'!D8</f>
        <v>Štěpán Nesnídal</v>
      </c>
      <c r="E8" s="181">
        <f>'Prezence 12.9.'!E8</f>
        <v>0</v>
      </c>
      <c r="F8" s="181">
        <f>'Prezence 12.9.'!F8</f>
        <v>0</v>
      </c>
      <c r="G8" s="181">
        <f>'Prezence 12.9.'!G8</f>
        <v>0</v>
      </c>
      <c r="H8" s="181">
        <f>'Prezence 12.9.'!H8</f>
        <v>0</v>
      </c>
      <c r="I8" s="181">
        <f>'Prezence 12.9.'!I8</f>
        <v>0</v>
      </c>
      <c r="J8" s="181">
        <f>'Prezence 12.9.'!J8</f>
        <v>0</v>
      </c>
      <c r="K8" s="181">
        <f>'Prezence 12.9.'!K8</f>
        <v>0</v>
      </c>
      <c r="L8" s="181">
        <f>'Prezence 12.9.'!L8</f>
        <v>0</v>
      </c>
      <c r="M8" s="181">
        <f>'Prezence 12.9.'!M8</f>
        <v>0</v>
      </c>
      <c r="N8" s="181">
        <f>'Prezence 12.9.'!N8</f>
        <v>0</v>
      </c>
      <c r="O8" s="181">
        <f>'Prezence 12.9.'!O8</f>
        <v>0</v>
      </c>
      <c r="P8" s="181">
        <f>'Prezence 12.9.'!P8</f>
        <v>0</v>
      </c>
      <c r="Q8" s="181">
        <f>'Prezence 12.9.'!Q8</f>
        <v>0</v>
      </c>
      <c r="R8" s="181" t="str">
        <f>'Prezence 12.9.'!R8</f>
        <v>Nesnídal</v>
      </c>
      <c r="S8" s="181" t="str">
        <f>'Prezence 12.9.'!S8</f>
        <v>Svoboda</v>
      </c>
    </row>
    <row r="9" spans="1:19" x14ac:dyDescent="0.25">
      <c r="A9" s="222"/>
      <c r="B9" s="185" t="str">
        <f>'Prezence 12.9.'!B17</f>
        <v>Slovan Chabařovice "A" - Kryštov Vít</v>
      </c>
      <c r="C9" s="185">
        <f>'Prezence 12.9.'!C17</f>
        <v>6898</v>
      </c>
      <c r="D9" s="185" t="str">
        <f>'Prezence 12.9.'!D17</f>
        <v>Kryštov Vít</v>
      </c>
      <c r="E9" s="185">
        <f>'Prezence 12.9.'!E17</f>
        <v>0</v>
      </c>
      <c r="F9" s="185">
        <f>'Prezence 12.9.'!F17</f>
        <v>0</v>
      </c>
      <c r="G9" s="185">
        <f>'Prezence 12.9.'!G17</f>
        <v>0</v>
      </c>
      <c r="H9" s="185">
        <f>'Prezence 12.9.'!H17</f>
        <v>0</v>
      </c>
      <c r="I9" s="185">
        <f>'Prezence 12.9.'!I17</f>
        <v>0</v>
      </c>
      <c r="J9" s="185">
        <f>'Prezence 12.9.'!J17</f>
        <v>0</v>
      </c>
      <c r="K9" s="185">
        <f>'Prezence 12.9.'!K17</f>
        <v>0</v>
      </c>
      <c r="L9" s="185">
        <f>'Prezence 12.9.'!L17</f>
        <v>0</v>
      </c>
      <c r="M9" s="185">
        <f>'Prezence 12.9.'!M17</f>
        <v>0</v>
      </c>
      <c r="N9" s="185">
        <f>'Prezence 12.9.'!N17</f>
        <v>0</v>
      </c>
      <c r="O9" s="185">
        <f>'Prezence 12.9.'!O17</f>
        <v>0</v>
      </c>
      <c r="P9" s="185">
        <f>'Prezence 12.9.'!P17</f>
        <v>0</v>
      </c>
      <c r="Q9" s="185">
        <f>'Prezence 12.9.'!Q17</f>
        <v>0</v>
      </c>
      <c r="R9" s="185" t="str">
        <f>'Prezence 12.9.'!R17</f>
        <v>Vít</v>
      </c>
      <c r="S9" s="185" t="str">
        <f>'Prezence 12.9.'!S17</f>
        <v>Pabián</v>
      </c>
    </row>
    <row r="10" spans="1:19" x14ac:dyDescent="0.25">
      <c r="A10" s="220"/>
      <c r="B10" s="182" t="str">
        <f>'Prezence 12.9.'!B31</f>
        <v>SK Liapor - Witte Karlovy Vary "D" - Matěj Sunek</v>
      </c>
      <c r="C10" s="182">
        <f>'Prezence 12.9.'!C31</f>
        <v>6352</v>
      </c>
      <c r="D10" s="182" t="str">
        <f>'Prezence 12.9.'!D31</f>
        <v>Matěj Sunek</v>
      </c>
      <c r="E10" s="182">
        <f>'Prezence 12.9.'!E31</f>
        <v>0</v>
      </c>
      <c r="F10" s="182">
        <f>'Prezence 12.9.'!F31</f>
        <v>0</v>
      </c>
      <c r="G10" s="182">
        <f>'Prezence 12.9.'!G31</f>
        <v>0</v>
      </c>
      <c r="H10" s="182">
        <f>'Prezence 12.9.'!H31</f>
        <v>0</v>
      </c>
      <c r="I10" s="182">
        <f>'Prezence 12.9.'!I31</f>
        <v>0</v>
      </c>
      <c r="J10" s="182">
        <f>'Prezence 12.9.'!J31</f>
        <v>0</v>
      </c>
      <c r="K10" s="182">
        <f>'Prezence 12.9.'!K31</f>
        <v>0</v>
      </c>
      <c r="L10" s="182">
        <f>'Prezence 12.9.'!L31</f>
        <v>0</v>
      </c>
      <c r="M10" s="182">
        <f>'Prezence 12.9.'!M31</f>
        <v>0</v>
      </c>
      <c r="N10" s="182">
        <f>'Prezence 12.9.'!N31</f>
        <v>0</v>
      </c>
      <c r="O10" s="182">
        <f>'Prezence 12.9.'!O31</f>
        <v>0</v>
      </c>
      <c r="P10" s="182">
        <f>'Prezence 12.9.'!P31</f>
        <v>0</v>
      </c>
      <c r="Q10" s="182">
        <f>'Prezence 12.9.'!Q31</f>
        <v>0</v>
      </c>
      <c r="R10" s="182" t="str">
        <f>'Prezence 12.9.'!R31</f>
        <v>Sunek</v>
      </c>
      <c r="S10" s="182" t="str">
        <f>'Prezence 12.9.'!S31</f>
        <v>Dutka</v>
      </c>
    </row>
    <row r="11" spans="1:19" ht="14.45" customHeight="1" thickBot="1" x14ac:dyDescent="0.3">
      <c r="A11" s="223"/>
      <c r="B11" s="184" t="str">
        <f>'Prezence 12.9.'!B10</f>
        <v>MNK Modřice "F" - Patrik Iláš</v>
      </c>
      <c r="C11" s="184">
        <f>'Prezence 12.9.'!C10</f>
        <v>5260</v>
      </c>
      <c r="D11" s="184" t="str">
        <f>'Prezence 12.9.'!D10</f>
        <v>Patrik Iláš</v>
      </c>
      <c r="E11" s="184">
        <f>'Prezence 12.9.'!E10</f>
        <v>0</v>
      </c>
      <c r="F11" s="184">
        <f>'Prezence 12.9.'!F10</f>
        <v>0</v>
      </c>
      <c r="G11" s="184">
        <f>'Prezence 12.9.'!G10</f>
        <v>0</v>
      </c>
      <c r="H11" s="184">
        <f>'Prezence 12.9.'!H10</f>
        <v>0</v>
      </c>
      <c r="I11" s="184">
        <f>'Prezence 12.9.'!I10</f>
        <v>0</v>
      </c>
      <c r="J11" s="184">
        <f>'Prezence 12.9.'!J10</f>
        <v>0</v>
      </c>
      <c r="K11" s="184">
        <f>'Prezence 12.9.'!K10</f>
        <v>0</v>
      </c>
      <c r="L11" s="184">
        <f>'Prezence 12.9.'!L10</f>
        <v>0</v>
      </c>
      <c r="M11" s="184">
        <f>'Prezence 12.9.'!M10</f>
        <v>0</v>
      </c>
      <c r="N11" s="184">
        <f>'Prezence 12.9.'!N10</f>
        <v>0</v>
      </c>
      <c r="O11" s="184">
        <f>'Prezence 12.9.'!O10</f>
        <v>0</v>
      </c>
      <c r="P11" s="184">
        <f>'Prezence 12.9.'!P10</f>
        <v>0</v>
      </c>
      <c r="Q11" s="184">
        <f>'Prezence 12.9.'!Q10</f>
        <v>0</v>
      </c>
      <c r="R11" s="184" t="str">
        <f>'Prezence 12.9.'!R10</f>
        <v>Iláš</v>
      </c>
      <c r="S11" s="184" t="str">
        <f>'Prezence 12.9.'!S10</f>
        <v>Svoboda</v>
      </c>
    </row>
    <row r="12" spans="1:19" x14ac:dyDescent="0.25">
      <c r="A12" s="224" t="s">
        <v>21</v>
      </c>
      <c r="B12" s="185" t="str">
        <f>'Prezence 12.9.'!B20</f>
        <v>TJ ČZ Strakonice "A" - Tomáš Votava</v>
      </c>
      <c r="C12" s="185">
        <f>'Prezence 12.9.'!C20</f>
        <v>5836</v>
      </c>
      <c r="D12" s="185" t="str">
        <f>'Prezence 12.9.'!D20</f>
        <v>Tomáš Votava</v>
      </c>
      <c r="E12" s="185">
        <f>'Prezence 12.9.'!E20</f>
        <v>0</v>
      </c>
      <c r="F12" s="185">
        <f>'Prezence 12.9.'!F20</f>
        <v>0</v>
      </c>
      <c r="G12" s="185">
        <f>'Prezence 12.9.'!G20</f>
        <v>0</v>
      </c>
      <c r="H12" s="185">
        <f>'Prezence 12.9.'!H20</f>
        <v>0</v>
      </c>
      <c r="I12" s="185">
        <f>'Prezence 12.9.'!I20</f>
        <v>0</v>
      </c>
      <c r="J12" s="185">
        <f>'Prezence 12.9.'!J20</f>
        <v>0</v>
      </c>
      <c r="K12" s="185">
        <f>'Prezence 12.9.'!K20</f>
        <v>0</v>
      </c>
      <c r="L12" s="185">
        <f>'Prezence 12.9.'!L20</f>
        <v>0</v>
      </c>
      <c r="M12" s="185">
        <f>'Prezence 12.9.'!M20</f>
        <v>0</v>
      </c>
      <c r="N12" s="185">
        <f>'Prezence 12.9.'!N20</f>
        <v>0</v>
      </c>
      <c r="O12" s="185">
        <f>'Prezence 12.9.'!O20</f>
        <v>0</v>
      </c>
      <c r="P12" s="185">
        <f>'Prezence 12.9.'!P20</f>
        <v>0</v>
      </c>
      <c r="Q12" s="185">
        <f>'Prezence 12.9.'!Q20</f>
        <v>0</v>
      </c>
      <c r="R12" s="185" t="str">
        <f>'Prezence 12.9.'!R20</f>
        <v>Votava</v>
      </c>
      <c r="S12" s="185" t="str">
        <f>'Prezence 12.9.'!S20</f>
        <v>Hrubý</v>
      </c>
    </row>
    <row r="13" spans="1:19" x14ac:dyDescent="0.25">
      <c r="A13" s="220"/>
      <c r="B13" s="182" t="str">
        <f>'Prezence 12.9.'!B32</f>
        <v>TJ Peklo nad Zdobnicí "A" - Lukáš Kotyza</v>
      </c>
      <c r="C13" s="182">
        <f>'Prezence 12.9.'!C32</f>
        <v>6037</v>
      </c>
      <c r="D13" s="182" t="str">
        <f>'Prezence 12.9.'!D32</f>
        <v>Lukáš Kotyza</v>
      </c>
      <c r="E13" s="182">
        <f>'Prezence 12.9.'!E32</f>
        <v>0</v>
      </c>
      <c r="F13" s="182">
        <f>'Prezence 12.9.'!F32</f>
        <v>0</v>
      </c>
      <c r="G13" s="182">
        <f>'Prezence 12.9.'!G32</f>
        <v>0</v>
      </c>
      <c r="H13" s="182">
        <f>'Prezence 12.9.'!H32</f>
        <v>0</v>
      </c>
      <c r="I13" s="182">
        <f>'Prezence 12.9.'!I32</f>
        <v>0</v>
      </c>
      <c r="J13" s="182">
        <f>'Prezence 12.9.'!J32</f>
        <v>0</v>
      </c>
      <c r="K13" s="182">
        <f>'Prezence 12.9.'!K32</f>
        <v>0</v>
      </c>
      <c r="L13" s="182">
        <f>'Prezence 12.9.'!L32</f>
        <v>0</v>
      </c>
      <c r="M13" s="182">
        <f>'Prezence 12.9.'!M32</f>
        <v>0</v>
      </c>
      <c r="N13" s="182">
        <f>'Prezence 12.9.'!N32</f>
        <v>0</v>
      </c>
      <c r="O13" s="182">
        <f>'Prezence 12.9.'!O32</f>
        <v>0</v>
      </c>
      <c r="P13" s="182">
        <f>'Prezence 12.9.'!P32</f>
        <v>0</v>
      </c>
      <c r="Q13" s="182">
        <f>'Prezence 12.9.'!Q32</f>
        <v>0</v>
      </c>
      <c r="R13" s="182" t="str">
        <f>'Prezence 12.9.'!R32</f>
        <v>Kotyza</v>
      </c>
      <c r="S13" s="182" t="str">
        <f>'Prezence 12.9.'!S32</f>
        <v>Hostinský</v>
      </c>
    </row>
    <row r="14" spans="1:19" x14ac:dyDescent="0.25">
      <c r="A14" s="223"/>
      <c r="B14" s="183" t="str">
        <f>'Prezence 12.9.'!B30</f>
        <v>SK Liapor - Witte Karlovy Vary "C" - Tobiáš Gregor</v>
      </c>
      <c r="C14" s="183">
        <f>'Prezence 12.9.'!C30</f>
        <v>6227</v>
      </c>
      <c r="D14" s="183" t="str">
        <f>'Prezence 12.9.'!D30</f>
        <v>Tobiáš Gregor</v>
      </c>
      <c r="E14" s="183">
        <f>'Prezence 12.9.'!E30</f>
        <v>0</v>
      </c>
      <c r="F14" s="183">
        <f>'Prezence 12.9.'!F30</f>
        <v>0</v>
      </c>
      <c r="G14" s="183">
        <f>'Prezence 12.9.'!G30</f>
        <v>0</v>
      </c>
      <c r="H14" s="183">
        <f>'Prezence 12.9.'!H30</f>
        <v>0</v>
      </c>
      <c r="I14" s="183">
        <f>'Prezence 12.9.'!I30</f>
        <v>0</v>
      </c>
      <c r="J14" s="183">
        <f>'Prezence 12.9.'!J30</f>
        <v>0</v>
      </c>
      <c r="K14" s="183">
        <f>'Prezence 12.9.'!K30</f>
        <v>0</v>
      </c>
      <c r="L14" s="183">
        <f>'Prezence 12.9.'!L30</f>
        <v>0</v>
      </c>
      <c r="M14" s="183">
        <f>'Prezence 12.9.'!M30</f>
        <v>0</v>
      </c>
      <c r="N14" s="183">
        <f>'Prezence 12.9.'!N30</f>
        <v>0</v>
      </c>
      <c r="O14" s="183">
        <f>'Prezence 12.9.'!O30</f>
        <v>0</v>
      </c>
      <c r="P14" s="183">
        <f>'Prezence 12.9.'!P30</f>
        <v>0</v>
      </c>
      <c r="Q14" s="183">
        <f>'Prezence 12.9.'!Q30</f>
        <v>0</v>
      </c>
      <c r="R14" s="183" t="str">
        <f>'Prezence 12.9.'!R30</f>
        <v>Gregor</v>
      </c>
      <c r="S14" s="183" t="str">
        <f>'Prezence 12.9.'!S30</f>
        <v>Dutka</v>
      </c>
    </row>
    <row r="15" spans="1:19" ht="14.45" customHeight="1" thickBot="1" x14ac:dyDescent="0.3">
      <c r="A15" s="221"/>
      <c r="B15" s="183" t="str">
        <f>'Prezence 12.9.'!B15</f>
        <v>MNK Modřice "K" - Marek Sedláček</v>
      </c>
      <c r="C15" s="183">
        <f>'Prezence 12.9.'!C15</f>
        <v>6741</v>
      </c>
      <c r="D15" s="183" t="str">
        <f>'Prezence 12.9.'!D15</f>
        <v>Marek Sedláček</v>
      </c>
      <c r="E15" s="183">
        <f>'Prezence 12.9.'!E15</f>
        <v>0</v>
      </c>
      <c r="F15" s="183">
        <f>'Prezence 12.9.'!F15</f>
        <v>0</v>
      </c>
      <c r="G15" s="183">
        <f>'Prezence 12.9.'!G15</f>
        <v>0</v>
      </c>
      <c r="H15" s="183">
        <f>'Prezence 12.9.'!H15</f>
        <v>0</v>
      </c>
      <c r="I15" s="183">
        <f>'Prezence 12.9.'!I15</f>
        <v>0</v>
      </c>
      <c r="J15" s="183">
        <f>'Prezence 12.9.'!J15</f>
        <v>0</v>
      </c>
      <c r="K15" s="183">
        <f>'Prezence 12.9.'!K15</f>
        <v>0</v>
      </c>
      <c r="L15" s="183">
        <f>'Prezence 12.9.'!L15</f>
        <v>0</v>
      </c>
      <c r="M15" s="183">
        <f>'Prezence 12.9.'!M15</f>
        <v>0</v>
      </c>
      <c r="N15" s="183">
        <f>'Prezence 12.9.'!N15</f>
        <v>0</v>
      </c>
      <c r="O15" s="183">
        <f>'Prezence 12.9.'!O15</f>
        <v>0</v>
      </c>
      <c r="P15" s="183">
        <f>'Prezence 12.9.'!P15</f>
        <v>0</v>
      </c>
      <c r="Q15" s="183">
        <f>'Prezence 12.9.'!Q15</f>
        <v>0</v>
      </c>
      <c r="R15" s="183" t="str">
        <f>'Prezence 12.9.'!R15</f>
        <v>Sedláček</v>
      </c>
      <c r="S15" s="183" t="str">
        <f>'Prezence 12.9.'!S15</f>
        <v>Jahoda</v>
      </c>
    </row>
    <row r="16" spans="1:19" x14ac:dyDescent="0.25">
      <c r="A16" s="222" t="s">
        <v>0</v>
      </c>
      <c r="B16" s="181" t="str">
        <f>'Prezence 12.9.'!B28</f>
        <v>SK Liapor - Witte Karlovy Vary "A" - Jan Schäfer</v>
      </c>
      <c r="C16" s="181">
        <f>'Prezence 12.9.'!C28</f>
        <v>6289</v>
      </c>
      <c r="D16" s="181" t="str">
        <f>'Prezence 12.9.'!D28</f>
        <v>Jan Schäfer</v>
      </c>
      <c r="E16" s="181">
        <f>'Prezence 12.9.'!E28</f>
        <v>0</v>
      </c>
      <c r="F16" s="181">
        <f>'Prezence 12.9.'!F28</f>
        <v>0</v>
      </c>
      <c r="G16" s="181">
        <f>'Prezence 12.9.'!G28</f>
        <v>0</v>
      </c>
      <c r="H16" s="181">
        <f>'Prezence 12.9.'!H28</f>
        <v>0</v>
      </c>
      <c r="I16" s="181">
        <f>'Prezence 12.9.'!I28</f>
        <v>0</v>
      </c>
      <c r="J16" s="181">
        <f>'Prezence 12.9.'!J28</f>
        <v>0</v>
      </c>
      <c r="K16" s="181">
        <f>'Prezence 12.9.'!K28</f>
        <v>0</v>
      </c>
      <c r="L16" s="181">
        <f>'Prezence 12.9.'!L28</f>
        <v>0</v>
      </c>
      <c r="M16" s="181">
        <f>'Prezence 12.9.'!M28</f>
        <v>0</v>
      </c>
      <c r="N16" s="181">
        <f>'Prezence 12.9.'!N28</f>
        <v>0</v>
      </c>
      <c r="O16" s="181">
        <f>'Prezence 12.9.'!O28</f>
        <v>0</v>
      </c>
      <c r="P16" s="181">
        <f>'Prezence 12.9.'!P28</f>
        <v>0</v>
      </c>
      <c r="Q16" s="181">
        <f>'Prezence 12.9.'!Q28</f>
        <v>0</v>
      </c>
      <c r="R16" s="181" t="str">
        <f>'Prezence 12.9.'!R28</f>
        <v>Schäfer</v>
      </c>
      <c r="S16" s="181" t="str">
        <f>'Prezence 12.9.'!S28</f>
        <v>Dutka</v>
      </c>
    </row>
    <row r="17" spans="1:19" x14ac:dyDescent="0.25">
      <c r="A17" s="220"/>
      <c r="B17" s="182" t="str">
        <f>'Prezence 12.9.'!B26</f>
        <v>T.J. SOKOL Holice "B" - Jan Zadrobílek</v>
      </c>
      <c r="C17" s="182">
        <f>'Prezence 12.9.'!C26</f>
        <v>6648</v>
      </c>
      <c r="D17" s="182" t="str">
        <f>'Prezence 12.9.'!D26</f>
        <v>Jan Zadrobílek</v>
      </c>
      <c r="E17" s="182">
        <f>'Prezence 12.9.'!E26</f>
        <v>0</v>
      </c>
      <c r="F17" s="182">
        <f>'Prezence 12.9.'!F26</f>
        <v>0</v>
      </c>
      <c r="G17" s="182">
        <f>'Prezence 12.9.'!G26</f>
        <v>0</v>
      </c>
      <c r="H17" s="182">
        <f>'Prezence 12.9.'!H26</f>
        <v>0</v>
      </c>
      <c r="I17" s="182">
        <f>'Prezence 12.9.'!I26</f>
        <v>0</v>
      </c>
      <c r="J17" s="182">
        <f>'Prezence 12.9.'!J26</f>
        <v>0</v>
      </c>
      <c r="K17" s="182">
        <f>'Prezence 12.9.'!K26</f>
        <v>0</v>
      </c>
      <c r="L17" s="182">
        <f>'Prezence 12.9.'!L26</f>
        <v>0</v>
      </c>
      <c r="M17" s="182">
        <f>'Prezence 12.9.'!M26</f>
        <v>0</v>
      </c>
      <c r="N17" s="182">
        <f>'Prezence 12.9.'!N26</f>
        <v>0</v>
      </c>
      <c r="O17" s="182">
        <f>'Prezence 12.9.'!O26</f>
        <v>0</v>
      </c>
      <c r="P17" s="182">
        <f>'Prezence 12.9.'!P26</f>
        <v>0</v>
      </c>
      <c r="Q17" s="182">
        <f>'Prezence 12.9.'!Q26</f>
        <v>0</v>
      </c>
      <c r="R17" s="182" t="str">
        <f>'Prezence 12.9.'!R26</f>
        <v>Zadrobílek Jan</v>
      </c>
      <c r="S17" s="182" t="str">
        <f>'Prezence 12.9.'!S26</f>
        <v>Zadrobílek J. st.</v>
      </c>
    </row>
    <row r="18" spans="1:19" x14ac:dyDescent="0.25">
      <c r="A18" s="223"/>
      <c r="B18" s="183" t="str">
        <f>'Prezence 12.9.'!B33</f>
        <v>TJ Peklo nad Zdobnicí "B" - Vojtěch Kopecký</v>
      </c>
      <c r="C18" s="183">
        <f>'Prezence 12.9.'!C33</f>
        <v>6041</v>
      </c>
      <c r="D18" s="183" t="str">
        <f>'Prezence 12.9.'!D33</f>
        <v>Vojtěch Kopecký</v>
      </c>
      <c r="E18" s="183">
        <f>'Prezence 12.9.'!E33</f>
        <v>0</v>
      </c>
      <c r="F18" s="183">
        <f>'Prezence 12.9.'!F33</f>
        <v>0</v>
      </c>
      <c r="G18" s="183">
        <f>'Prezence 12.9.'!G33</f>
        <v>0</v>
      </c>
      <c r="H18" s="183">
        <f>'Prezence 12.9.'!H33</f>
        <v>0</v>
      </c>
      <c r="I18" s="183">
        <f>'Prezence 12.9.'!I33</f>
        <v>0</v>
      </c>
      <c r="J18" s="183">
        <f>'Prezence 12.9.'!J33</f>
        <v>0</v>
      </c>
      <c r="K18" s="183">
        <f>'Prezence 12.9.'!K33</f>
        <v>0</v>
      </c>
      <c r="L18" s="183">
        <f>'Prezence 12.9.'!L33</f>
        <v>0</v>
      </c>
      <c r="M18" s="183">
        <f>'Prezence 12.9.'!M33</f>
        <v>0</v>
      </c>
      <c r="N18" s="183">
        <f>'Prezence 12.9.'!N33</f>
        <v>0</v>
      </c>
      <c r="O18" s="183">
        <f>'Prezence 12.9.'!O33</f>
        <v>0</v>
      </c>
      <c r="P18" s="183">
        <f>'Prezence 12.9.'!P33</f>
        <v>0</v>
      </c>
      <c r="Q18" s="183">
        <f>'Prezence 12.9.'!Q33</f>
        <v>0</v>
      </c>
      <c r="R18" s="183" t="str">
        <f>'Prezence 12.9.'!R33</f>
        <v>Kopecký</v>
      </c>
      <c r="S18" s="183" t="str">
        <f>'Prezence 12.9.'!S33</f>
        <v>Prachař</v>
      </c>
    </row>
    <row r="19" spans="1:19" ht="14.45" customHeight="1" thickBot="1" x14ac:dyDescent="0.3">
      <c r="A19" s="223"/>
      <c r="B19" s="184" t="str">
        <f>'Prezence 12.9.'!B16</f>
        <v>MNK Modřice "L" - Lukáš Trávníček</v>
      </c>
      <c r="C19" s="184">
        <f>'Prezence 12.9.'!C16</f>
        <v>6659</v>
      </c>
      <c r="D19" s="184" t="str">
        <f>'Prezence 12.9.'!D16</f>
        <v>Lukáš Trávníček</v>
      </c>
      <c r="E19" s="184">
        <f>'Prezence 12.9.'!E16</f>
        <v>0</v>
      </c>
      <c r="F19" s="184">
        <f>'Prezence 12.9.'!F16</f>
        <v>0</v>
      </c>
      <c r="G19" s="184">
        <f>'Prezence 12.9.'!G16</f>
        <v>0</v>
      </c>
      <c r="H19" s="184">
        <f>'Prezence 12.9.'!H16</f>
        <v>0</v>
      </c>
      <c r="I19" s="184">
        <f>'Prezence 12.9.'!I16</f>
        <v>0</v>
      </c>
      <c r="J19" s="184">
        <f>'Prezence 12.9.'!J16</f>
        <v>0</v>
      </c>
      <c r="K19" s="184">
        <f>'Prezence 12.9.'!K16</f>
        <v>0</v>
      </c>
      <c r="L19" s="184">
        <f>'Prezence 12.9.'!L16</f>
        <v>0</v>
      </c>
      <c r="M19" s="184">
        <f>'Prezence 12.9.'!M16</f>
        <v>0</v>
      </c>
      <c r="N19" s="184">
        <f>'Prezence 12.9.'!N16</f>
        <v>0</v>
      </c>
      <c r="O19" s="184">
        <f>'Prezence 12.9.'!O16</f>
        <v>0</v>
      </c>
      <c r="P19" s="184">
        <f>'Prezence 12.9.'!P16</f>
        <v>0</v>
      </c>
      <c r="Q19" s="184">
        <f>'Prezence 12.9.'!Q16</f>
        <v>0</v>
      </c>
      <c r="R19" s="184" t="str">
        <f>'Prezence 12.9.'!R16</f>
        <v>Trávníček</v>
      </c>
      <c r="S19" s="184" t="str">
        <f>'Prezence 12.9.'!S16</f>
        <v>Svoboda</v>
      </c>
    </row>
    <row r="20" spans="1:19" x14ac:dyDescent="0.25">
      <c r="A20" s="224" t="s">
        <v>45</v>
      </c>
      <c r="B20" s="185" t="str">
        <f>'Prezence 12.9.'!B6</f>
        <v>MNK Modřice "B" - Tomáš Sluka</v>
      </c>
      <c r="C20" s="185">
        <f>'Prezence 12.9.'!C6</f>
        <v>6006</v>
      </c>
      <c r="D20" s="185" t="str">
        <f>'Prezence 12.9.'!D6</f>
        <v>Tomáš Sluka</v>
      </c>
      <c r="E20" s="185">
        <f>'Prezence 12.9.'!E6</f>
        <v>0</v>
      </c>
      <c r="F20" s="185">
        <f>'Prezence 12.9.'!F6</f>
        <v>0</v>
      </c>
      <c r="G20" s="185">
        <f>'Prezence 12.9.'!G6</f>
        <v>0</v>
      </c>
      <c r="H20" s="185">
        <f>'Prezence 12.9.'!H6</f>
        <v>0</v>
      </c>
      <c r="I20" s="185">
        <f>'Prezence 12.9.'!I6</f>
        <v>0</v>
      </c>
      <c r="J20" s="185">
        <f>'Prezence 12.9.'!J6</f>
        <v>0</v>
      </c>
      <c r="K20" s="185">
        <f>'Prezence 12.9.'!K6</f>
        <v>0</v>
      </c>
      <c r="L20" s="185">
        <f>'Prezence 12.9.'!L6</f>
        <v>0</v>
      </c>
      <c r="M20" s="185">
        <f>'Prezence 12.9.'!M6</f>
        <v>0</v>
      </c>
      <c r="N20" s="185">
        <f>'Prezence 12.9.'!N6</f>
        <v>0</v>
      </c>
      <c r="O20" s="185">
        <f>'Prezence 12.9.'!O6</f>
        <v>0</v>
      </c>
      <c r="P20" s="185">
        <f>'Prezence 12.9.'!P6</f>
        <v>0</v>
      </c>
      <c r="Q20" s="185">
        <f>'Prezence 12.9.'!Q6</f>
        <v>0</v>
      </c>
      <c r="R20" s="185" t="str">
        <f>'Prezence 12.9.'!R6</f>
        <v>Sluka</v>
      </c>
      <c r="S20" s="185" t="str">
        <f>'Prezence 12.9.'!S6</f>
        <v>Svoboda</v>
      </c>
    </row>
    <row r="21" spans="1:19" x14ac:dyDescent="0.25">
      <c r="A21" s="220"/>
      <c r="B21" s="182" t="str">
        <f>'Prezence 12.9.'!B29</f>
        <v>SK Liapor - Witte Karlovy Vary "B" - Jiří Malý</v>
      </c>
      <c r="C21" s="182">
        <f>'Prezence 12.9.'!C29</f>
        <v>6790</v>
      </c>
      <c r="D21" s="182" t="str">
        <f>'Prezence 12.9.'!D29</f>
        <v>Jiří Malý</v>
      </c>
      <c r="E21" s="182">
        <f>'Prezence 12.9.'!E29</f>
        <v>0</v>
      </c>
      <c r="F21" s="182">
        <f>'Prezence 12.9.'!F29</f>
        <v>0</v>
      </c>
      <c r="G21" s="182">
        <f>'Prezence 12.9.'!G29</f>
        <v>0</v>
      </c>
      <c r="H21" s="182">
        <f>'Prezence 12.9.'!H29</f>
        <v>0</v>
      </c>
      <c r="I21" s="182">
        <f>'Prezence 12.9.'!I29</f>
        <v>0</v>
      </c>
      <c r="J21" s="182">
        <f>'Prezence 12.9.'!J29</f>
        <v>0</v>
      </c>
      <c r="K21" s="182">
        <f>'Prezence 12.9.'!K29</f>
        <v>0</v>
      </c>
      <c r="L21" s="182">
        <f>'Prezence 12.9.'!L29</f>
        <v>0</v>
      </c>
      <c r="M21" s="182">
        <f>'Prezence 12.9.'!M29</f>
        <v>0</v>
      </c>
      <c r="N21" s="182">
        <f>'Prezence 12.9.'!N29</f>
        <v>0</v>
      </c>
      <c r="O21" s="182">
        <f>'Prezence 12.9.'!O29</f>
        <v>0</v>
      </c>
      <c r="P21" s="182">
        <f>'Prezence 12.9.'!P29</f>
        <v>0</v>
      </c>
      <c r="Q21" s="182">
        <f>'Prezence 12.9.'!Q29</f>
        <v>0</v>
      </c>
      <c r="R21" s="182" t="str">
        <f>'Prezence 12.9.'!R29</f>
        <v>Malý</v>
      </c>
      <c r="S21" s="182" t="str">
        <f>'Prezence 12.9.'!S29</f>
        <v>Dutka</v>
      </c>
    </row>
    <row r="22" spans="1:19" ht="14.45" customHeight="1" thickBot="1" x14ac:dyDescent="0.3">
      <c r="A22" s="221"/>
      <c r="B22" s="183" t="str">
        <f>'Prezence 12.9.'!B12</f>
        <v>MNK Modřice "H" - Tadeáš Bednář</v>
      </c>
      <c r="C22" s="183">
        <f>'Prezence 12.9.'!C12</f>
        <v>5238</v>
      </c>
      <c r="D22" s="183" t="str">
        <f>'Prezence 12.9.'!D12</f>
        <v>Tadeáš Bednář</v>
      </c>
      <c r="E22" s="183">
        <f>'Prezence 12.9.'!E12</f>
        <v>0</v>
      </c>
      <c r="F22" s="183">
        <f>'Prezence 12.9.'!F12</f>
        <v>0</v>
      </c>
      <c r="G22" s="183">
        <f>'Prezence 12.9.'!G12</f>
        <v>0</v>
      </c>
      <c r="H22" s="183">
        <f>'Prezence 12.9.'!H12</f>
        <v>0</v>
      </c>
      <c r="I22" s="183">
        <f>'Prezence 12.9.'!I12</f>
        <v>0</v>
      </c>
      <c r="J22" s="183">
        <f>'Prezence 12.9.'!J12</f>
        <v>0</v>
      </c>
      <c r="K22" s="183">
        <f>'Prezence 12.9.'!K12</f>
        <v>0</v>
      </c>
      <c r="L22" s="183">
        <f>'Prezence 12.9.'!L12</f>
        <v>0</v>
      </c>
      <c r="M22" s="183">
        <f>'Prezence 12.9.'!M12</f>
        <v>0</v>
      </c>
      <c r="N22" s="183">
        <f>'Prezence 12.9.'!N12</f>
        <v>0</v>
      </c>
      <c r="O22" s="183">
        <f>'Prezence 12.9.'!O12</f>
        <v>0</v>
      </c>
      <c r="P22" s="183">
        <f>'Prezence 12.9.'!P12</f>
        <v>0</v>
      </c>
      <c r="Q22" s="183">
        <f>'Prezence 12.9.'!Q12</f>
        <v>0</v>
      </c>
      <c r="R22" s="183" t="str">
        <f>'Prezence 12.9.'!R12</f>
        <v>Bednář</v>
      </c>
      <c r="S22" s="183" t="str">
        <f>'Prezence 12.9.'!S12</f>
        <v>Bednář</v>
      </c>
    </row>
    <row r="23" spans="1:19" x14ac:dyDescent="0.25">
      <c r="A23" s="224" t="s">
        <v>46</v>
      </c>
      <c r="B23" s="181" t="str">
        <f>'Prezence 12.9.'!B23</f>
        <v>TJ Dynamo České Budějovice "A" - Kryštov Kalianko</v>
      </c>
      <c r="C23" s="181">
        <f>'Prezence 12.9.'!C23</f>
        <v>6302</v>
      </c>
      <c r="D23" s="181" t="str">
        <f>'Prezence 12.9.'!D23</f>
        <v>Kryštov Kalianko</v>
      </c>
      <c r="E23" s="181">
        <f>'Prezence 12.9.'!E23</f>
        <v>0</v>
      </c>
      <c r="F23" s="181">
        <f>'Prezence 12.9.'!F23</f>
        <v>0</v>
      </c>
      <c r="G23" s="181">
        <f>'Prezence 12.9.'!G23</f>
        <v>0</v>
      </c>
      <c r="H23" s="181">
        <f>'Prezence 12.9.'!H23</f>
        <v>0</v>
      </c>
      <c r="I23" s="181">
        <f>'Prezence 12.9.'!I23</f>
        <v>0</v>
      </c>
      <c r="J23" s="181">
        <f>'Prezence 12.9.'!J23</f>
        <v>0</v>
      </c>
      <c r="K23" s="181">
        <f>'Prezence 12.9.'!K23</f>
        <v>0</v>
      </c>
      <c r="L23" s="181">
        <f>'Prezence 12.9.'!L23</f>
        <v>0</v>
      </c>
      <c r="M23" s="181">
        <f>'Prezence 12.9.'!M23</f>
        <v>0</v>
      </c>
      <c r="N23" s="181">
        <f>'Prezence 12.9.'!N23</f>
        <v>0</v>
      </c>
      <c r="O23" s="181">
        <f>'Prezence 12.9.'!O23</f>
        <v>0</v>
      </c>
      <c r="P23" s="181">
        <f>'Prezence 12.9.'!P23</f>
        <v>0</v>
      </c>
      <c r="Q23" s="181">
        <f>'Prezence 12.9.'!Q23</f>
        <v>0</v>
      </c>
      <c r="R23" s="181" t="str">
        <f>'Prezence 12.9.'!R23</f>
        <v>Kalianko</v>
      </c>
      <c r="S23" s="181" t="str">
        <f>'Prezence 12.9.'!S23</f>
        <v>Kalianko</v>
      </c>
    </row>
    <row r="24" spans="1:19" x14ac:dyDescent="0.25">
      <c r="A24" s="220"/>
      <c r="B24" s="182" t="str">
        <f>'Prezence 12.9.'!B27</f>
        <v>T.J. SOKOL Holice "C" - Jakub Zadrobílek</v>
      </c>
      <c r="C24" s="182">
        <f>'Prezence 12.9.'!C27</f>
        <v>6669</v>
      </c>
      <c r="D24" s="182" t="str">
        <f>'Prezence 12.9.'!D27</f>
        <v>Jakub Zadrobílek</v>
      </c>
      <c r="E24" s="182">
        <f>'Prezence 12.9.'!E27</f>
        <v>0</v>
      </c>
      <c r="F24" s="182">
        <f>'Prezence 12.9.'!F27</f>
        <v>0</v>
      </c>
      <c r="G24" s="182">
        <f>'Prezence 12.9.'!G27</f>
        <v>0</v>
      </c>
      <c r="H24" s="182">
        <f>'Prezence 12.9.'!H27</f>
        <v>0</v>
      </c>
      <c r="I24" s="182">
        <f>'Prezence 12.9.'!I27</f>
        <v>0</v>
      </c>
      <c r="J24" s="182">
        <f>'Prezence 12.9.'!J27</f>
        <v>0</v>
      </c>
      <c r="K24" s="182">
        <f>'Prezence 12.9.'!K27</f>
        <v>0</v>
      </c>
      <c r="L24" s="182">
        <f>'Prezence 12.9.'!L27</f>
        <v>0</v>
      </c>
      <c r="M24" s="182">
        <f>'Prezence 12.9.'!M27</f>
        <v>0</v>
      </c>
      <c r="N24" s="182">
        <f>'Prezence 12.9.'!N27</f>
        <v>0</v>
      </c>
      <c r="O24" s="182">
        <f>'Prezence 12.9.'!O27</f>
        <v>0</v>
      </c>
      <c r="P24" s="182">
        <f>'Prezence 12.9.'!P27</f>
        <v>0</v>
      </c>
      <c r="Q24" s="182">
        <f>'Prezence 12.9.'!Q27</f>
        <v>0</v>
      </c>
      <c r="R24" s="182" t="str">
        <f>'Prezence 12.9.'!R27</f>
        <v>Zadrobílek Jakub</v>
      </c>
      <c r="S24" s="182" t="str">
        <f>'Prezence 12.9.'!S27</f>
        <v>Zadrobílek K.</v>
      </c>
    </row>
    <row r="25" spans="1:19" x14ac:dyDescent="0.25">
      <c r="A25" s="223"/>
      <c r="B25" s="183" t="str">
        <f>'Prezence 12.9.'!B18</f>
        <v>Slovan Chabařovice "B" - Lukáš Vondryska</v>
      </c>
      <c r="C25" s="183">
        <f>'Prezence 12.9.'!C18</f>
        <v>6632</v>
      </c>
      <c r="D25" s="183" t="str">
        <f>'Prezence 12.9.'!D18</f>
        <v>Lukáš Vondryska</v>
      </c>
      <c r="E25" s="183">
        <f>'Prezence 12.9.'!E18</f>
        <v>0</v>
      </c>
      <c r="F25" s="183">
        <f>'Prezence 12.9.'!F18</f>
        <v>0</v>
      </c>
      <c r="G25" s="183">
        <f>'Prezence 12.9.'!G18</f>
        <v>0</v>
      </c>
      <c r="H25" s="183">
        <f>'Prezence 12.9.'!H18</f>
        <v>0</v>
      </c>
      <c r="I25" s="183">
        <f>'Prezence 12.9.'!I18</f>
        <v>0</v>
      </c>
      <c r="J25" s="183">
        <f>'Prezence 12.9.'!J18</f>
        <v>0</v>
      </c>
      <c r="K25" s="183">
        <f>'Prezence 12.9.'!K18</f>
        <v>0</v>
      </c>
      <c r="L25" s="183">
        <f>'Prezence 12.9.'!L18</f>
        <v>0</v>
      </c>
      <c r="M25" s="183">
        <f>'Prezence 12.9.'!M18</f>
        <v>0</v>
      </c>
      <c r="N25" s="183">
        <f>'Prezence 12.9.'!N18</f>
        <v>0</v>
      </c>
      <c r="O25" s="183">
        <f>'Prezence 12.9.'!O18</f>
        <v>0</v>
      </c>
      <c r="P25" s="183">
        <f>'Prezence 12.9.'!P18</f>
        <v>0</v>
      </c>
      <c r="Q25" s="183">
        <f>'Prezence 12.9.'!Q18</f>
        <v>0</v>
      </c>
      <c r="R25" s="183" t="str">
        <f>'Prezence 12.9.'!R18</f>
        <v>Vondryska</v>
      </c>
      <c r="S25" s="183" t="str">
        <f>'Prezence 12.9.'!S18</f>
        <v>Pabián</v>
      </c>
    </row>
    <row r="26" spans="1:19" ht="14.45" customHeight="1" thickBot="1" x14ac:dyDescent="0.3">
      <c r="A26" s="221"/>
      <c r="B26" s="184" t="str">
        <f>'Prezence 12.9.'!B14</f>
        <v>MNK Modřice "J" - František Dlabka</v>
      </c>
      <c r="C26" s="184">
        <f>'Prezence 12.9.'!C14</f>
        <v>5731</v>
      </c>
      <c r="D26" s="184" t="str">
        <f>'Prezence 12.9.'!D14</f>
        <v>František Dlabka</v>
      </c>
      <c r="E26" s="184">
        <f>'Prezence 12.9.'!E14</f>
        <v>0</v>
      </c>
      <c r="F26" s="184">
        <f>'Prezence 12.9.'!F14</f>
        <v>0</v>
      </c>
      <c r="G26" s="184">
        <f>'Prezence 12.9.'!G14</f>
        <v>0</v>
      </c>
      <c r="H26" s="184">
        <f>'Prezence 12.9.'!H14</f>
        <v>0</v>
      </c>
      <c r="I26" s="184">
        <f>'Prezence 12.9.'!I14</f>
        <v>0</v>
      </c>
      <c r="J26" s="184">
        <f>'Prezence 12.9.'!J14</f>
        <v>0</v>
      </c>
      <c r="K26" s="184">
        <f>'Prezence 12.9.'!K14</f>
        <v>0</v>
      </c>
      <c r="L26" s="184">
        <f>'Prezence 12.9.'!L14</f>
        <v>0</v>
      </c>
      <c r="M26" s="184">
        <f>'Prezence 12.9.'!M14</f>
        <v>0</v>
      </c>
      <c r="N26" s="184">
        <f>'Prezence 12.9.'!N14</f>
        <v>0</v>
      </c>
      <c r="O26" s="184">
        <f>'Prezence 12.9.'!O14</f>
        <v>0</v>
      </c>
      <c r="P26" s="184">
        <f>'Prezence 12.9.'!P14</f>
        <v>0</v>
      </c>
      <c r="Q26" s="184">
        <f>'Prezence 12.9.'!Q14</f>
        <v>0</v>
      </c>
      <c r="R26" s="184" t="str">
        <f>'Prezence 12.9.'!R14</f>
        <v>Dlabka</v>
      </c>
      <c r="S26" s="184" t="str">
        <f>'Prezence 12.9.'!S14</f>
        <v>Jahoda</v>
      </c>
    </row>
    <row r="27" spans="1:19" x14ac:dyDescent="0.25">
      <c r="A27" s="224" t="s">
        <v>47</v>
      </c>
      <c r="B27" s="185" t="str">
        <f>'Prezence 12.9.'!B7</f>
        <v>MNK Modřice "C" - Michael Svoboda</v>
      </c>
      <c r="C27" s="185">
        <f>'Prezence 12.9.'!C7</f>
        <v>5287</v>
      </c>
      <c r="D27" s="185" t="str">
        <f>'Prezence 12.9.'!D7</f>
        <v>Michael Svoboda</v>
      </c>
      <c r="E27" s="185">
        <f>'Prezence 12.9.'!E7</f>
        <v>0</v>
      </c>
      <c r="F27" s="185">
        <f>'Prezence 12.9.'!F7</f>
        <v>0</v>
      </c>
      <c r="G27" s="185">
        <f>'Prezence 12.9.'!G7</f>
        <v>0</v>
      </c>
      <c r="H27" s="185">
        <f>'Prezence 12.9.'!H7</f>
        <v>0</v>
      </c>
      <c r="I27" s="185">
        <f>'Prezence 12.9.'!I7</f>
        <v>0</v>
      </c>
      <c r="J27" s="185">
        <f>'Prezence 12.9.'!J7</f>
        <v>0</v>
      </c>
      <c r="K27" s="185">
        <f>'Prezence 12.9.'!K7</f>
        <v>0</v>
      </c>
      <c r="L27" s="185">
        <f>'Prezence 12.9.'!L7</f>
        <v>0</v>
      </c>
      <c r="M27" s="185">
        <f>'Prezence 12.9.'!M7</f>
        <v>0</v>
      </c>
      <c r="N27" s="185">
        <f>'Prezence 12.9.'!N7</f>
        <v>0</v>
      </c>
      <c r="O27" s="185">
        <f>'Prezence 12.9.'!O7</f>
        <v>0</v>
      </c>
      <c r="P27" s="185">
        <f>'Prezence 12.9.'!P7</f>
        <v>0</v>
      </c>
      <c r="Q27" s="185">
        <f>'Prezence 12.9.'!Q7</f>
        <v>0</v>
      </c>
      <c r="R27" s="185" t="str">
        <f>'Prezence 12.9.'!R7</f>
        <v>Svoboda</v>
      </c>
      <c r="S27" s="185" t="str">
        <f>'Prezence 12.9.'!S7</f>
        <v>Bednář</v>
      </c>
    </row>
    <row r="28" spans="1:19" x14ac:dyDescent="0.25">
      <c r="A28" s="220"/>
      <c r="B28" s="182" t="str">
        <f>'Prezence 12.9.'!B25</f>
        <v>T.J. SOKOL Holice "A" - Dominik Machatý</v>
      </c>
      <c r="C28" s="182">
        <f>'Prezence 12.9.'!C25</f>
        <v>6397</v>
      </c>
      <c r="D28" s="182" t="str">
        <f>'Prezence 12.9.'!D25</f>
        <v>Dominik Machatý</v>
      </c>
      <c r="E28" s="182">
        <f>'Prezence 12.9.'!E25</f>
        <v>0</v>
      </c>
      <c r="F28" s="182">
        <f>'Prezence 12.9.'!F25</f>
        <v>0</v>
      </c>
      <c r="G28" s="182">
        <f>'Prezence 12.9.'!G25</f>
        <v>0</v>
      </c>
      <c r="H28" s="182">
        <f>'Prezence 12.9.'!H25</f>
        <v>0</v>
      </c>
      <c r="I28" s="182">
        <f>'Prezence 12.9.'!I25</f>
        <v>0</v>
      </c>
      <c r="J28" s="182">
        <f>'Prezence 12.9.'!J25</f>
        <v>0</v>
      </c>
      <c r="K28" s="182">
        <f>'Prezence 12.9.'!K25</f>
        <v>0</v>
      </c>
      <c r="L28" s="182">
        <f>'Prezence 12.9.'!L25</f>
        <v>0</v>
      </c>
      <c r="M28" s="182">
        <f>'Prezence 12.9.'!M25</f>
        <v>0</v>
      </c>
      <c r="N28" s="182">
        <f>'Prezence 12.9.'!N25</f>
        <v>0</v>
      </c>
      <c r="O28" s="182">
        <f>'Prezence 12.9.'!O25</f>
        <v>0</v>
      </c>
      <c r="P28" s="182">
        <f>'Prezence 12.9.'!P25</f>
        <v>0</v>
      </c>
      <c r="Q28" s="182">
        <f>'Prezence 12.9.'!Q25</f>
        <v>0</v>
      </c>
      <c r="R28" s="182" t="str">
        <f>'Prezence 12.9.'!R25</f>
        <v>Machatý</v>
      </c>
      <c r="S28" s="182" t="str">
        <f>'Prezence 12.9.'!S25</f>
        <v>Zadrobílek K.</v>
      </c>
    </row>
    <row r="29" spans="1:19" x14ac:dyDescent="0.25">
      <c r="A29" s="223"/>
      <c r="B29" s="183" t="str">
        <f>'Prezence 12.9.'!B19</f>
        <v>Slovan Chabařovice "C" - Eduard Turek</v>
      </c>
      <c r="C29" s="183">
        <f>'Prezence 12.9.'!C19</f>
        <v>6631</v>
      </c>
      <c r="D29" s="183" t="str">
        <f>'Prezence 12.9.'!D19</f>
        <v>Eduard Turek</v>
      </c>
      <c r="E29" s="183">
        <f>'Prezence 12.9.'!E19</f>
        <v>0</v>
      </c>
      <c r="F29" s="183">
        <f>'Prezence 12.9.'!F19</f>
        <v>0</v>
      </c>
      <c r="G29" s="183">
        <f>'Prezence 12.9.'!G19</f>
        <v>0</v>
      </c>
      <c r="H29" s="183">
        <f>'Prezence 12.9.'!H19</f>
        <v>0</v>
      </c>
      <c r="I29" s="183">
        <f>'Prezence 12.9.'!I19</f>
        <v>0</v>
      </c>
      <c r="J29" s="183">
        <f>'Prezence 12.9.'!J19</f>
        <v>0</v>
      </c>
      <c r="K29" s="183">
        <f>'Prezence 12.9.'!K19</f>
        <v>0</v>
      </c>
      <c r="L29" s="183">
        <f>'Prezence 12.9.'!L19</f>
        <v>0</v>
      </c>
      <c r="M29" s="183">
        <f>'Prezence 12.9.'!M19</f>
        <v>0</v>
      </c>
      <c r="N29" s="183">
        <f>'Prezence 12.9.'!N19</f>
        <v>0</v>
      </c>
      <c r="O29" s="183">
        <f>'Prezence 12.9.'!O19</f>
        <v>0</v>
      </c>
      <c r="P29" s="183">
        <f>'Prezence 12.9.'!P19</f>
        <v>0</v>
      </c>
      <c r="Q29" s="183">
        <f>'Prezence 12.9.'!Q19</f>
        <v>0</v>
      </c>
      <c r="R29" s="183" t="str">
        <f>'Prezence 12.9.'!R19</f>
        <v>Turek</v>
      </c>
      <c r="S29" s="183" t="str">
        <f>'Prezence 12.9.'!S19</f>
        <v>Pabián</v>
      </c>
    </row>
    <row r="30" spans="1:19" ht="14.45" customHeight="1" thickBot="1" x14ac:dyDescent="0.3">
      <c r="A30" s="221"/>
      <c r="B30" s="183" t="str">
        <f>'Prezence 12.9.'!B11</f>
        <v>MNK Modřice "G" - Patrik Kolouch</v>
      </c>
      <c r="C30" s="183">
        <f>'Prezence 12.9.'!C11</f>
        <v>5268</v>
      </c>
      <c r="D30" s="183" t="str">
        <f>'Prezence 12.9.'!D11</f>
        <v>Patrik Kolouch</v>
      </c>
      <c r="E30" s="183">
        <f>'Prezence 12.9.'!E11</f>
        <v>0</v>
      </c>
      <c r="F30" s="183">
        <f>'Prezence 12.9.'!F11</f>
        <v>0</v>
      </c>
      <c r="G30" s="183">
        <f>'Prezence 12.9.'!G11</f>
        <v>0</v>
      </c>
      <c r="H30" s="183">
        <f>'Prezence 12.9.'!H11</f>
        <v>0</v>
      </c>
      <c r="I30" s="183">
        <f>'Prezence 12.9.'!I11</f>
        <v>0</v>
      </c>
      <c r="J30" s="183">
        <f>'Prezence 12.9.'!J11</f>
        <v>0</v>
      </c>
      <c r="K30" s="183">
        <f>'Prezence 12.9.'!K11</f>
        <v>0</v>
      </c>
      <c r="L30" s="183">
        <f>'Prezence 12.9.'!L11</f>
        <v>0</v>
      </c>
      <c r="M30" s="183">
        <f>'Prezence 12.9.'!M11</f>
        <v>0</v>
      </c>
      <c r="N30" s="183">
        <f>'Prezence 12.9.'!N11</f>
        <v>0</v>
      </c>
      <c r="O30" s="183">
        <f>'Prezence 12.9.'!O11</f>
        <v>0</v>
      </c>
      <c r="P30" s="183">
        <f>'Prezence 12.9.'!P11</f>
        <v>0</v>
      </c>
      <c r="Q30" s="183">
        <f>'Prezence 12.9.'!Q11</f>
        <v>0</v>
      </c>
      <c r="R30" s="183" t="str">
        <f>'Prezence 12.9.'!R11</f>
        <v>Kolouch</v>
      </c>
      <c r="S30" s="183" t="str">
        <f>'Prezence 12.9.'!S11</f>
        <v>Bednář</v>
      </c>
    </row>
    <row r="31" spans="1:19" x14ac:dyDescent="0.25">
      <c r="A31" s="222" t="s">
        <v>48</v>
      </c>
      <c r="B31" s="181" t="str">
        <f>'Prezence 12.9.'!B5</f>
        <v>MNK Modřice "A" - David Dvořák</v>
      </c>
      <c r="C31" s="181">
        <f>'Prezence 12.9.'!C5</f>
        <v>4386</v>
      </c>
      <c r="D31" s="181" t="str">
        <f>'Prezence 12.9.'!D5</f>
        <v>David Dvořák</v>
      </c>
      <c r="E31" s="181">
        <f>'Prezence 12.9.'!E5</f>
        <v>0</v>
      </c>
      <c r="F31" s="181">
        <f>'Prezence 12.9.'!F5</f>
        <v>0</v>
      </c>
      <c r="G31" s="181">
        <f>'Prezence 12.9.'!G5</f>
        <v>0</v>
      </c>
      <c r="H31" s="181">
        <f>'Prezence 12.9.'!H5</f>
        <v>0</v>
      </c>
      <c r="I31" s="181">
        <f>'Prezence 12.9.'!I5</f>
        <v>0</v>
      </c>
      <c r="J31" s="181">
        <f>'Prezence 12.9.'!J5</f>
        <v>0</v>
      </c>
      <c r="K31" s="181">
        <f>'Prezence 12.9.'!K5</f>
        <v>0</v>
      </c>
      <c r="L31" s="181">
        <f>'Prezence 12.9.'!L5</f>
        <v>0</v>
      </c>
      <c r="M31" s="181">
        <f>'Prezence 12.9.'!M5</f>
        <v>0</v>
      </c>
      <c r="N31" s="181">
        <f>'Prezence 12.9.'!N5</f>
        <v>0</v>
      </c>
      <c r="O31" s="181">
        <f>'Prezence 12.9.'!O5</f>
        <v>0</v>
      </c>
      <c r="P31" s="181">
        <f>'Prezence 12.9.'!P5</f>
        <v>0</v>
      </c>
      <c r="Q31" s="181">
        <f>'Prezence 12.9.'!Q5</f>
        <v>0</v>
      </c>
      <c r="R31" s="181" t="str">
        <f>'Prezence 12.9.'!R5</f>
        <v>Dvořák</v>
      </c>
      <c r="S31" s="181" t="str">
        <f>'Prezence 12.9.'!S5</f>
        <v>Dvořák</v>
      </c>
    </row>
    <row r="32" spans="1:19" x14ac:dyDescent="0.25">
      <c r="A32" s="222"/>
      <c r="B32" s="185" t="str">
        <f>'Prezence 12.9.'!B21</f>
        <v>TJ ČZ Strakonice "B" - Rostislav Hrubý</v>
      </c>
      <c r="C32" s="185">
        <f>'Prezence 12.9.'!C21</f>
        <v>6677</v>
      </c>
      <c r="D32" s="185" t="str">
        <f>'Prezence 12.9.'!D21</f>
        <v>Rostislav Hrubý</v>
      </c>
      <c r="E32" s="185">
        <f>'Prezence 12.9.'!E21</f>
        <v>0</v>
      </c>
      <c r="F32" s="185">
        <f>'Prezence 12.9.'!F21</f>
        <v>0</v>
      </c>
      <c r="G32" s="185">
        <f>'Prezence 12.9.'!G21</f>
        <v>0</v>
      </c>
      <c r="H32" s="185">
        <f>'Prezence 12.9.'!H21</f>
        <v>0</v>
      </c>
      <c r="I32" s="185">
        <f>'Prezence 12.9.'!I21</f>
        <v>0</v>
      </c>
      <c r="J32" s="185">
        <f>'Prezence 12.9.'!J21</f>
        <v>0</v>
      </c>
      <c r="K32" s="185">
        <f>'Prezence 12.9.'!K21</f>
        <v>0</v>
      </c>
      <c r="L32" s="185">
        <f>'Prezence 12.9.'!L21</f>
        <v>0</v>
      </c>
      <c r="M32" s="185">
        <f>'Prezence 12.9.'!M21</f>
        <v>0</v>
      </c>
      <c r="N32" s="185">
        <f>'Prezence 12.9.'!N21</f>
        <v>0</v>
      </c>
      <c r="O32" s="185">
        <f>'Prezence 12.9.'!O21</f>
        <v>0</v>
      </c>
      <c r="P32" s="185">
        <f>'Prezence 12.9.'!P21</f>
        <v>0</v>
      </c>
      <c r="Q32" s="185">
        <f>'Prezence 12.9.'!Q21</f>
        <v>0</v>
      </c>
      <c r="R32" s="185" t="str">
        <f>'Prezence 12.9.'!R21</f>
        <v>Hrubý</v>
      </c>
      <c r="S32" s="185" t="str">
        <f>'Prezence 12.9.'!S21</f>
        <v>Hrubý</v>
      </c>
    </row>
    <row r="33" spans="1:19" x14ac:dyDescent="0.25">
      <c r="A33" s="220"/>
      <c r="B33" s="182" t="str">
        <f>'Prezence 12.9.'!B9</f>
        <v>MNK Modřice "E" - Ondřej Jurka</v>
      </c>
      <c r="C33" s="182">
        <f>'Prezence 12.9.'!C9</f>
        <v>5264</v>
      </c>
      <c r="D33" s="182" t="str">
        <f>'Prezence 12.9.'!D9</f>
        <v>Ondřej Jurka</v>
      </c>
      <c r="E33" s="182">
        <f>'Prezence 12.9.'!E9</f>
        <v>0</v>
      </c>
      <c r="F33" s="182">
        <f>'Prezence 12.9.'!F9</f>
        <v>0</v>
      </c>
      <c r="G33" s="182">
        <f>'Prezence 12.9.'!G9</f>
        <v>0</v>
      </c>
      <c r="H33" s="182">
        <f>'Prezence 12.9.'!H9</f>
        <v>0</v>
      </c>
      <c r="I33" s="182">
        <f>'Prezence 12.9.'!I9</f>
        <v>0</v>
      </c>
      <c r="J33" s="182">
        <f>'Prezence 12.9.'!J9</f>
        <v>0</v>
      </c>
      <c r="K33" s="182">
        <f>'Prezence 12.9.'!K9</f>
        <v>0</v>
      </c>
      <c r="L33" s="182">
        <f>'Prezence 12.9.'!L9</f>
        <v>0</v>
      </c>
      <c r="M33" s="182">
        <f>'Prezence 12.9.'!M9</f>
        <v>0</v>
      </c>
      <c r="N33" s="182">
        <f>'Prezence 12.9.'!N9</f>
        <v>0</v>
      </c>
      <c r="O33" s="182">
        <f>'Prezence 12.9.'!O9</f>
        <v>0</v>
      </c>
      <c r="P33" s="182">
        <f>'Prezence 12.9.'!P9</f>
        <v>0</v>
      </c>
      <c r="Q33" s="182">
        <f>'Prezence 12.9.'!Q9</f>
        <v>0</v>
      </c>
      <c r="R33" s="182" t="str">
        <f>'Prezence 12.9.'!R9</f>
        <v>Jurka</v>
      </c>
      <c r="S33" s="182" t="str">
        <f>'Prezence 12.9.'!S9</f>
        <v>Bednář</v>
      </c>
    </row>
    <row r="34" spans="1:19" x14ac:dyDescent="0.25">
      <c r="B34" s="103"/>
      <c r="C34" s="104"/>
      <c r="D34" s="104"/>
      <c r="E34" s="104"/>
      <c r="F34" s="104"/>
      <c r="G34" s="104"/>
      <c r="H34" s="105"/>
      <c r="I34" s="106"/>
      <c r="J34" s="106"/>
      <c r="K34" s="106"/>
      <c r="L34" s="106"/>
      <c r="M34" s="106"/>
      <c r="N34" s="106"/>
      <c r="O34" s="106"/>
      <c r="P34" s="106"/>
      <c r="Q34" s="106"/>
      <c r="R34" s="106"/>
    </row>
    <row r="35" spans="1:19" x14ac:dyDescent="0.25">
      <c r="B35" s="103"/>
      <c r="C35" s="103"/>
      <c r="D35" s="103"/>
      <c r="E35" s="103"/>
      <c r="F35" s="103"/>
      <c r="G35" s="103"/>
    </row>
  </sheetData>
  <mergeCells count="11">
    <mergeCell ref="A20:A22"/>
    <mergeCell ref="A23:A26"/>
    <mergeCell ref="A27:A30"/>
    <mergeCell ref="A31:A33"/>
    <mergeCell ref="A2:A3"/>
    <mergeCell ref="A16:A19"/>
    <mergeCell ref="B2:S2"/>
    <mergeCell ref="B3:S3"/>
    <mergeCell ref="A5:A7"/>
    <mergeCell ref="A8:A11"/>
    <mergeCell ref="A12:A1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BB92"/>
  <sheetViews>
    <sheetView showGridLines="0" zoomScaleNormal="100" workbookViewId="0">
      <selection activeCell="W5" sqref="W5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20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x14ac:dyDescent="0.25">
      <c r="A5" s="229"/>
      <c r="B5" s="230"/>
      <c r="C5" s="249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/>
      <c r="M5" s="249"/>
      <c r="N5" s="250"/>
      <c r="O5" s="256" t="s">
        <v>1</v>
      </c>
      <c r="P5" s="257"/>
      <c r="Q5" s="258"/>
      <c r="R5" s="56" t="s">
        <v>2</v>
      </c>
    </row>
    <row r="6" spans="1:26" ht="15.75" thickBot="1" x14ac:dyDescent="0.3">
      <c r="A6" s="231"/>
      <c r="B6" s="232"/>
      <c r="C6" s="28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7" t="s">
        <v>4</v>
      </c>
    </row>
    <row r="7" spans="1:26" ht="15" customHeight="1" x14ac:dyDescent="0.25">
      <c r="A7" s="233">
        <v>1</v>
      </c>
      <c r="B7" s="236" t="str">
        <f>'Nasazení do skupin'!B5</f>
        <v>TJ Baník Stříbro - Lukáš Tolar</v>
      </c>
      <c r="C7" s="262"/>
      <c r="D7" s="263"/>
      <c r="E7" s="264"/>
      <c r="F7" s="271"/>
      <c r="G7" s="244"/>
      <c r="H7" s="274"/>
      <c r="I7" s="271"/>
      <c r="J7" s="244"/>
      <c r="K7" s="274"/>
      <c r="L7" s="281"/>
      <c r="M7" s="283"/>
      <c r="N7" s="292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265"/>
      <c r="D8" s="266"/>
      <c r="E8" s="267"/>
      <c r="F8" s="272"/>
      <c r="G8" s="245"/>
      <c r="H8" s="275"/>
      <c r="I8" s="272"/>
      <c r="J8" s="245"/>
      <c r="K8" s="275"/>
      <c r="L8" s="282"/>
      <c r="M8" s="284"/>
      <c r="N8" s="293"/>
      <c r="O8" s="301"/>
      <c r="P8" s="297"/>
      <c r="Q8" s="278"/>
      <c r="R8" s="247"/>
    </row>
    <row r="9" spans="1:26" ht="15" customHeight="1" x14ac:dyDescent="0.25">
      <c r="A9" s="234"/>
      <c r="B9" s="237"/>
      <c r="C9" s="265"/>
      <c r="D9" s="266"/>
      <c r="E9" s="267"/>
      <c r="F9" s="242"/>
      <c r="G9" s="273"/>
      <c r="H9" s="276"/>
      <c r="I9" s="242"/>
      <c r="J9" s="273"/>
      <c r="K9" s="276"/>
      <c r="L9" s="317"/>
      <c r="M9" s="290"/>
      <c r="N9" s="302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268"/>
      <c r="D10" s="269"/>
      <c r="E10" s="270"/>
      <c r="F10" s="242"/>
      <c r="G10" s="273"/>
      <c r="H10" s="276"/>
      <c r="I10" s="243"/>
      <c r="J10" s="279"/>
      <c r="K10" s="280"/>
      <c r="L10" s="318"/>
      <c r="M10" s="291"/>
      <c r="N10" s="303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skupin'!B6</f>
        <v>TJ Dynamo České Budějovice "B" - René Čakan</v>
      </c>
      <c r="C11" s="271"/>
      <c r="D11" s="244"/>
      <c r="E11" s="244"/>
      <c r="F11" s="333" t="s">
        <v>54</v>
      </c>
      <c r="G11" s="334"/>
      <c r="H11" s="335"/>
      <c r="I11" s="244"/>
      <c r="J11" s="244"/>
      <c r="K11" s="274"/>
      <c r="L11" s="281"/>
      <c r="M11" s="283"/>
      <c r="N11" s="292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282"/>
      <c r="M12" s="284"/>
      <c r="N12" s="293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317"/>
      <c r="M13" s="290"/>
      <c r="N13" s="302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318"/>
      <c r="M14" s="291"/>
      <c r="N14" s="303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skupin'!B7</f>
        <v>MNK Modřice "I" - Tomáš Jahoda</v>
      </c>
      <c r="C15" s="271"/>
      <c r="D15" s="244"/>
      <c r="E15" s="274"/>
      <c r="F15" s="342"/>
      <c r="G15" s="289"/>
      <c r="H15" s="289"/>
      <c r="I15" s="306"/>
      <c r="J15" s="307"/>
      <c r="K15" s="308"/>
      <c r="L15" s="315"/>
      <c r="M15" s="315"/>
      <c r="N15" s="330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309"/>
      <c r="J16" s="310"/>
      <c r="K16" s="311"/>
      <c r="L16" s="316"/>
      <c r="M16" s="316"/>
      <c r="N16" s="331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309"/>
      <c r="J17" s="310"/>
      <c r="K17" s="311"/>
      <c r="L17" s="304"/>
      <c r="M17" s="304"/>
      <c r="N17" s="352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312"/>
      <c r="J18" s="313"/>
      <c r="K18" s="314"/>
      <c r="L18" s="305"/>
      <c r="M18" s="305"/>
      <c r="N18" s="353"/>
      <c r="O18" s="288"/>
      <c r="P18" s="295"/>
      <c r="Q18" s="299"/>
      <c r="R18" s="255"/>
    </row>
    <row r="19" spans="1:28" ht="15" customHeight="1" x14ac:dyDescent="0.25">
      <c r="A19" s="233"/>
      <c r="B19" s="236"/>
      <c r="C19" s="281"/>
      <c r="D19" s="283"/>
      <c r="E19" s="292"/>
      <c r="F19" s="281"/>
      <c r="G19" s="283"/>
      <c r="H19" s="292"/>
      <c r="I19" s="328"/>
      <c r="J19" s="329"/>
      <c r="K19" s="329"/>
      <c r="L19" s="319">
        <v>2020</v>
      </c>
      <c r="M19" s="320"/>
      <c r="N19" s="321"/>
      <c r="O19" s="283"/>
      <c r="P19" s="283"/>
      <c r="Q19" s="292"/>
      <c r="R19" s="346"/>
    </row>
    <row r="20" spans="1:28" ht="15.75" customHeight="1" thickBot="1" x14ac:dyDescent="0.3">
      <c r="A20" s="234"/>
      <c r="B20" s="237"/>
      <c r="C20" s="282"/>
      <c r="D20" s="284"/>
      <c r="E20" s="293"/>
      <c r="F20" s="282"/>
      <c r="G20" s="284"/>
      <c r="H20" s="293"/>
      <c r="I20" s="282"/>
      <c r="J20" s="284"/>
      <c r="K20" s="284"/>
      <c r="L20" s="322"/>
      <c r="M20" s="323"/>
      <c r="N20" s="324"/>
      <c r="O20" s="284"/>
      <c r="P20" s="284"/>
      <c r="Q20" s="293"/>
      <c r="R20" s="347"/>
    </row>
    <row r="21" spans="1:28" ht="15" customHeight="1" x14ac:dyDescent="0.25">
      <c r="A21" s="234"/>
      <c r="B21" s="237"/>
      <c r="C21" s="317"/>
      <c r="D21" s="290"/>
      <c r="E21" s="302"/>
      <c r="F21" s="317"/>
      <c r="G21" s="290"/>
      <c r="H21" s="302"/>
      <c r="I21" s="317"/>
      <c r="J21" s="290"/>
      <c r="K21" s="290"/>
      <c r="L21" s="322"/>
      <c r="M21" s="323"/>
      <c r="N21" s="324"/>
      <c r="O21" s="354"/>
      <c r="P21" s="290"/>
      <c r="Q21" s="350"/>
      <c r="R21" s="254"/>
    </row>
    <row r="22" spans="1:28" ht="15.75" customHeight="1" thickBot="1" x14ac:dyDescent="0.3">
      <c r="A22" s="235"/>
      <c r="B22" s="238"/>
      <c r="C22" s="318"/>
      <c r="D22" s="291"/>
      <c r="E22" s="303"/>
      <c r="F22" s="318"/>
      <c r="G22" s="291"/>
      <c r="H22" s="303"/>
      <c r="I22" s="318"/>
      <c r="J22" s="291"/>
      <c r="K22" s="291"/>
      <c r="L22" s="325"/>
      <c r="M22" s="326"/>
      <c r="N22" s="327"/>
      <c r="O22" s="355"/>
      <c r="P22" s="291"/>
      <c r="Q22" s="351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1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9" spans="1:54" x14ac:dyDescent="0.25"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348"/>
      <c r="AM39" s="348"/>
      <c r="AN39" s="348"/>
      <c r="AO39" s="348"/>
      <c r="AP39" s="348"/>
      <c r="AQ39" s="348"/>
      <c r="AR39" s="348"/>
      <c r="AS39" s="348"/>
      <c r="AT39" s="348"/>
      <c r="AU39" s="348"/>
      <c r="AV39" s="348"/>
      <c r="AW39" s="348"/>
      <c r="AX39" s="348"/>
      <c r="AY39" s="348"/>
      <c r="AZ39" s="348"/>
      <c r="BA39" s="348"/>
      <c r="BB39" s="348"/>
    </row>
    <row r="40" spans="1:54" x14ac:dyDescent="0.25"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</row>
    <row r="41" spans="1:54" ht="20.25" x14ac:dyDescent="0.3">
      <c r="T41" s="357"/>
      <c r="U41" s="357"/>
      <c r="V41" s="357"/>
      <c r="W41" s="357"/>
      <c r="X41" s="357"/>
      <c r="Y41" s="357"/>
      <c r="Z41" s="357"/>
      <c r="AA41" s="356"/>
      <c r="AB41" s="356"/>
      <c r="AC41" s="356"/>
      <c r="AD41" s="356"/>
      <c r="AE41" s="356"/>
      <c r="AF41" s="356"/>
      <c r="AG41" s="3"/>
      <c r="AH41" s="3"/>
      <c r="AI41" s="357"/>
      <c r="AJ41" s="357"/>
      <c r="AK41" s="357"/>
      <c r="AL41" s="357"/>
      <c r="AM41" s="357"/>
      <c r="AN41" s="357"/>
      <c r="AO41" s="8"/>
      <c r="AP41" s="7"/>
      <c r="AQ41" s="7"/>
      <c r="AR41" s="7"/>
      <c r="AS41" s="7"/>
      <c r="AT41" s="7"/>
      <c r="AU41" s="357"/>
      <c r="AV41" s="357"/>
      <c r="AW41" s="357"/>
      <c r="AX41" s="357"/>
      <c r="AY41" s="3"/>
      <c r="AZ41" s="3"/>
      <c r="BA41" s="3"/>
      <c r="BB41" s="3"/>
    </row>
    <row r="43" spans="1:54" ht="20.25" x14ac:dyDescent="0.3">
      <c r="T43" s="356"/>
      <c r="U43" s="356"/>
      <c r="V43" s="356"/>
      <c r="W43" s="356"/>
      <c r="X43" s="356"/>
      <c r="Y43" s="356"/>
      <c r="Z43" s="356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"/>
      <c r="AL43" s="356"/>
      <c r="AM43" s="356"/>
      <c r="AN43" s="356"/>
      <c r="AO43" s="356"/>
      <c r="AP43" s="356"/>
      <c r="AQ43" s="356"/>
      <c r="AR43" s="356"/>
      <c r="AS43" s="358"/>
      <c r="AT43" s="358"/>
      <c r="AU43" s="358"/>
      <c r="AV43" s="358"/>
      <c r="AW43" s="358"/>
      <c r="AX43" s="358"/>
      <c r="AY43" s="358"/>
      <c r="AZ43" s="358"/>
      <c r="BA43" s="358"/>
      <c r="BB43" s="358"/>
    </row>
    <row r="46" spans="1:54" ht="15.75" x14ac:dyDescent="0.25">
      <c r="T46" s="359"/>
      <c r="U46" s="359"/>
      <c r="V46" s="359"/>
      <c r="W46" s="359"/>
      <c r="X46" s="359"/>
      <c r="Y46" s="359"/>
      <c r="Z46" s="4"/>
      <c r="AA46" s="359"/>
      <c r="AB46" s="359"/>
      <c r="AC46" s="4"/>
      <c r="AD46" s="4"/>
      <c r="AE46" s="4"/>
      <c r="AF46" s="359"/>
      <c r="AG46" s="359"/>
      <c r="AH46" s="359"/>
      <c r="AI46" s="359"/>
      <c r="AJ46" s="359"/>
      <c r="AK46" s="359"/>
      <c r="AL46" s="4"/>
      <c r="AM46" s="4"/>
      <c r="AN46" s="4"/>
      <c r="AO46" s="4"/>
      <c r="AP46" s="4"/>
      <c r="AQ46" s="4"/>
      <c r="AR46" s="359"/>
      <c r="AS46" s="359"/>
      <c r="AT46" s="359"/>
      <c r="AU46" s="359"/>
      <c r="AV46" s="359"/>
      <c r="AW46" s="359"/>
      <c r="AX46" s="4"/>
      <c r="AY46" s="4"/>
      <c r="AZ46" s="4"/>
      <c r="BA46" s="4"/>
      <c r="BB46" s="4"/>
    </row>
    <row r="49" spans="20:54" ht="15" customHeight="1" x14ac:dyDescent="0.25"/>
    <row r="53" spans="20:54" x14ac:dyDescent="0.25"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</row>
    <row r="54" spans="20:54" x14ac:dyDescent="0.25"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</row>
    <row r="58" spans="20:54" ht="23.25" x14ac:dyDescent="0.35"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</row>
    <row r="59" spans="20:54" ht="20.25" x14ac:dyDescent="0.3">
      <c r="T59" s="357"/>
      <c r="U59" s="357"/>
      <c r="V59" s="357"/>
      <c r="W59" s="357"/>
      <c r="X59" s="357"/>
      <c r="Y59" s="357"/>
      <c r="Z59" s="357"/>
      <c r="AA59" s="356"/>
      <c r="AB59" s="356"/>
      <c r="AC59" s="356"/>
      <c r="AD59" s="356"/>
      <c r="AE59" s="356"/>
      <c r="AF59" s="356"/>
      <c r="AG59" s="3"/>
      <c r="AH59" s="3"/>
      <c r="AI59" s="357"/>
      <c r="AJ59" s="357"/>
      <c r="AK59" s="357"/>
      <c r="AL59" s="357"/>
      <c r="AM59" s="357"/>
      <c r="AN59" s="357"/>
      <c r="AO59" s="8"/>
      <c r="AP59" s="7"/>
      <c r="AQ59" s="7"/>
      <c r="AR59" s="7"/>
      <c r="AS59" s="7"/>
      <c r="AT59" s="7"/>
      <c r="AU59" s="357"/>
      <c r="AV59" s="357"/>
      <c r="AW59" s="357"/>
      <c r="AX59" s="357"/>
      <c r="AY59" s="3"/>
      <c r="AZ59" s="3"/>
      <c r="BA59" s="3"/>
      <c r="BB59" s="3"/>
    </row>
    <row r="61" spans="20:54" ht="20.25" x14ac:dyDescent="0.3">
      <c r="T61" s="356"/>
      <c r="U61" s="356"/>
      <c r="V61" s="356"/>
      <c r="W61" s="356"/>
      <c r="X61" s="356"/>
      <c r="Y61" s="356"/>
      <c r="Z61" s="356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"/>
      <c r="AL61" s="356"/>
      <c r="AM61" s="356"/>
      <c r="AN61" s="356"/>
      <c r="AO61" s="356"/>
      <c r="AP61" s="356"/>
      <c r="AQ61" s="356"/>
      <c r="AR61" s="356"/>
      <c r="AS61" s="358"/>
      <c r="AT61" s="358"/>
      <c r="AU61" s="358"/>
      <c r="AV61" s="358"/>
      <c r="AW61" s="358"/>
      <c r="AX61" s="358"/>
      <c r="AY61" s="358"/>
      <c r="AZ61" s="358"/>
      <c r="BA61" s="358"/>
      <c r="BB61" s="358"/>
    </row>
    <row r="64" spans="20:54" ht="15.75" x14ac:dyDescent="0.25">
      <c r="T64" s="359"/>
      <c r="U64" s="359"/>
      <c r="V64" s="359"/>
      <c r="W64" s="359"/>
      <c r="X64" s="359"/>
      <c r="Y64" s="359"/>
      <c r="Z64" s="4"/>
      <c r="AA64" s="359"/>
      <c r="AB64" s="359"/>
      <c r="AC64" s="4"/>
      <c r="AD64" s="4"/>
      <c r="AE64" s="4"/>
      <c r="AF64" s="359"/>
      <c r="AG64" s="359"/>
      <c r="AH64" s="359"/>
      <c r="AI64" s="359"/>
      <c r="AJ64" s="359"/>
      <c r="AK64" s="359"/>
      <c r="AL64" s="4"/>
      <c r="AM64" s="4"/>
      <c r="AN64" s="4"/>
      <c r="AO64" s="4"/>
      <c r="AP64" s="4"/>
      <c r="AQ64" s="4"/>
      <c r="AR64" s="359"/>
      <c r="AS64" s="359"/>
      <c r="AT64" s="359"/>
      <c r="AU64" s="359"/>
      <c r="AV64" s="359"/>
      <c r="AW64" s="359"/>
      <c r="AX64" s="4"/>
      <c r="AY64" s="4"/>
      <c r="AZ64" s="4"/>
      <c r="BA64" s="4"/>
      <c r="BB64" s="4"/>
    </row>
    <row r="67" spans="20:54" ht="15" customHeight="1" x14ac:dyDescent="0.25"/>
    <row r="71" spans="20:54" x14ac:dyDescent="0.25"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  <c r="AK71" s="357"/>
      <c r="AL71" s="357"/>
      <c r="AM71" s="357"/>
      <c r="AN71" s="357"/>
      <c r="AO71" s="357"/>
      <c r="AP71" s="357"/>
      <c r="AQ71" s="357"/>
      <c r="AR71" s="357"/>
      <c r="AS71" s="357"/>
      <c r="AT71" s="357"/>
      <c r="AU71" s="357"/>
      <c r="AV71" s="357"/>
      <c r="AW71" s="357"/>
      <c r="AX71" s="357"/>
      <c r="AY71" s="357"/>
      <c r="AZ71" s="357"/>
      <c r="BA71" s="357"/>
      <c r="BB71" s="357"/>
    </row>
    <row r="72" spans="20:54" x14ac:dyDescent="0.25"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</row>
    <row r="76" spans="20:54" ht="23.25" x14ac:dyDescent="0.35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348"/>
      <c r="AK76" s="348"/>
      <c r="AL76" s="348"/>
      <c r="AM76" s="348"/>
      <c r="AN76" s="348"/>
      <c r="AO76" s="348"/>
      <c r="AP76" s="348"/>
      <c r="AQ76" s="348"/>
      <c r="AR76" s="348"/>
      <c r="AS76" s="348"/>
      <c r="AT76" s="348"/>
      <c r="AU76" s="348"/>
      <c r="AV76" s="348"/>
      <c r="AW76" s="348"/>
      <c r="AX76" s="348"/>
      <c r="AY76" s="348"/>
      <c r="AZ76" s="348"/>
      <c r="BA76" s="348"/>
      <c r="BB76" s="348"/>
    </row>
    <row r="78" spans="20:54" ht="23.25" x14ac:dyDescent="0.35"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I78" s="348"/>
      <c r="AJ78" s="348"/>
      <c r="AK78" s="348"/>
      <c r="AL78" s="348"/>
      <c r="AM78" s="348"/>
      <c r="AN78" s="348"/>
      <c r="AO78" s="348"/>
      <c r="AP78" s="348"/>
      <c r="AQ78" s="348"/>
      <c r="AR78" s="348"/>
      <c r="AS78" s="348"/>
      <c r="AT78" s="348"/>
      <c r="AU78" s="348"/>
      <c r="AV78" s="348"/>
      <c r="AW78" s="348"/>
      <c r="AX78" s="348"/>
      <c r="AY78" s="348"/>
      <c r="AZ78" s="348"/>
      <c r="BA78" s="348"/>
      <c r="BB78" s="348"/>
    </row>
    <row r="79" spans="20:54" ht="20.25" x14ac:dyDescent="0.3">
      <c r="T79" s="357"/>
      <c r="U79" s="357"/>
      <c r="V79" s="357"/>
      <c r="W79" s="357"/>
      <c r="X79" s="357"/>
      <c r="Y79" s="357"/>
      <c r="Z79" s="357"/>
      <c r="AA79" s="356"/>
      <c r="AB79" s="356"/>
      <c r="AC79" s="356"/>
      <c r="AD79" s="356"/>
      <c r="AE79" s="356"/>
      <c r="AF79" s="356"/>
      <c r="AG79" s="3"/>
      <c r="AH79" s="3"/>
      <c r="AI79" s="357"/>
      <c r="AJ79" s="357"/>
      <c r="AK79" s="357"/>
      <c r="AL79" s="357"/>
      <c r="AM79" s="357"/>
      <c r="AN79" s="357"/>
      <c r="AO79" s="8"/>
      <c r="AP79" s="7"/>
      <c r="AQ79" s="7"/>
      <c r="AR79" s="7"/>
      <c r="AS79" s="7"/>
      <c r="AT79" s="7"/>
      <c r="AU79" s="357"/>
      <c r="AV79" s="357"/>
      <c r="AW79" s="357"/>
      <c r="AX79" s="357"/>
      <c r="AY79" s="3"/>
      <c r="AZ79" s="3"/>
      <c r="BA79" s="3"/>
      <c r="BB79" s="3"/>
    </row>
    <row r="81" spans="20:54" ht="20.25" x14ac:dyDescent="0.3">
      <c r="T81" s="356"/>
      <c r="U81" s="356"/>
      <c r="V81" s="356"/>
      <c r="W81" s="356"/>
      <c r="X81" s="356"/>
      <c r="Y81" s="356"/>
      <c r="Z81" s="356"/>
      <c r="AA81" s="358"/>
      <c r="AB81" s="358"/>
      <c r="AC81" s="358"/>
      <c r="AD81" s="358"/>
      <c r="AE81" s="358"/>
      <c r="AF81" s="358"/>
      <c r="AG81" s="358"/>
      <c r="AH81" s="358"/>
      <c r="AI81" s="358"/>
      <c r="AJ81" s="358"/>
      <c r="AK81" s="3"/>
      <c r="AL81" s="356"/>
      <c r="AM81" s="356"/>
      <c r="AN81" s="356"/>
      <c r="AO81" s="356"/>
      <c r="AP81" s="356"/>
      <c r="AQ81" s="356"/>
      <c r="AR81" s="356"/>
      <c r="AS81" s="358"/>
      <c r="AT81" s="358"/>
      <c r="AU81" s="358"/>
      <c r="AV81" s="358"/>
      <c r="AW81" s="358"/>
      <c r="AX81" s="358"/>
      <c r="AY81" s="358"/>
      <c r="AZ81" s="358"/>
      <c r="BA81" s="358"/>
      <c r="BB81" s="358"/>
    </row>
    <row r="84" spans="20:54" ht="15.75" x14ac:dyDescent="0.25">
      <c r="T84" s="359"/>
      <c r="U84" s="359"/>
      <c r="V84" s="359"/>
      <c r="W84" s="359"/>
      <c r="X84" s="359"/>
      <c r="Y84" s="359"/>
      <c r="Z84" s="4"/>
      <c r="AA84" s="359"/>
      <c r="AB84" s="359"/>
      <c r="AC84" s="4"/>
      <c r="AD84" s="4"/>
      <c r="AE84" s="4"/>
      <c r="AF84" s="359"/>
      <c r="AG84" s="359"/>
      <c r="AH84" s="359"/>
      <c r="AI84" s="359"/>
      <c r="AJ84" s="359"/>
      <c r="AK84" s="359"/>
      <c r="AL84" s="4"/>
      <c r="AM84" s="4"/>
      <c r="AN84" s="4"/>
      <c r="AO84" s="4"/>
      <c r="AP84" s="4"/>
      <c r="AQ84" s="4"/>
      <c r="AR84" s="359"/>
      <c r="AS84" s="359"/>
      <c r="AT84" s="359"/>
      <c r="AU84" s="359"/>
      <c r="AV84" s="359"/>
      <c r="AW84" s="359"/>
      <c r="AX84" s="4"/>
      <c r="AY84" s="4"/>
      <c r="AZ84" s="4"/>
      <c r="BA84" s="4"/>
      <c r="BB84" s="4"/>
    </row>
    <row r="91" spans="20:54" x14ac:dyDescent="0.25"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</row>
    <row r="92" spans="20:54" x14ac:dyDescent="0.25"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</row>
  </sheetData>
  <mergeCells count="195"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</mergeCells>
  <pageMargins left="0.31496062992125984" right="0.11811023622047245" top="0.78740157480314965" bottom="0.78740157480314965" header="0.31496062992125984" footer="0.31496062992125984"/>
  <pageSetup paperSize="9" orientation="portrait" horizontalDpi="1800" verticalDpi="18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S134"/>
  <sheetViews>
    <sheetView showGridLines="0" zoomScaleNormal="100" workbookViewId="0">
      <selection activeCell="T6" sqref="T6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20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/>
      <c r="M5" s="249"/>
      <c r="N5" s="250"/>
      <c r="O5" s="256" t="s">
        <v>1</v>
      </c>
      <c r="P5" s="257"/>
      <c r="Q5" s="258"/>
      <c r="R5" s="186" t="s">
        <v>2</v>
      </c>
    </row>
    <row r="6" spans="1:18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skupin'!B5</f>
        <v>TJ Baník Stříbro - Lukáš Tolar</v>
      </c>
      <c r="C7" s="306"/>
      <c r="D7" s="307"/>
      <c r="E7" s="308"/>
      <c r="F7" s="389">
        <f>O29</f>
        <v>2</v>
      </c>
      <c r="G7" s="389" t="s">
        <v>5</v>
      </c>
      <c r="H7" s="391">
        <f>Q29</f>
        <v>0</v>
      </c>
      <c r="I7" s="387">
        <f>E15</f>
        <v>2</v>
      </c>
      <c r="J7" s="389" t="s">
        <v>5</v>
      </c>
      <c r="K7" s="391">
        <f>C15</f>
        <v>0</v>
      </c>
      <c r="L7" s="371"/>
      <c r="M7" s="384"/>
      <c r="N7" s="385"/>
      <c r="O7" s="394">
        <f>F7+I7+L7</f>
        <v>4</v>
      </c>
      <c r="P7" s="396" t="s">
        <v>5</v>
      </c>
      <c r="Q7" s="398">
        <f>H7+K7+N7</f>
        <v>0</v>
      </c>
      <c r="R7" s="400">
        <v>4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72"/>
      <c r="M8" s="366"/>
      <c r="N8" s="386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O30</f>
        <v>20</v>
      </c>
      <c r="G9" s="404" t="s">
        <v>5</v>
      </c>
      <c r="H9" s="406">
        <f>Q30</f>
        <v>8</v>
      </c>
      <c r="I9" s="402">
        <f>E17</f>
        <v>20</v>
      </c>
      <c r="J9" s="404" t="s">
        <v>5</v>
      </c>
      <c r="K9" s="406">
        <f>C17</f>
        <v>4</v>
      </c>
      <c r="L9" s="360"/>
      <c r="M9" s="362"/>
      <c r="N9" s="379"/>
      <c r="O9" s="426">
        <f>F9+I9+L9</f>
        <v>40</v>
      </c>
      <c r="P9" s="428" t="s">
        <v>5</v>
      </c>
      <c r="Q9" s="415">
        <f>H9+K9+N9</f>
        <v>12</v>
      </c>
      <c r="R9" s="430">
        <v>1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361"/>
      <c r="M10" s="363"/>
      <c r="N10" s="380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skupin'!B6</f>
        <v>TJ Dynamo České Budějovice "B" - René Čakan</v>
      </c>
      <c r="C11" s="393">
        <f>H7</f>
        <v>0</v>
      </c>
      <c r="D11" s="408" t="s">
        <v>5</v>
      </c>
      <c r="E11" s="408">
        <f>F7</f>
        <v>2</v>
      </c>
      <c r="F11" s="333" t="s">
        <v>54</v>
      </c>
      <c r="G11" s="334"/>
      <c r="H11" s="335"/>
      <c r="I11" s="389">
        <f>O27</f>
        <v>0</v>
      </c>
      <c r="J11" s="389" t="s">
        <v>5</v>
      </c>
      <c r="K11" s="391">
        <f>Q27</f>
        <v>2</v>
      </c>
      <c r="L11" s="371"/>
      <c r="M11" s="384"/>
      <c r="N11" s="385"/>
      <c r="O11" s="394">
        <f>C11+I11+L11</f>
        <v>0</v>
      </c>
      <c r="P11" s="396" t="s">
        <v>5</v>
      </c>
      <c r="Q11" s="398">
        <f>E11+K11+N11</f>
        <v>4</v>
      </c>
      <c r="R11" s="400">
        <v>0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72"/>
      <c r="M12" s="366"/>
      <c r="N12" s="386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8</v>
      </c>
      <c r="D13" s="404" t="s">
        <v>5</v>
      </c>
      <c r="E13" s="404">
        <f>F9</f>
        <v>20</v>
      </c>
      <c r="F13" s="336"/>
      <c r="G13" s="337"/>
      <c r="H13" s="338"/>
      <c r="I13" s="404">
        <f>O28</f>
        <v>6</v>
      </c>
      <c r="J13" s="404" t="s">
        <v>5</v>
      </c>
      <c r="K13" s="406">
        <f>Q28</f>
        <v>20</v>
      </c>
      <c r="L13" s="360"/>
      <c r="M13" s="362"/>
      <c r="N13" s="379"/>
      <c r="O13" s="426">
        <f>C13+I13+L13</f>
        <v>14</v>
      </c>
      <c r="P13" s="428" t="s">
        <v>5</v>
      </c>
      <c r="Q13" s="415">
        <f>E13+K13+N13</f>
        <v>40</v>
      </c>
      <c r="R13" s="381">
        <v>3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361"/>
      <c r="M14" s="363"/>
      <c r="N14" s="380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skupin'!B7</f>
        <v>MNK Modřice "I" - Tomáš Jahoda</v>
      </c>
      <c r="C15" s="387">
        <f>O25</f>
        <v>0</v>
      </c>
      <c r="D15" s="389" t="s">
        <v>5</v>
      </c>
      <c r="E15" s="391">
        <f>Q25</f>
        <v>2</v>
      </c>
      <c r="F15" s="393">
        <f>K11</f>
        <v>2</v>
      </c>
      <c r="G15" s="408" t="s">
        <v>5</v>
      </c>
      <c r="H15" s="408">
        <f>I11</f>
        <v>0</v>
      </c>
      <c r="I15" s="417"/>
      <c r="J15" s="418"/>
      <c r="K15" s="419"/>
      <c r="L15" s="409"/>
      <c r="M15" s="409"/>
      <c r="N15" s="411"/>
      <c r="O15" s="394">
        <f>C15+F15+L15</f>
        <v>2</v>
      </c>
      <c r="P15" s="396" t="s">
        <v>5</v>
      </c>
      <c r="Q15" s="398">
        <f>E15+H15+N15</f>
        <v>2</v>
      </c>
      <c r="R15" s="400">
        <v>2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10"/>
      <c r="M16" s="410"/>
      <c r="N16" s="41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O26</f>
        <v>4</v>
      </c>
      <c r="D17" s="404" t="s">
        <v>5</v>
      </c>
      <c r="E17" s="406">
        <f>Q26</f>
        <v>20</v>
      </c>
      <c r="F17" s="402">
        <f>K13</f>
        <v>20</v>
      </c>
      <c r="G17" s="404" t="s">
        <v>5</v>
      </c>
      <c r="H17" s="404">
        <f>I13</f>
        <v>6</v>
      </c>
      <c r="I17" s="420"/>
      <c r="J17" s="421"/>
      <c r="K17" s="422"/>
      <c r="L17" s="413"/>
      <c r="M17" s="413"/>
      <c r="N17" s="436"/>
      <c r="O17" s="426">
        <f>C17+F17+L17</f>
        <v>24</v>
      </c>
      <c r="P17" s="428" t="s">
        <v>5</v>
      </c>
      <c r="Q17" s="415">
        <f>E17+H17+N17</f>
        <v>26</v>
      </c>
      <c r="R17" s="381">
        <v>2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14"/>
      <c r="M18" s="414"/>
      <c r="N18" s="437"/>
      <c r="O18" s="427"/>
      <c r="P18" s="429"/>
      <c r="Q18" s="416"/>
      <c r="R18" s="382"/>
    </row>
    <row r="19" spans="1:19" ht="15" customHeight="1" x14ac:dyDescent="0.25">
      <c r="A19" s="368"/>
      <c r="B19" s="236"/>
      <c r="C19" s="371"/>
      <c r="D19" s="384"/>
      <c r="E19" s="385"/>
      <c r="F19" s="371"/>
      <c r="G19" s="384"/>
      <c r="H19" s="385"/>
      <c r="I19" s="438"/>
      <c r="J19" s="365"/>
      <c r="K19" s="365"/>
      <c r="L19" s="319">
        <v>2020</v>
      </c>
      <c r="M19" s="320"/>
      <c r="N19" s="321"/>
      <c r="O19" s="249"/>
      <c r="P19" s="249"/>
      <c r="Q19" s="250"/>
      <c r="R19" s="375"/>
    </row>
    <row r="20" spans="1:19" ht="15.75" customHeight="1" thickBot="1" x14ac:dyDescent="0.3">
      <c r="A20" s="369"/>
      <c r="B20" s="237"/>
      <c r="C20" s="372"/>
      <c r="D20" s="366"/>
      <c r="E20" s="386"/>
      <c r="F20" s="372"/>
      <c r="G20" s="366"/>
      <c r="H20" s="386"/>
      <c r="I20" s="372"/>
      <c r="J20" s="366"/>
      <c r="K20" s="366"/>
      <c r="L20" s="322"/>
      <c r="M20" s="323"/>
      <c r="N20" s="324"/>
      <c r="O20" s="373"/>
      <c r="P20" s="373"/>
      <c r="Q20" s="374"/>
      <c r="R20" s="376"/>
    </row>
    <row r="21" spans="1:19" ht="15" customHeight="1" x14ac:dyDescent="0.25">
      <c r="A21" s="369"/>
      <c r="B21" s="237"/>
      <c r="C21" s="360"/>
      <c r="D21" s="362"/>
      <c r="E21" s="379"/>
      <c r="F21" s="360"/>
      <c r="G21" s="362"/>
      <c r="H21" s="379"/>
      <c r="I21" s="360"/>
      <c r="J21" s="362"/>
      <c r="K21" s="362"/>
      <c r="L21" s="322"/>
      <c r="M21" s="323"/>
      <c r="N21" s="324"/>
      <c r="O21" s="362"/>
      <c r="P21" s="377"/>
      <c r="Q21" s="379"/>
      <c r="R21" s="381"/>
    </row>
    <row r="22" spans="1:19" ht="15.75" customHeight="1" thickBot="1" x14ac:dyDescent="0.3">
      <c r="A22" s="370"/>
      <c r="B22" s="238"/>
      <c r="C22" s="361"/>
      <c r="D22" s="363"/>
      <c r="E22" s="380"/>
      <c r="F22" s="361"/>
      <c r="G22" s="363"/>
      <c r="H22" s="380"/>
      <c r="I22" s="361"/>
      <c r="J22" s="363"/>
      <c r="K22" s="363"/>
      <c r="L22" s="325"/>
      <c r="M22" s="326"/>
      <c r="N22" s="327"/>
      <c r="O22" s="363"/>
      <c r="P22" s="378"/>
      <c r="Q22" s="380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B15</f>
        <v>MNK Modřice "I" - Tomáš Jahoda</v>
      </c>
      <c r="C25" s="364"/>
      <c r="D25" s="364" t="s">
        <v>5</v>
      </c>
      <c r="E25" s="364" t="str">
        <f>B7</f>
        <v>TJ Baník Stříbro - Lukáš Tolar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0</v>
      </c>
      <c r="P25" s="55" t="s">
        <v>5</v>
      </c>
      <c r="Q25" s="55">
        <v>2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4</v>
      </c>
      <c r="P26" s="55" t="s">
        <v>5</v>
      </c>
      <c r="Q26" s="41">
        <v>20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TJ Dynamo České Budějovice "B" - René Čakan</v>
      </c>
      <c r="C27" s="364"/>
      <c r="D27" s="364" t="s">
        <v>5</v>
      </c>
      <c r="E27" s="364" t="str">
        <f>B15</f>
        <v>MNK Modřice "I" - Tomáš Jahoda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0</v>
      </c>
      <c r="P27" s="55" t="s">
        <v>5</v>
      </c>
      <c r="Q27" s="55">
        <v>2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6</v>
      </c>
      <c r="P28" s="55" t="s">
        <v>5</v>
      </c>
      <c r="Q28" s="41">
        <v>20</v>
      </c>
      <c r="R28" s="9" t="s">
        <v>22</v>
      </c>
    </row>
    <row r="29" spans="1:19" ht="13.15" customHeight="1" x14ac:dyDescent="0.25">
      <c r="A29" s="367">
        <v>3</v>
      </c>
      <c r="B29" s="364" t="str">
        <f>B7</f>
        <v>TJ Baník Stříbro - Lukáš Tolar</v>
      </c>
      <c r="C29" s="364"/>
      <c r="D29" s="364" t="s">
        <v>5</v>
      </c>
      <c r="E29" s="364" t="str">
        <f>B11</f>
        <v>TJ Dynamo České Budějovice "B" - René Čakan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2</v>
      </c>
      <c r="P29" s="55" t="s">
        <v>5</v>
      </c>
      <c r="Q29" s="55">
        <v>0</v>
      </c>
      <c r="R29" s="9" t="s">
        <v>23</v>
      </c>
    </row>
    <row r="30" spans="1:19" ht="13.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20</v>
      </c>
      <c r="P30" s="55" t="s">
        <v>5</v>
      </c>
      <c r="Q30" s="41">
        <v>8</v>
      </c>
      <c r="R30" s="9" t="s">
        <v>22</v>
      </c>
    </row>
    <row r="31" spans="1:19" x14ac:dyDescent="0.25">
      <c r="P31" s="349"/>
      <c r="Q31" s="349"/>
      <c r="R31" s="188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31:Q31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C21:C22"/>
    <mergeCell ref="D19:D20"/>
    <mergeCell ref="E19:E20"/>
    <mergeCell ref="D21:D22"/>
    <mergeCell ref="E21:E22"/>
    <mergeCell ref="F21:F22"/>
    <mergeCell ref="G21:G22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B140"/>
  <sheetViews>
    <sheetView showGridLines="0" zoomScaleNormal="100" workbookViewId="0">
      <selection activeCell="X9" sqref="X9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6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26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9" t="s">
        <v>4</v>
      </c>
    </row>
    <row r="7" spans="1:26" ht="15" customHeight="1" x14ac:dyDescent="0.25">
      <c r="A7" s="233">
        <v>1</v>
      </c>
      <c r="B7" s="236" t="str">
        <f>'Nasazení do skupin'!B8</f>
        <v>MNK Modřice "D" - Štěpán Nesnídal</v>
      </c>
      <c r="C7" s="306"/>
      <c r="D7" s="307"/>
      <c r="E7" s="308"/>
      <c r="F7" s="244"/>
      <c r="G7" s="244"/>
      <c r="H7" s="274"/>
      <c r="I7" s="271"/>
      <c r="J7" s="244"/>
      <c r="K7" s="274"/>
      <c r="L7" s="271"/>
      <c r="M7" s="244"/>
      <c r="N7" s="274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272"/>
      <c r="M8" s="245"/>
      <c r="N8" s="275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242"/>
      <c r="M9" s="273"/>
      <c r="N9" s="276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243"/>
      <c r="M10" s="279"/>
      <c r="N10" s="280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skupin'!B9</f>
        <v>Slovan Chabařovice "A" - Kryštov Vít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271"/>
      <c r="M11" s="244"/>
      <c r="N11" s="274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272"/>
      <c r="M12" s="245"/>
      <c r="N12" s="275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242"/>
      <c r="M13" s="273"/>
      <c r="N13" s="276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243"/>
      <c r="M14" s="279"/>
      <c r="N14" s="280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skupin'!B10</f>
        <v>SK Liapor - Witte Karlovy Vary "D" - Matěj Sunek</v>
      </c>
      <c r="C15" s="271"/>
      <c r="D15" s="244"/>
      <c r="E15" s="274"/>
      <c r="F15" s="342"/>
      <c r="G15" s="289"/>
      <c r="H15" s="289"/>
      <c r="I15" s="417"/>
      <c r="J15" s="418"/>
      <c r="K15" s="419"/>
      <c r="L15" s="439"/>
      <c r="M15" s="439"/>
      <c r="N15" s="441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440"/>
      <c r="M16" s="440"/>
      <c r="N16" s="442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443"/>
      <c r="M17" s="443"/>
      <c r="N17" s="445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444"/>
      <c r="M18" s="444"/>
      <c r="N18" s="446"/>
      <c r="O18" s="288"/>
      <c r="P18" s="295"/>
      <c r="Q18" s="299"/>
      <c r="R18" s="255"/>
    </row>
    <row r="19" spans="1:28" ht="15" customHeight="1" x14ac:dyDescent="0.25">
      <c r="A19" s="233">
        <v>4</v>
      </c>
      <c r="B19" s="236" t="str">
        <f>'Nasazení do skupin'!B11</f>
        <v>MNK Modřice "F" - Patrik Iláš</v>
      </c>
      <c r="C19" s="271"/>
      <c r="D19" s="244"/>
      <c r="E19" s="274"/>
      <c r="F19" s="271"/>
      <c r="G19" s="244"/>
      <c r="H19" s="274"/>
      <c r="I19" s="342"/>
      <c r="J19" s="289"/>
      <c r="K19" s="289"/>
      <c r="L19" s="319">
        <v>2020</v>
      </c>
      <c r="M19" s="320"/>
      <c r="N19" s="321"/>
      <c r="O19" s="296"/>
      <c r="P19" s="296"/>
      <c r="Q19" s="277"/>
      <c r="R19" s="246"/>
    </row>
    <row r="20" spans="1:28" ht="15.75" customHeight="1" thickBot="1" x14ac:dyDescent="0.3">
      <c r="A20" s="234"/>
      <c r="B20" s="237"/>
      <c r="C20" s="272"/>
      <c r="D20" s="245"/>
      <c r="E20" s="275"/>
      <c r="F20" s="272"/>
      <c r="G20" s="245"/>
      <c r="H20" s="275"/>
      <c r="I20" s="272"/>
      <c r="J20" s="245"/>
      <c r="K20" s="245"/>
      <c r="L20" s="322"/>
      <c r="M20" s="323"/>
      <c r="N20" s="324"/>
      <c r="O20" s="297"/>
      <c r="P20" s="297"/>
      <c r="Q20" s="278"/>
      <c r="R20" s="247"/>
    </row>
    <row r="21" spans="1:28" ht="15" customHeight="1" x14ac:dyDescent="0.25">
      <c r="A21" s="234"/>
      <c r="B21" s="237"/>
      <c r="C21" s="242"/>
      <c r="D21" s="273"/>
      <c r="E21" s="276"/>
      <c r="F21" s="242"/>
      <c r="G21" s="273"/>
      <c r="H21" s="276"/>
      <c r="I21" s="242"/>
      <c r="J21" s="273"/>
      <c r="K21" s="273"/>
      <c r="L21" s="322"/>
      <c r="M21" s="323"/>
      <c r="N21" s="324"/>
      <c r="O21" s="447"/>
      <c r="P21" s="294"/>
      <c r="Q21" s="298"/>
      <c r="R21" s="254"/>
    </row>
    <row r="22" spans="1:28" ht="15.75" customHeight="1" thickBot="1" x14ac:dyDescent="0.3">
      <c r="A22" s="235"/>
      <c r="B22" s="238"/>
      <c r="C22" s="243"/>
      <c r="D22" s="279"/>
      <c r="E22" s="280"/>
      <c r="F22" s="243"/>
      <c r="G22" s="279"/>
      <c r="H22" s="280"/>
      <c r="I22" s="243"/>
      <c r="J22" s="279"/>
      <c r="K22" s="279"/>
      <c r="L22" s="325"/>
      <c r="M22" s="326"/>
      <c r="N22" s="327"/>
      <c r="O22" s="448"/>
      <c r="P22" s="295"/>
      <c r="Q22" s="299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45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8" spans="1:54" ht="20.25" x14ac:dyDescent="0.3">
      <c r="T38" s="357"/>
      <c r="U38" s="357"/>
      <c r="V38" s="357"/>
      <c r="W38" s="357"/>
      <c r="X38" s="357"/>
      <c r="Y38" s="357"/>
      <c r="Z38" s="357"/>
      <c r="AA38" s="356"/>
      <c r="AB38" s="356"/>
      <c r="AC38" s="356"/>
      <c r="AD38" s="356"/>
      <c r="AE38" s="356"/>
      <c r="AF38" s="356"/>
      <c r="AH38" s="3"/>
      <c r="AI38" s="357"/>
      <c r="AJ38" s="357"/>
      <c r="AK38" s="357"/>
      <c r="AL38" s="357"/>
      <c r="AM38" s="357"/>
      <c r="AN38" s="357"/>
      <c r="AO38" s="8"/>
      <c r="AP38" s="7"/>
      <c r="AQ38" s="7"/>
      <c r="AR38" s="7"/>
      <c r="AS38" s="7"/>
      <c r="AT38" s="7"/>
      <c r="AU38" s="357"/>
      <c r="AV38" s="357"/>
      <c r="AW38" s="357"/>
      <c r="AX38" s="357"/>
      <c r="AY38" s="3"/>
      <c r="AZ38" s="3"/>
      <c r="BA38" s="3"/>
      <c r="BB38" s="3"/>
    </row>
    <row r="40" spans="1:54" ht="20.25" x14ac:dyDescent="0.3">
      <c r="T40" s="356"/>
      <c r="U40" s="356"/>
      <c r="V40" s="356"/>
      <c r="W40" s="356"/>
      <c r="X40" s="356"/>
      <c r="Y40" s="356"/>
      <c r="Z40" s="356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"/>
      <c r="AL40" s="356"/>
      <c r="AM40" s="356"/>
      <c r="AN40" s="356"/>
      <c r="AO40" s="356"/>
      <c r="AP40" s="356"/>
      <c r="AQ40" s="356"/>
      <c r="AR40" s="356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</row>
    <row r="43" spans="1:54" ht="15.75" x14ac:dyDescent="0.25">
      <c r="T43" s="359"/>
      <c r="U43" s="359"/>
      <c r="V43" s="359"/>
      <c r="W43" s="359"/>
      <c r="X43" s="359"/>
      <c r="Y43" s="359"/>
      <c r="Z43" s="4"/>
      <c r="AA43" s="359"/>
      <c r="AB43" s="359"/>
      <c r="AC43" s="4"/>
      <c r="AD43" s="4"/>
      <c r="AE43" s="4"/>
      <c r="AF43" s="359"/>
      <c r="AG43" s="359"/>
      <c r="AH43" s="359"/>
      <c r="AI43" s="359"/>
      <c r="AJ43" s="359"/>
      <c r="AK43" s="359"/>
      <c r="AL43" s="4"/>
      <c r="AM43" s="4"/>
      <c r="AN43" s="4"/>
      <c r="AO43" s="4"/>
      <c r="AP43" s="4"/>
      <c r="AQ43" s="4"/>
      <c r="AR43" s="359"/>
      <c r="AS43" s="359"/>
      <c r="AT43" s="359"/>
      <c r="AU43" s="359"/>
      <c r="AV43" s="359"/>
      <c r="AW43" s="359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</row>
    <row r="51" spans="20:54" ht="15" customHeight="1" x14ac:dyDescent="0.25"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</row>
    <row r="53" spans="20:54" ht="15" customHeight="1" x14ac:dyDescent="0.25"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</row>
    <row r="54" spans="20:54" ht="15" customHeight="1" x14ac:dyDescent="0.25"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</row>
    <row r="55" spans="20:54" ht="20.25" x14ac:dyDescent="0.3">
      <c r="T55" s="357"/>
      <c r="U55" s="357"/>
      <c r="V55" s="357"/>
      <c r="W55" s="357"/>
      <c r="X55" s="357"/>
      <c r="Y55" s="357"/>
      <c r="Z55" s="357"/>
      <c r="AA55" s="356"/>
      <c r="AB55" s="356"/>
      <c r="AC55" s="356"/>
      <c r="AD55" s="356"/>
      <c r="AE55" s="356"/>
      <c r="AF55" s="356"/>
      <c r="AG55" s="3"/>
      <c r="AH55" s="3"/>
      <c r="AI55" s="357"/>
      <c r="AJ55" s="357"/>
      <c r="AK55" s="357"/>
      <c r="AL55" s="357"/>
      <c r="AM55" s="357"/>
      <c r="AN55" s="357"/>
      <c r="AO55" s="8"/>
      <c r="AP55" s="7"/>
      <c r="AQ55" s="7"/>
      <c r="AR55" s="7"/>
      <c r="AS55" s="7"/>
      <c r="AT55" s="7"/>
      <c r="AU55" s="357"/>
      <c r="AV55" s="357"/>
      <c r="AW55" s="357"/>
      <c r="AX55" s="357"/>
      <c r="AY55" s="3"/>
      <c r="AZ55" s="3"/>
      <c r="BA55" s="3"/>
      <c r="BB55" s="3"/>
    </row>
    <row r="57" spans="20:54" ht="20.25" x14ac:dyDescent="0.3">
      <c r="T57" s="356"/>
      <c r="U57" s="356"/>
      <c r="V57" s="356"/>
      <c r="W57" s="356"/>
      <c r="X57" s="356"/>
      <c r="Y57" s="356"/>
      <c r="Z57" s="356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"/>
      <c r="AL57" s="356"/>
      <c r="AM57" s="356"/>
      <c r="AN57" s="356"/>
      <c r="AO57" s="356"/>
      <c r="AP57" s="356"/>
      <c r="AQ57" s="356"/>
      <c r="AR57" s="356"/>
      <c r="AS57" s="358"/>
      <c r="AT57" s="358"/>
      <c r="AU57" s="358"/>
      <c r="AV57" s="358"/>
      <c r="AW57" s="358"/>
      <c r="AX57" s="358"/>
      <c r="AY57" s="358"/>
      <c r="AZ57" s="358"/>
      <c r="BA57" s="358"/>
      <c r="BB57" s="358"/>
    </row>
    <row r="60" spans="20:54" ht="15.75" x14ac:dyDescent="0.25">
      <c r="T60" s="359"/>
      <c r="U60" s="359"/>
      <c r="V60" s="359"/>
      <c r="W60" s="359"/>
      <c r="X60" s="359"/>
      <c r="Y60" s="359"/>
      <c r="Z60" s="4"/>
      <c r="AA60" s="359"/>
      <c r="AB60" s="359"/>
      <c r="AC60" s="4"/>
      <c r="AD60" s="4"/>
      <c r="AE60" s="4"/>
      <c r="AF60" s="359"/>
      <c r="AG60" s="359"/>
      <c r="AH60" s="359"/>
      <c r="AI60" s="359"/>
      <c r="AJ60" s="359"/>
      <c r="AK60" s="359"/>
      <c r="AL60" s="4"/>
      <c r="AM60" s="4"/>
      <c r="AN60" s="4"/>
      <c r="AO60" s="4"/>
      <c r="AP60" s="4"/>
      <c r="AQ60" s="4"/>
      <c r="AR60" s="359"/>
      <c r="AS60" s="359"/>
      <c r="AT60" s="359"/>
      <c r="AU60" s="359"/>
      <c r="AV60" s="359"/>
      <c r="AW60" s="359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357"/>
      <c r="AV67" s="357"/>
      <c r="AW67" s="357"/>
      <c r="AX67" s="357"/>
      <c r="AY67" s="357"/>
      <c r="AZ67" s="357"/>
      <c r="BA67" s="357"/>
      <c r="BB67" s="357"/>
    </row>
    <row r="68" spans="20:54" ht="15" customHeight="1" x14ac:dyDescent="0.25"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</row>
    <row r="72" spans="20:54" ht="23.25" x14ac:dyDescent="0.3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</row>
    <row r="73" spans="20:54" ht="20.25" x14ac:dyDescent="0.3">
      <c r="T73" s="357"/>
      <c r="U73" s="357"/>
      <c r="V73" s="357"/>
      <c r="W73" s="357"/>
      <c r="X73" s="357"/>
      <c r="Y73" s="357"/>
      <c r="Z73" s="357"/>
      <c r="AA73" s="356"/>
      <c r="AB73" s="356"/>
      <c r="AC73" s="356"/>
      <c r="AD73" s="356"/>
      <c r="AE73" s="356"/>
      <c r="AF73" s="356"/>
      <c r="AG73" s="3"/>
      <c r="AH73" s="3"/>
      <c r="AI73" s="357"/>
      <c r="AJ73" s="357"/>
      <c r="AK73" s="357"/>
      <c r="AL73" s="357"/>
      <c r="AM73" s="357"/>
      <c r="AN73" s="357"/>
      <c r="AO73" s="8"/>
      <c r="AP73" s="7"/>
      <c r="AQ73" s="7"/>
      <c r="AR73" s="7"/>
      <c r="AS73" s="7"/>
      <c r="AT73" s="7"/>
      <c r="AU73" s="357"/>
      <c r="AV73" s="357"/>
      <c r="AW73" s="357"/>
      <c r="AX73" s="357"/>
      <c r="AY73" s="3"/>
      <c r="AZ73" s="3"/>
      <c r="BA73" s="3"/>
      <c r="BB73" s="3"/>
    </row>
    <row r="75" spans="20:54" ht="20.25" x14ac:dyDescent="0.3">
      <c r="T75" s="356"/>
      <c r="U75" s="356"/>
      <c r="V75" s="356"/>
      <c r="W75" s="356"/>
      <c r="X75" s="356"/>
      <c r="Y75" s="356"/>
      <c r="Z75" s="356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"/>
      <c r="AL75" s="356"/>
      <c r="AM75" s="356"/>
      <c r="AN75" s="356"/>
      <c r="AO75" s="356"/>
      <c r="AP75" s="356"/>
      <c r="AQ75" s="356"/>
      <c r="AR75" s="356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</row>
    <row r="78" spans="20:54" ht="15.75" x14ac:dyDescent="0.25">
      <c r="T78" s="359"/>
      <c r="U78" s="359"/>
      <c r="V78" s="359"/>
      <c r="W78" s="359"/>
      <c r="X78" s="359"/>
      <c r="Y78" s="359"/>
      <c r="Z78" s="4"/>
      <c r="AA78" s="359"/>
      <c r="AB78" s="359"/>
      <c r="AC78" s="4"/>
      <c r="AD78" s="4"/>
      <c r="AE78" s="4"/>
      <c r="AF78" s="359"/>
      <c r="AG78" s="359"/>
      <c r="AH78" s="359"/>
      <c r="AI78" s="359"/>
      <c r="AJ78" s="359"/>
      <c r="AK78" s="359"/>
      <c r="AL78" s="4"/>
      <c r="AM78" s="4"/>
      <c r="AN78" s="4"/>
      <c r="AO78" s="4"/>
      <c r="AP78" s="4"/>
      <c r="AQ78" s="4"/>
      <c r="AR78" s="359"/>
      <c r="AS78" s="359"/>
      <c r="AT78" s="359"/>
      <c r="AU78" s="359"/>
      <c r="AV78" s="359"/>
      <c r="AW78" s="359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</row>
    <row r="86" spans="20:54" ht="15" customHeight="1" x14ac:dyDescent="0.25"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7"/>
      <c r="AG86" s="357"/>
      <c r="AH86" s="357"/>
      <c r="AI86" s="357"/>
      <c r="AJ86" s="357"/>
      <c r="AK86" s="357"/>
      <c r="AL86" s="357"/>
      <c r="AM86" s="357"/>
      <c r="AN86" s="357"/>
      <c r="AO86" s="357"/>
      <c r="AP86" s="357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</row>
    <row r="90" spans="20:54" ht="23.25" x14ac:dyDescent="0.3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  <c r="AK90" s="348"/>
      <c r="AL90" s="348"/>
      <c r="AM90" s="348"/>
      <c r="AN90" s="348"/>
      <c r="AO90" s="348"/>
      <c r="AP90" s="348"/>
      <c r="AQ90" s="348"/>
      <c r="AR90" s="348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</row>
    <row r="91" spans="20:54" ht="20.25" x14ac:dyDescent="0.3">
      <c r="T91" s="357"/>
      <c r="U91" s="357"/>
      <c r="V91" s="357"/>
      <c r="W91" s="357"/>
      <c r="X91" s="357"/>
      <c r="Y91" s="357"/>
      <c r="Z91" s="357"/>
      <c r="AA91" s="356"/>
      <c r="AB91" s="356"/>
      <c r="AC91" s="356"/>
      <c r="AD91" s="356"/>
      <c r="AE91" s="356"/>
      <c r="AF91" s="356"/>
      <c r="AG91" s="3"/>
      <c r="AH91" s="3"/>
      <c r="AI91" s="357"/>
      <c r="AJ91" s="357"/>
      <c r="AK91" s="357"/>
      <c r="AL91" s="357"/>
      <c r="AM91" s="357"/>
      <c r="AN91" s="357"/>
      <c r="AO91" s="8"/>
      <c r="AP91" s="7"/>
      <c r="AQ91" s="7"/>
      <c r="AR91" s="7"/>
      <c r="AS91" s="7"/>
      <c r="AT91" s="7"/>
      <c r="AU91" s="357"/>
      <c r="AV91" s="357"/>
      <c r="AW91" s="357"/>
      <c r="AX91" s="357"/>
      <c r="AY91" s="3"/>
      <c r="AZ91" s="3"/>
      <c r="BA91" s="3"/>
      <c r="BB91" s="3"/>
    </row>
    <row r="93" spans="20:54" ht="20.25" x14ac:dyDescent="0.3">
      <c r="T93" s="356"/>
      <c r="U93" s="356"/>
      <c r="V93" s="356"/>
      <c r="W93" s="356"/>
      <c r="X93" s="356"/>
      <c r="Y93" s="356"/>
      <c r="Z93" s="356"/>
      <c r="AA93" s="358"/>
      <c r="AB93" s="358"/>
      <c r="AC93" s="358"/>
      <c r="AD93" s="358"/>
      <c r="AE93" s="358"/>
      <c r="AF93" s="358"/>
      <c r="AG93" s="358"/>
      <c r="AH93" s="358"/>
      <c r="AI93" s="358"/>
      <c r="AJ93" s="358"/>
      <c r="AK93" s="3"/>
      <c r="AL93" s="356"/>
      <c r="AM93" s="356"/>
      <c r="AN93" s="356"/>
      <c r="AO93" s="356"/>
      <c r="AP93" s="356"/>
      <c r="AQ93" s="356"/>
      <c r="AR93" s="356"/>
      <c r="AS93" s="358"/>
      <c r="AT93" s="358"/>
      <c r="AU93" s="358"/>
      <c r="AV93" s="358"/>
      <c r="AW93" s="358"/>
      <c r="AX93" s="358"/>
      <c r="AY93" s="358"/>
      <c r="AZ93" s="358"/>
      <c r="BA93" s="358"/>
      <c r="BB93" s="358"/>
    </row>
    <row r="96" spans="20:54" ht="15.75" x14ac:dyDescent="0.25">
      <c r="T96" s="359"/>
      <c r="U96" s="359"/>
      <c r="V96" s="359"/>
      <c r="W96" s="359"/>
      <c r="X96" s="359"/>
      <c r="Y96" s="359"/>
      <c r="Z96" s="4"/>
      <c r="AA96" s="359"/>
      <c r="AB96" s="359"/>
      <c r="AC96" s="4"/>
      <c r="AD96" s="4"/>
      <c r="AE96" s="4"/>
      <c r="AF96" s="359"/>
      <c r="AG96" s="359"/>
      <c r="AH96" s="359"/>
      <c r="AI96" s="359"/>
      <c r="AJ96" s="359"/>
      <c r="AK96" s="359"/>
      <c r="AL96" s="4"/>
      <c r="AM96" s="4"/>
      <c r="AN96" s="4"/>
      <c r="AO96" s="4"/>
      <c r="AP96" s="4"/>
      <c r="AQ96" s="5"/>
      <c r="AR96" s="359"/>
      <c r="AS96" s="359"/>
      <c r="AT96" s="359"/>
      <c r="AU96" s="359"/>
      <c r="AV96" s="359"/>
      <c r="AW96" s="359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57" t="s">
        <v>18</v>
      </c>
      <c r="U103" s="357"/>
      <c r="V103" s="357"/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</row>
    <row r="104" spans="20:54" ht="15" customHeight="1" x14ac:dyDescent="0.25"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N104" s="357"/>
      <c r="AO104" s="357"/>
      <c r="AP104" s="357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</row>
    <row r="107" spans="20:54" ht="23.25" x14ac:dyDescent="0.35">
      <c r="T107" s="348" t="s">
        <v>7</v>
      </c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</row>
    <row r="108" spans="20:54" ht="20.25" x14ac:dyDescent="0.3">
      <c r="T108" s="357" t="s">
        <v>8</v>
      </c>
      <c r="U108" s="357"/>
      <c r="V108" s="357"/>
      <c r="W108" s="357"/>
      <c r="X108" s="357"/>
      <c r="Y108" s="357"/>
      <c r="Z108" s="357"/>
      <c r="AA108" s="356" t="str">
        <f>C4</f>
        <v>Modřice 12.9.2020</v>
      </c>
      <c r="AB108" s="356"/>
      <c r="AC108" s="356"/>
      <c r="AD108" s="356"/>
      <c r="AE108" s="356"/>
      <c r="AF108" s="356"/>
      <c r="AG108" s="3"/>
      <c r="AH108" s="3"/>
      <c r="AI108" s="357" t="s">
        <v>9</v>
      </c>
      <c r="AJ108" s="357"/>
      <c r="AK108" s="357"/>
      <c r="AL108" s="357"/>
      <c r="AM108" s="357"/>
      <c r="AN108" s="357"/>
      <c r="AO108" s="8" t="str">
        <f>CONCATENATE("(",P4,"-5)")</f>
        <v>(-5)</v>
      </c>
      <c r="AP108" s="7"/>
      <c r="AQ108" s="7"/>
      <c r="AR108" s="7"/>
      <c r="AS108" s="7"/>
      <c r="AT108" s="7"/>
      <c r="AU108" s="357" t="s">
        <v>10</v>
      </c>
      <c r="AV108" s="357"/>
      <c r="AW108" s="357"/>
      <c r="AX108" s="357"/>
      <c r="AY108" s="3"/>
      <c r="AZ108" s="3"/>
      <c r="BA108" s="3"/>
      <c r="BB108" s="3"/>
    </row>
    <row r="110" spans="20:54" ht="20.25" x14ac:dyDescent="0.3">
      <c r="T110" s="356" t="s">
        <v>11</v>
      </c>
      <c r="U110" s="356"/>
      <c r="V110" s="356"/>
      <c r="W110" s="356"/>
      <c r="X110" s="356"/>
      <c r="Y110" s="356"/>
      <c r="Z110" s="356"/>
      <c r="AA110" s="358" t="e">
        <f>#REF!</f>
        <v>#REF!</v>
      </c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"/>
      <c r="AL110" s="356" t="s">
        <v>12</v>
      </c>
      <c r="AM110" s="356"/>
      <c r="AN110" s="356"/>
      <c r="AO110" s="356"/>
      <c r="AP110" s="356"/>
      <c r="AQ110" s="356"/>
      <c r="AR110" s="356"/>
      <c r="AS110" s="358" t="e">
        <f>#REF!</f>
        <v>#REF!</v>
      </c>
      <c r="AT110" s="358"/>
      <c r="AU110" s="358"/>
      <c r="AV110" s="358"/>
      <c r="AW110" s="358"/>
      <c r="AX110" s="358"/>
      <c r="AY110" s="358"/>
      <c r="AZ110" s="358"/>
      <c r="BA110" s="358"/>
      <c r="BB110" s="358"/>
    </row>
    <row r="113" spans="20:54" ht="15.75" x14ac:dyDescent="0.25">
      <c r="T113" s="359" t="s">
        <v>13</v>
      </c>
      <c r="U113" s="359"/>
      <c r="V113" s="359"/>
      <c r="W113" s="359"/>
      <c r="X113" s="359"/>
      <c r="Y113" s="359"/>
      <c r="Z113" s="4"/>
      <c r="AA113" s="359"/>
      <c r="AB113" s="359"/>
      <c r="AC113" s="4"/>
      <c r="AD113" s="4"/>
      <c r="AE113" s="4"/>
      <c r="AF113" s="359" t="s">
        <v>14</v>
      </c>
      <c r="AG113" s="359"/>
      <c r="AH113" s="359"/>
      <c r="AI113" s="359"/>
      <c r="AJ113" s="359"/>
      <c r="AK113" s="359"/>
      <c r="AL113" s="4"/>
      <c r="AM113" s="4"/>
      <c r="AN113" s="4"/>
      <c r="AO113" s="4"/>
      <c r="AP113" s="4"/>
      <c r="AQ113" s="4"/>
      <c r="AR113" s="359" t="s">
        <v>15</v>
      </c>
      <c r="AS113" s="359"/>
      <c r="AT113" s="359"/>
      <c r="AU113" s="359"/>
      <c r="AV113" s="359"/>
      <c r="AW113" s="359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57" t="s">
        <v>18</v>
      </c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357"/>
      <c r="AL121" s="357"/>
      <c r="AM121" s="357"/>
      <c r="AN121" s="357"/>
      <c r="AO121" s="357"/>
      <c r="AP121" s="357"/>
      <c r="AQ121" s="357"/>
      <c r="AR121" s="357"/>
      <c r="AS121" s="357"/>
      <c r="AT121" s="357"/>
      <c r="AU121" s="357"/>
      <c r="AV121" s="357"/>
      <c r="AW121" s="357"/>
      <c r="AX121" s="357"/>
      <c r="AY121" s="357"/>
      <c r="AZ121" s="357"/>
      <c r="BA121" s="357"/>
      <c r="BB121" s="357"/>
    </row>
    <row r="122" spans="20:54" ht="15" customHeight="1" x14ac:dyDescent="0.25"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</row>
    <row r="126" spans="20:54" ht="23.25" x14ac:dyDescent="0.35">
      <c r="T126" s="348" t="s">
        <v>7</v>
      </c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348"/>
      <c r="AM126" s="348"/>
      <c r="AN126" s="348"/>
      <c r="AO126" s="348"/>
      <c r="AP126" s="348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</row>
    <row r="127" spans="20:54" ht="20.25" x14ac:dyDescent="0.3">
      <c r="T127" s="357" t="s">
        <v>8</v>
      </c>
      <c r="U127" s="357"/>
      <c r="V127" s="357"/>
      <c r="W127" s="357"/>
      <c r="X127" s="357"/>
      <c r="Y127" s="357"/>
      <c r="Z127" s="357"/>
      <c r="AA127" s="356" t="str">
        <f>C4</f>
        <v>Modřice 12.9.2020</v>
      </c>
      <c r="AB127" s="356"/>
      <c r="AC127" s="356"/>
      <c r="AD127" s="356"/>
      <c r="AE127" s="356"/>
      <c r="AF127" s="356"/>
      <c r="AG127" s="3"/>
      <c r="AH127" s="3"/>
      <c r="AI127" s="357" t="s">
        <v>9</v>
      </c>
      <c r="AJ127" s="357"/>
      <c r="AK127" s="357"/>
      <c r="AL127" s="357"/>
      <c r="AM127" s="357"/>
      <c r="AN127" s="357"/>
      <c r="AO127" s="8" t="str">
        <f>CONCATENATE("(",P4,"-6)")</f>
        <v>(-6)</v>
      </c>
      <c r="AP127" s="7"/>
      <c r="AQ127" s="7"/>
      <c r="AR127" s="7"/>
      <c r="AS127" s="7"/>
      <c r="AT127" s="7"/>
      <c r="AU127" s="357" t="s">
        <v>10</v>
      </c>
      <c r="AV127" s="357"/>
      <c r="AW127" s="357"/>
      <c r="AX127" s="357"/>
      <c r="AY127" s="3"/>
      <c r="AZ127" s="3"/>
      <c r="BA127" s="3"/>
      <c r="BB127" s="3"/>
    </row>
    <row r="129" spans="20:54" ht="20.25" x14ac:dyDescent="0.3">
      <c r="T129" s="356" t="s">
        <v>11</v>
      </c>
      <c r="U129" s="356"/>
      <c r="V129" s="356"/>
      <c r="W129" s="356"/>
      <c r="X129" s="356"/>
      <c r="Y129" s="356"/>
      <c r="Z129" s="356"/>
      <c r="AA129" s="358" t="e">
        <f>#REF!</f>
        <v>#REF!</v>
      </c>
      <c r="AB129" s="358"/>
      <c r="AC129" s="358"/>
      <c r="AD129" s="358"/>
      <c r="AE129" s="358"/>
      <c r="AF129" s="358"/>
      <c r="AG129" s="358"/>
      <c r="AH129" s="358"/>
      <c r="AI129" s="358"/>
      <c r="AJ129" s="358"/>
      <c r="AK129" s="3"/>
      <c r="AL129" s="356" t="s">
        <v>12</v>
      </c>
      <c r="AM129" s="356"/>
      <c r="AN129" s="356"/>
      <c r="AO129" s="356"/>
      <c r="AP129" s="356"/>
      <c r="AQ129" s="356"/>
      <c r="AR129" s="356"/>
      <c r="AS129" s="358" t="e">
        <f>#REF!</f>
        <v>#REF!</v>
      </c>
      <c r="AT129" s="358"/>
      <c r="AU129" s="358"/>
      <c r="AV129" s="358"/>
      <c r="AW129" s="358"/>
      <c r="AX129" s="358"/>
      <c r="AY129" s="358"/>
      <c r="AZ129" s="358"/>
      <c r="BA129" s="358"/>
      <c r="BB129" s="358"/>
    </row>
    <row r="132" spans="20:54" ht="15.75" x14ac:dyDescent="0.25">
      <c r="T132" s="359" t="s">
        <v>13</v>
      </c>
      <c r="U132" s="359"/>
      <c r="V132" s="359"/>
      <c r="W132" s="359"/>
      <c r="X132" s="359"/>
      <c r="Y132" s="359"/>
      <c r="Z132" s="4"/>
      <c r="AA132" s="359"/>
      <c r="AB132" s="359"/>
      <c r="AC132" s="4"/>
      <c r="AD132" s="4"/>
      <c r="AE132" s="4"/>
      <c r="AF132" s="359" t="s">
        <v>14</v>
      </c>
      <c r="AG132" s="359"/>
      <c r="AH132" s="359"/>
      <c r="AI132" s="359"/>
      <c r="AJ132" s="359"/>
      <c r="AK132" s="359"/>
      <c r="AL132" s="4"/>
      <c r="AM132" s="4"/>
      <c r="AN132" s="4"/>
      <c r="AO132" s="4"/>
      <c r="AP132" s="4"/>
      <c r="AQ132" s="4"/>
      <c r="AR132" s="359" t="s">
        <v>15</v>
      </c>
      <c r="AS132" s="359"/>
      <c r="AT132" s="359"/>
      <c r="AU132" s="359"/>
      <c r="AV132" s="359"/>
      <c r="AW132" s="359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ht="15" customHeight="1" x14ac:dyDescent="0.25">
      <c r="T139" s="357" t="s">
        <v>18</v>
      </c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57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</row>
    <row r="140" spans="20:54" ht="15" customHeight="1" x14ac:dyDescent="0.25">
      <c r="T140" s="357"/>
      <c r="U140" s="357"/>
      <c r="V140" s="357"/>
      <c r="W140" s="357"/>
      <c r="X140" s="357"/>
      <c r="Y140" s="357"/>
      <c r="Z140" s="357"/>
      <c r="AA140" s="357"/>
      <c r="AB140" s="357"/>
      <c r="AC140" s="357"/>
      <c r="AD140" s="357"/>
      <c r="AE140" s="357"/>
      <c r="AF140" s="357"/>
      <c r="AG140" s="357"/>
      <c r="AH140" s="357"/>
      <c r="AI140" s="357"/>
      <c r="AJ140" s="357"/>
      <c r="AK140" s="357"/>
      <c r="AL140" s="357"/>
      <c r="AM140" s="357"/>
      <c r="AN140" s="357"/>
      <c r="AO140" s="357"/>
      <c r="AP140" s="357"/>
      <c r="AQ140" s="357"/>
      <c r="AR140" s="357"/>
      <c r="AS140" s="357"/>
      <c r="AT140" s="357"/>
      <c r="AU140" s="357"/>
      <c r="AV140" s="357"/>
      <c r="AW140" s="357"/>
      <c r="AX140" s="357"/>
      <c r="AY140" s="357"/>
      <c r="AZ140" s="357"/>
      <c r="BA140" s="357"/>
      <c r="BB140" s="357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T92"/>
  <sheetViews>
    <sheetView showGridLines="0" topLeftCell="A4" zoomScaleNormal="100" workbookViewId="0">
      <selection activeCell="W12" sqref="W1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20" ht="15.75" thickBot="1" x14ac:dyDescent="0.3"/>
    <row r="2" spans="1:20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0" ht="15.75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0" ht="32.25" customHeight="1" thickBot="1" x14ac:dyDescent="0.3">
      <c r="A4" s="227" t="s">
        <v>6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20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186" t="s">
        <v>2</v>
      </c>
    </row>
    <row r="6" spans="1:20" ht="15.75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20" ht="15" customHeight="1" x14ac:dyDescent="0.25">
      <c r="A7" s="368">
        <v>1</v>
      </c>
      <c r="B7" s="236" t="str">
        <f>'Nasazení do skupin'!B8</f>
        <v>MNK Modřice "D" - Štěpán Nesnídal</v>
      </c>
      <c r="C7" s="306"/>
      <c r="D7" s="307"/>
      <c r="E7" s="308"/>
      <c r="F7" s="389">
        <f>O35</f>
        <v>1</v>
      </c>
      <c r="G7" s="389" t="s">
        <v>5</v>
      </c>
      <c r="H7" s="391">
        <f>Q35</f>
        <v>2</v>
      </c>
      <c r="I7" s="387">
        <f>Q29</f>
        <v>2</v>
      </c>
      <c r="J7" s="389" t="s">
        <v>5</v>
      </c>
      <c r="K7" s="391">
        <f>O29</f>
        <v>0</v>
      </c>
      <c r="L7" s="387">
        <f>O25</f>
        <v>1</v>
      </c>
      <c r="M7" s="389" t="s">
        <v>5</v>
      </c>
      <c r="N7" s="391">
        <f>Q25</f>
        <v>2</v>
      </c>
      <c r="O7" s="394">
        <f>F7+I7+L7</f>
        <v>4</v>
      </c>
      <c r="P7" s="396" t="s">
        <v>5</v>
      </c>
      <c r="Q7" s="398">
        <f>H7+K7+N7</f>
        <v>4</v>
      </c>
      <c r="R7" s="400">
        <v>2</v>
      </c>
      <c r="T7" s="209">
        <v>0.12638888888888888</v>
      </c>
    </row>
    <row r="8" spans="1:20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88"/>
      <c r="M8" s="390"/>
      <c r="N8" s="392"/>
      <c r="O8" s="395"/>
      <c r="P8" s="397"/>
      <c r="Q8" s="399"/>
      <c r="R8" s="401"/>
    </row>
    <row r="9" spans="1:20" ht="15" customHeight="1" x14ac:dyDescent="0.25">
      <c r="A9" s="369"/>
      <c r="B9" s="237"/>
      <c r="C9" s="309"/>
      <c r="D9" s="310"/>
      <c r="E9" s="311"/>
      <c r="F9" s="404">
        <f>O36</f>
        <v>26</v>
      </c>
      <c r="G9" s="404" t="s">
        <v>5</v>
      </c>
      <c r="H9" s="406">
        <f>Q36</f>
        <v>24</v>
      </c>
      <c r="I9" s="402">
        <f>Q30</f>
        <v>20</v>
      </c>
      <c r="J9" s="404" t="s">
        <v>5</v>
      </c>
      <c r="K9" s="406">
        <f>O30</f>
        <v>2</v>
      </c>
      <c r="L9" s="402">
        <f>O26</f>
        <v>22</v>
      </c>
      <c r="M9" s="404" t="s">
        <v>5</v>
      </c>
      <c r="N9" s="406">
        <f>Q26</f>
        <v>28</v>
      </c>
      <c r="O9" s="426">
        <f>F9+I9+L9</f>
        <v>68</v>
      </c>
      <c r="P9" s="428" t="s">
        <v>5</v>
      </c>
      <c r="Q9" s="415">
        <f>H9+K9+N9</f>
        <v>54</v>
      </c>
      <c r="R9" s="430">
        <v>2</v>
      </c>
    </row>
    <row r="10" spans="1:20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403"/>
      <c r="M10" s="405"/>
      <c r="N10" s="407"/>
      <c r="O10" s="427"/>
      <c r="P10" s="429"/>
      <c r="Q10" s="416"/>
      <c r="R10" s="431"/>
    </row>
    <row r="11" spans="1:20" ht="15" customHeight="1" x14ac:dyDescent="0.25">
      <c r="A11" s="368">
        <v>2</v>
      </c>
      <c r="B11" s="236" t="str">
        <f>'Nasazení do skupin'!B9</f>
        <v>Slovan Chabařovice "A" - Kryštov Vít</v>
      </c>
      <c r="C11" s="393">
        <f>H7</f>
        <v>2</v>
      </c>
      <c r="D11" s="408" t="s">
        <v>5</v>
      </c>
      <c r="E11" s="408">
        <f>F7</f>
        <v>1</v>
      </c>
      <c r="F11" s="333" t="s">
        <v>54</v>
      </c>
      <c r="G11" s="334"/>
      <c r="H11" s="335"/>
      <c r="I11" s="389">
        <f>O27</f>
        <v>1</v>
      </c>
      <c r="J11" s="389" t="s">
        <v>5</v>
      </c>
      <c r="K11" s="391">
        <f>Q27</f>
        <v>2</v>
      </c>
      <c r="L11" s="387">
        <f>O31</f>
        <v>0</v>
      </c>
      <c r="M11" s="389" t="s">
        <v>5</v>
      </c>
      <c r="N11" s="391">
        <f>Q31</f>
        <v>2</v>
      </c>
      <c r="O11" s="394">
        <f>C11+I11+L11</f>
        <v>3</v>
      </c>
      <c r="P11" s="396" t="s">
        <v>5</v>
      </c>
      <c r="Q11" s="398">
        <f>E11+K11+N11</f>
        <v>5</v>
      </c>
      <c r="R11" s="400">
        <v>2</v>
      </c>
      <c r="T11" s="209">
        <v>0.12708333333333333</v>
      </c>
    </row>
    <row r="12" spans="1:20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88"/>
      <c r="M12" s="390"/>
      <c r="N12" s="392"/>
      <c r="O12" s="395"/>
      <c r="P12" s="397"/>
      <c r="Q12" s="399"/>
      <c r="R12" s="401"/>
    </row>
    <row r="13" spans="1:20" ht="15" customHeight="1" x14ac:dyDescent="0.25">
      <c r="A13" s="369"/>
      <c r="B13" s="237"/>
      <c r="C13" s="402">
        <f>H9</f>
        <v>24</v>
      </c>
      <c r="D13" s="404" t="s">
        <v>5</v>
      </c>
      <c r="E13" s="404">
        <f>F9</f>
        <v>26</v>
      </c>
      <c r="F13" s="336"/>
      <c r="G13" s="337"/>
      <c r="H13" s="338"/>
      <c r="I13" s="404">
        <f>O28</f>
        <v>28</v>
      </c>
      <c r="J13" s="404" t="s">
        <v>5</v>
      </c>
      <c r="K13" s="406">
        <f>Q28</f>
        <v>26</v>
      </c>
      <c r="L13" s="402">
        <f>O32</f>
        <v>15</v>
      </c>
      <c r="M13" s="404" t="s">
        <v>5</v>
      </c>
      <c r="N13" s="406">
        <f>Q32</f>
        <v>20</v>
      </c>
      <c r="O13" s="426">
        <f>C13+I13+L13</f>
        <v>67</v>
      </c>
      <c r="P13" s="428" t="s">
        <v>5</v>
      </c>
      <c r="Q13" s="415">
        <f>E13+K13+N13</f>
        <v>72</v>
      </c>
      <c r="R13" s="381">
        <v>3</v>
      </c>
    </row>
    <row r="14" spans="1:20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403"/>
      <c r="M14" s="405"/>
      <c r="N14" s="407"/>
      <c r="O14" s="427"/>
      <c r="P14" s="429"/>
      <c r="Q14" s="416"/>
      <c r="R14" s="382"/>
    </row>
    <row r="15" spans="1:20" ht="15" customHeight="1" x14ac:dyDescent="0.25">
      <c r="A15" s="368">
        <v>3</v>
      </c>
      <c r="B15" s="236" t="str">
        <f>'Nasazení do skupin'!B10</f>
        <v>SK Liapor - Witte Karlovy Vary "D" - Matěj Sunek</v>
      </c>
      <c r="C15" s="387">
        <f>K7</f>
        <v>0</v>
      </c>
      <c r="D15" s="389" t="s">
        <v>5</v>
      </c>
      <c r="E15" s="391">
        <f>I7</f>
        <v>2</v>
      </c>
      <c r="F15" s="393">
        <f>K11</f>
        <v>2</v>
      </c>
      <c r="G15" s="408" t="s">
        <v>5</v>
      </c>
      <c r="H15" s="408">
        <f>I11</f>
        <v>1</v>
      </c>
      <c r="I15" s="417"/>
      <c r="J15" s="418"/>
      <c r="K15" s="419"/>
      <c r="L15" s="449">
        <f>Q33</f>
        <v>0</v>
      </c>
      <c r="M15" s="449" t="s">
        <v>5</v>
      </c>
      <c r="N15" s="451">
        <f>O33</f>
        <v>2</v>
      </c>
      <c r="O15" s="394">
        <f>C15+F15+L15</f>
        <v>2</v>
      </c>
      <c r="P15" s="396" t="s">
        <v>5</v>
      </c>
      <c r="Q15" s="398">
        <f>E15+H15+N15</f>
        <v>5</v>
      </c>
      <c r="R15" s="400">
        <v>2</v>
      </c>
    </row>
    <row r="16" spans="1:20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50"/>
      <c r="M16" s="450"/>
      <c r="N16" s="452"/>
      <c r="O16" s="395"/>
      <c r="P16" s="397"/>
      <c r="Q16" s="399"/>
      <c r="R16" s="401"/>
      <c r="T16" s="209">
        <v>8.5416666666666655E-2</v>
      </c>
    </row>
    <row r="17" spans="1:19" ht="15" customHeight="1" x14ac:dyDescent="0.25">
      <c r="A17" s="369"/>
      <c r="B17" s="237"/>
      <c r="C17" s="402">
        <f>K9</f>
        <v>2</v>
      </c>
      <c r="D17" s="404" t="s">
        <v>5</v>
      </c>
      <c r="E17" s="406">
        <f>I9</f>
        <v>20</v>
      </c>
      <c r="F17" s="402">
        <f>K13</f>
        <v>26</v>
      </c>
      <c r="G17" s="404" t="s">
        <v>5</v>
      </c>
      <c r="H17" s="404">
        <f>I13</f>
        <v>28</v>
      </c>
      <c r="I17" s="420"/>
      <c r="J17" s="421"/>
      <c r="K17" s="422"/>
      <c r="L17" s="453">
        <f>Q34</f>
        <v>7</v>
      </c>
      <c r="M17" s="453" t="s">
        <v>5</v>
      </c>
      <c r="N17" s="455">
        <f>O34</f>
        <v>20</v>
      </c>
      <c r="O17" s="426">
        <f>C17+F17+L17</f>
        <v>35</v>
      </c>
      <c r="P17" s="428" t="s">
        <v>5</v>
      </c>
      <c r="Q17" s="415">
        <f>E17+H17+N17</f>
        <v>68</v>
      </c>
      <c r="R17" s="381">
        <v>4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54"/>
      <c r="M18" s="454"/>
      <c r="N18" s="456"/>
      <c r="O18" s="427"/>
      <c r="P18" s="429"/>
      <c r="Q18" s="416"/>
      <c r="R18" s="382"/>
    </row>
    <row r="19" spans="1:19" ht="15" customHeight="1" x14ac:dyDescent="0.25">
      <c r="A19" s="368">
        <v>4</v>
      </c>
      <c r="B19" s="236" t="str">
        <f>'Nasazení do skupin'!B11</f>
        <v>MNK Modřice "F" - Patrik Iláš</v>
      </c>
      <c r="C19" s="387">
        <f>N7</f>
        <v>2</v>
      </c>
      <c r="D19" s="389" t="s">
        <v>5</v>
      </c>
      <c r="E19" s="391">
        <f>L7</f>
        <v>1</v>
      </c>
      <c r="F19" s="387">
        <f>N11</f>
        <v>2</v>
      </c>
      <c r="G19" s="389" t="s">
        <v>5</v>
      </c>
      <c r="H19" s="391">
        <f>L11</f>
        <v>0</v>
      </c>
      <c r="I19" s="393">
        <f>N15</f>
        <v>2</v>
      </c>
      <c r="J19" s="408" t="s">
        <v>5</v>
      </c>
      <c r="K19" s="408">
        <f>L15</f>
        <v>0</v>
      </c>
      <c r="L19" s="319">
        <v>2020</v>
      </c>
      <c r="M19" s="320"/>
      <c r="N19" s="321"/>
      <c r="O19" s="396">
        <f>C19+F19+I19</f>
        <v>6</v>
      </c>
      <c r="P19" s="396" t="s">
        <v>5</v>
      </c>
      <c r="Q19" s="398">
        <f>E19+H19+K19</f>
        <v>1</v>
      </c>
      <c r="R19" s="400">
        <v>6</v>
      </c>
    </row>
    <row r="20" spans="1:19" ht="15.75" customHeight="1" thickBot="1" x14ac:dyDescent="0.3">
      <c r="A20" s="369"/>
      <c r="B20" s="237"/>
      <c r="C20" s="388"/>
      <c r="D20" s="390"/>
      <c r="E20" s="392"/>
      <c r="F20" s="388"/>
      <c r="G20" s="390"/>
      <c r="H20" s="392"/>
      <c r="I20" s="388"/>
      <c r="J20" s="390"/>
      <c r="K20" s="390"/>
      <c r="L20" s="322"/>
      <c r="M20" s="323"/>
      <c r="N20" s="324"/>
      <c r="O20" s="397"/>
      <c r="P20" s="397"/>
      <c r="Q20" s="399"/>
      <c r="R20" s="401"/>
    </row>
    <row r="21" spans="1:19" ht="15" customHeight="1" x14ac:dyDescent="0.25">
      <c r="A21" s="369"/>
      <c r="B21" s="237"/>
      <c r="C21" s="402">
        <f>N9</f>
        <v>28</v>
      </c>
      <c r="D21" s="404" t="s">
        <v>5</v>
      </c>
      <c r="E21" s="406">
        <f>L9</f>
        <v>22</v>
      </c>
      <c r="F21" s="402">
        <f>N13</f>
        <v>20</v>
      </c>
      <c r="G21" s="404" t="s">
        <v>5</v>
      </c>
      <c r="H21" s="406">
        <f>L13</f>
        <v>15</v>
      </c>
      <c r="I21" s="402">
        <f>N17</f>
        <v>20</v>
      </c>
      <c r="J21" s="404" t="s">
        <v>5</v>
      </c>
      <c r="K21" s="404">
        <f>L17</f>
        <v>7</v>
      </c>
      <c r="L21" s="322"/>
      <c r="M21" s="323"/>
      <c r="N21" s="324"/>
      <c r="O21" s="457">
        <f>C21+F21+I21</f>
        <v>68</v>
      </c>
      <c r="P21" s="428" t="s">
        <v>5</v>
      </c>
      <c r="Q21" s="415">
        <f>E21+H21+K21</f>
        <v>44</v>
      </c>
      <c r="R21" s="381">
        <v>1</v>
      </c>
    </row>
    <row r="22" spans="1:19" ht="15.75" customHeight="1" thickBot="1" x14ac:dyDescent="0.3">
      <c r="A22" s="370"/>
      <c r="B22" s="238"/>
      <c r="C22" s="403"/>
      <c r="D22" s="405"/>
      <c r="E22" s="407"/>
      <c r="F22" s="403"/>
      <c r="G22" s="405"/>
      <c r="H22" s="407"/>
      <c r="I22" s="403"/>
      <c r="J22" s="405"/>
      <c r="K22" s="405"/>
      <c r="L22" s="325"/>
      <c r="M22" s="326"/>
      <c r="N22" s="327"/>
      <c r="O22" s="458"/>
      <c r="P22" s="429"/>
      <c r="Q22" s="416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B7</f>
        <v>MNK Modřice "D" - Štěpán Nesnídal</v>
      </c>
      <c r="C25" s="364"/>
      <c r="D25" s="364" t="s">
        <v>5</v>
      </c>
      <c r="E25" s="364" t="str">
        <f>B19</f>
        <v>MNK Modřice "F" - Patrik Iláš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1</v>
      </c>
      <c r="P25" s="55" t="s">
        <v>5</v>
      </c>
      <c r="Q25" s="55">
        <v>2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22</v>
      </c>
      <c r="P26" s="55" t="s">
        <v>5</v>
      </c>
      <c r="Q26" s="41">
        <v>28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Slovan Chabařovice "A" - Kryštov Vít</v>
      </c>
      <c r="C27" s="364"/>
      <c r="D27" s="364" t="s">
        <v>5</v>
      </c>
      <c r="E27" s="364" t="str">
        <f>B15</f>
        <v>SK Liapor - Witte Karlovy Vary "D" - Matěj Sunek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1</v>
      </c>
      <c r="P27" s="55" t="s">
        <v>5</v>
      </c>
      <c r="Q27" s="55">
        <v>2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28</v>
      </c>
      <c r="P28" s="55" t="s">
        <v>5</v>
      </c>
      <c r="Q28" s="41">
        <v>26</v>
      </c>
      <c r="R28" s="9" t="s">
        <v>22</v>
      </c>
    </row>
    <row r="29" spans="1:19" ht="15" customHeight="1" x14ac:dyDescent="0.25">
      <c r="A29" s="367">
        <v>3</v>
      </c>
      <c r="B29" s="364" t="str">
        <f>B15</f>
        <v>SK Liapor - Witte Karlovy Vary "D" - Matěj Sunek</v>
      </c>
      <c r="C29" s="364"/>
      <c r="D29" s="364" t="s">
        <v>5</v>
      </c>
      <c r="E29" s="364" t="str">
        <f>B7</f>
        <v>MNK Modřice "D" - Štěpán Nesnídal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0</v>
      </c>
      <c r="P29" s="55" t="s">
        <v>5</v>
      </c>
      <c r="Q29" s="55">
        <v>2</v>
      </c>
      <c r="R29" s="9" t="s">
        <v>23</v>
      </c>
    </row>
    <row r="30" spans="1:19" ht="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2</v>
      </c>
      <c r="P30" s="55" t="s">
        <v>5</v>
      </c>
      <c r="Q30" s="41">
        <v>20</v>
      </c>
      <c r="R30" s="9" t="s">
        <v>22</v>
      </c>
    </row>
    <row r="31" spans="1:19" ht="15" customHeight="1" x14ac:dyDescent="0.25">
      <c r="A31" s="367">
        <v>4</v>
      </c>
      <c r="B31" s="364" t="str">
        <f>B11</f>
        <v>Slovan Chabařovice "A" - Kryštov Vít</v>
      </c>
      <c r="C31" s="364"/>
      <c r="D31" s="364" t="s">
        <v>5</v>
      </c>
      <c r="E31" s="364" t="str">
        <f>B19</f>
        <v>MNK Modřice "F" - Patrik Iláš</v>
      </c>
      <c r="F31" s="364"/>
      <c r="G31" s="364"/>
      <c r="H31" s="364"/>
      <c r="I31" s="364"/>
      <c r="J31" s="364"/>
      <c r="K31" s="364"/>
      <c r="L31" s="364"/>
      <c r="M31" s="364"/>
      <c r="N31" s="364"/>
      <c r="O31" s="54">
        <v>0</v>
      </c>
      <c r="P31" s="55" t="s">
        <v>5</v>
      </c>
      <c r="Q31" s="55">
        <v>2</v>
      </c>
      <c r="R31" s="9" t="s">
        <v>23</v>
      </c>
    </row>
    <row r="32" spans="1:19" ht="15" customHeight="1" x14ac:dyDescent="0.25">
      <c r="A32" s="367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53">
        <v>15</v>
      </c>
      <c r="P32" s="55" t="s">
        <v>5</v>
      </c>
      <c r="Q32" s="41">
        <v>20</v>
      </c>
      <c r="R32" s="9" t="s">
        <v>22</v>
      </c>
    </row>
    <row r="33" spans="1:18" ht="15" customHeight="1" x14ac:dyDescent="0.25">
      <c r="A33" s="367">
        <v>5</v>
      </c>
      <c r="B33" s="364" t="str">
        <f>B19</f>
        <v>MNK Modřice "F" - Patrik Iláš</v>
      </c>
      <c r="C33" s="364"/>
      <c r="D33" s="364" t="s">
        <v>5</v>
      </c>
      <c r="E33" s="364" t="str">
        <f>B15</f>
        <v>SK Liapor - Witte Karlovy Vary "D" - Matěj Sunek</v>
      </c>
      <c r="F33" s="364"/>
      <c r="G33" s="364"/>
      <c r="H33" s="364"/>
      <c r="I33" s="364"/>
      <c r="J33" s="364"/>
      <c r="K33" s="364"/>
      <c r="L33" s="364"/>
      <c r="M33" s="364"/>
      <c r="N33" s="364"/>
      <c r="O33" s="54">
        <v>2</v>
      </c>
      <c r="P33" s="55" t="s">
        <v>5</v>
      </c>
      <c r="Q33" s="55">
        <v>0</v>
      </c>
      <c r="R33" s="9" t="s">
        <v>23</v>
      </c>
    </row>
    <row r="34" spans="1:18" ht="15" customHeight="1" x14ac:dyDescent="0.25">
      <c r="A34" s="367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53">
        <v>20</v>
      </c>
      <c r="P34" s="55" t="s">
        <v>5</v>
      </c>
      <c r="Q34" s="41">
        <v>7</v>
      </c>
      <c r="R34" s="9" t="s">
        <v>22</v>
      </c>
    </row>
    <row r="35" spans="1:18" ht="15" customHeight="1" x14ac:dyDescent="0.25">
      <c r="A35" s="367">
        <v>6</v>
      </c>
      <c r="B35" s="364" t="str">
        <f>B7</f>
        <v>MNK Modřice "D" - Štěpán Nesnídal</v>
      </c>
      <c r="C35" s="364"/>
      <c r="D35" s="364" t="s">
        <v>5</v>
      </c>
      <c r="E35" s="364" t="str">
        <f>B11</f>
        <v>Slovan Chabařovice "A" - Kryštov Vít</v>
      </c>
      <c r="F35" s="364"/>
      <c r="G35" s="364"/>
      <c r="H35" s="364"/>
      <c r="I35" s="364"/>
      <c r="J35" s="364"/>
      <c r="K35" s="364"/>
      <c r="L35" s="364"/>
      <c r="M35" s="364"/>
      <c r="N35" s="364"/>
      <c r="O35" s="54">
        <v>1</v>
      </c>
      <c r="P35" s="55" t="s">
        <v>5</v>
      </c>
      <c r="Q35" s="55">
        <v>2</v>
      </c>
      <c r="R35" s="9" t="s">
        <v>23</v>
      </c>
    </row>
    <row r="36" spans="1:18" ht="15" customHeight="1" x14ac:dyDescent="0.25">
      <c r="A36" s="367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53">
        <v>26</v>
      </c>
      <c r="P36" s="55" t="s">
        <v>5</v>
      </c>
      <c r="Q36" s="41">
        <v>24</v>
      </c>
      <c r="R36" s="9" t="s">
        <v>22</v>
      </c>
    </row>
    <row r="37" spans="1:18" x14ac:dyDescent="0.25">
      <c r="P37" s="349"/>
      <c r="Q37" s="349"/>
      <c r="R37" s="188"/>
    </row>
    <row r="39" spans="1:18" ht="14.45" customHeight="1" x14ac:dyDescent="0.25"/>
    <row r="40" spans="1:18" ht="14.45" customHeight="1" x14ac:dyDescent="0.25"/>
    <row r="49" ht="15" customHeight="1" x14ac:dyDescent="0.25"/>
    <row r="53" ht="14.45" customHeight="1" x14ac:dyDescent="0.25"/>
    <row r="54" ht="14.45" customHeight="1" x14ac:dyDescent="0.25"/>
    <row r="67" ht="15" customHeight="1" x14ac:dyDescent="0.25"/>
    <row r="71" ht="14.45" customHeight="1" x14ac:dyDescent="0.25"/>
    <row r="72" ht="14.45" customHeight="1" x14ac:dyDescent="0.25"/>
    <row r="91" ht="14.45" customHeight="1" x14ac:dyDescent="0.25"/>
    <row r="92" ht="14.45" customHeight="1" x14ac:dyDescent="0.25"/>
  </sheetData>
  <mergeCells count="151"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31496062992125984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B140"/>
  <sheetViews>
    <sheetView showGridLines="0" zoomScaleNormal="100" workbookViewId="0">
      <selection activeCell="U4" sqref="U4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26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26" ht="32.25" customHeight="1" thickBot="1" x14ac:dyDescent="0.3">
      <c r="A4" s="227" t="s">
        <v>21</v>
      </c>
      <c r="B4" s="228"/>
      <c r="C4" s="239" t="str">
        <f>'Nasazení do skupin'!B3</f>
        <v>Modřice 12.9.2020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1"/>
    </row>
    <row r="5" spans="1:26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26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57" t="s">
        <v>4</v>
      </c>
    </row>
    <row r="7" spans="1:26" ht="15" customHeight="1" x14ac:dyDescent="0.25">
      <c r="A7" s="233">
        <v>1</v>
      </c>
      <c r="B7" s="236" t="str">
        <f>'Nasazení do skupin'!B12</f>
        <v>TJ ČZ Strakonice "A" - Tomáš Votava</v>
      </c>
      <c r="C7" s="306"/>
      <c r="D7" s="307"/>
      <c r="E7" s="308"/>
      <c r="F7" s="244"/>
      <c r="G7" s="244"/>
      <c r="H7" s="274"/>
      <c r="I7" s="271"/>
      <c r="J7" s="244"/>
      <c r="K7" s="274"/>
      <c r="L7" s="271"/>
      <c r="M7" s="244"/>
      <c r="N7" s="274"/>
      <c r="O7" s="300"/>
      <c r="P7" s="296"/>
      <c r="Q7" s="277"/>
      <c r="R7" s="246"/>
      <c r="Y7" s="47"/>
    </row>
    <row r="8" spans="1:26" ht="15.75" customHeight="1" thickBot="1" x14ac:dyDescent="0.3">
      <c r="A8" s="234"/>
      <c r="B8" s="237"/>
      <c r="C8" s="309"/>
      <c r="D8" s="310"/>
      <c r="E8" s="311"/>
      <c r="F8" s="245"/>
      <c r="G8" s="245"/>
      <c r="H8" s="275"/>
      <c r="I8" s="272"/>
      <c r="J8" s="245"/>
      <c r="K8" s="275"/>
      <c r="L8" s="272"/>
      <c r="M8" s="245"/>
      <c r="N8" s="275"/>
      <c r="O8" s="301"/>
      <c r="P8" s="297"/>
      <c r="Q8" s="278"/>
      <c r="R8" s="247"/>
    </row>
    <row r="9" spans="1:26" ht="15" customHeight="1" x14ac:dyDescent="0.25">
      <c r="A9" s="234"/>
      <c r="B9" s="237"/>
      <c r="C9" s="309"/>
      <c r="D9" s="310"/>
      <c r="E9" s="311"/>
      <c r="F9" s="273"/>
      <c r="G9" s="273"/>
      <c r="H9" s="276"/>
      <c r="I9" s="242"/>
      <c r="J9" s="273"/>
      <c r="K9" s="276"/>
      <c r="L9" s="242"/>
      <c r="M9" s="273"/>
      <c r="N9" s="276"/>
      <c r="O9" s="287"/>
      <c r="P9" s="294"/>
      <c r="Q9" s="298"/>
      <c r="R9" s="254"/>
      <c r="X9" s="47"/>
      <c r="Y9" s="47"/>
      <c r="Z9" s="47"/>
    </row>
    <row r="10" spans="1:26" ht="15.75" customHeight="1" thickBot="1" x14ac:dyDescent="0.3">
      <c r="A10" s="235"/>
      <c r="B10" s="238"/>
      <c r="C10" s="312"/>
      <c r="D10" s="313"/>
      <c r="E10" s="314"/>
      <c r="F10" s="273"/>
      <c r="G10" s="273"/>
      <c r="H10" s="276"/>
      <c r="I10" s="243"/>
      <c r="J10" s="279"/>
      <c r="K10" s="280"/>
      <c r="L10" s="243"/>
      <c r="M10" s="279"/>
      <c r="N10" s="280"/>
      <c r="O10" s="288"/>
      <c r="P10" s="295"/>
      <c r="Q10" s="299"/>
      <c r="R10" s="255"/>
      <c r="X10" s="47"/>
      <c r="Y10" s="47"/>
      <c r="Z10" s="47"/>
    </row>
    <row r="11" spans="1:26" ht="15" customHeight="1" x14ac:dyDescent="0.25">
      <c r="A11" s="233">
        <v>2</v>
      </c>
      <c r="B11" s="236" t="str">
        <f>'Nasazení do skupin'!B13</f>
        <v>TJ Peklo nad Zdobnicí "A" - Lukáš Kotyza</v>
      </c>
      <c r="C11" s="342"/>
      <c r="D11" s="289"/>
      <c r="E11" s="289"/>
      <c r="F11" s="333" t="s">
        <v>54</v>
      </c>
      <c r="G11" s="334"/>
      <c r="H11" s="335"/>
      <c r="I11" s="244"/>
      <c r="J11" s="244"/>
      <c r="K11" s="274"/>
      <c r="L11" s="271"/>
      <c r="M11" s="244"/>
      <c r="N11" s="274"/>
      <c r="O11" s="300"/>
      <c r="P11" s="296"/>
      <c r="Q11" s="277"/>
      <c r="R11" s="246"/>
    </row>
    <row r="12" spans="1:26" ht="15.75" customHeight="1" thickBot="1" x14ac:dyDescent="0.3">
      <c r="A12" s="234"/>
      <c r="B12" s="237"/>
      <c r="C12" s="272"/>
      <c r="D12" s="245"/>
      <c r="E12" s="245"/>
      <c r="F12" s="336"/>
      <c r="G12" s="337"/>
      <c r="H12" s="338"/>
      <c r="I12" s="245"/>
      <c r="J12" s="245"/>
      <c r="K12" s="275"/>
      <c r="L12" s="272"/>
      <c r="M12" s="245"/>
      <c r="N12" s="275"/>
      <c r="O12" s="301"/>
      <c r="P12" s="297"/>
      <c r="Q12" s="278"/>
      <c r="R12" s="247"/>
    </row>
    <row r="13" spans="1:26" ht="15" customHeight="1" x14ac:dyDescent="0.25">
      <c r="A13" s="234"/>
      <c r="B13" s="237"/>
      <c r="C13" s="242"/>
      <c r="D13" s="273"/>
      <c r="E13" s="273"/>
      <c r="F13" s="336"/>
      <c r="G13" s="337"/>
      <c r="H13" s="338"/>
      <c r="I13" s="273"/>
      <c r="J13" s="273"/>
      <c r="K13" s="276"/>
      <c r="L13" s="242"/>
      <c r="M13" s="273"/>
      <c r="N13" s="276"/>
      <c r="O13" s="287"/>
      <c r="P13" s="294"/>
      <c r="Q13" s="298"/>
      <c r="R13" s="254"/>
    </row>
    <row r="14" spans="1:26" ht="15.75" customHeight="1" thickBot="1" x14ac:dyDescent="0.3">
      <c r="A14" s="235"/>
      <c r="B14" s="238"/>
      <c r="C14" s="243"/>
      <c r="D14" s="279"/>
      <c r="E14" s="279"/>
      <c r="F14" s="339"/>
      <c r="G14" s="340"/>
      <c r="H14" s="341"/>
      <c r="I14" s="273"/>
      <c r="J14" s="273"/>
      <c r="K14" s="276"/>
      <c r="L14" s="243"/>
      <c r="M14" s="279"/>
      <c r="N14" s="280"/>
      <c r="O14" s="288"/>
      <c r="P14" s="295"/>
      <c r="Q14" s="299"/>
      <c r="R14" s="255"/>
    </row>
    <row r="15" spans="1:26" ht="15" customHeight="1" x14ac:dyDescent="0.25">
      <c r="A15" s="233">
        <v>3</v>
      </c>
      <c r="B15" s="236" t="str">
        <f>'Nasazení do skupin'!B14</f>
        <v>SK Liapor - Witte Karlovy Vary "C" - Tobiáš Gregor</v>
      </c>
      <c r="C15" s="271"/>
      <c r="D15" s="244"/>
      <c r="E15" s="274"/>
      <c r="F15" s="342"/>
      <c r="G15" s="289"/>
      <c r="H15" s="289"/>
      <c r="I15" s="417"/>
      <c r="J15" s="418"/>
      <c r="K15" s="419"/>
      <c r="L15" s="439"/>
      <c r="M15" s="439"/>
      <c r="N15" s="441"/>
      <c r="O15" s="300"/>
      <c r="P15" s="296"/>
      <c r="Q15" s="277"/>
      <c r="R15" s="246"/>
    </row>
    <row r="16" spans="1:26" ht="15.75" customHeight="1" thickBot="1" x14ac:dyDescent="0.3">
      <c r="A16" s="234"/>
      <c r="B16" s="237"/>
      <c r="C16" s="272"/>
      <c r="D16" s="245"/>
      <c r="E16" s="275"/>
      <c r="F16" s="272"/>
      <c r="G16" s="245"/>
      <c r="H16" s="245"/>
      <c r="I16" s="420"/>
      <c r="J16" s="421"/>
      <c r="K16" s="422"/>
      <c r="L16" s="440"/>
      <c r="M16" s="440"/>
      <c r="N16" s="442"/>
      <c r="O16" s="301"/>
      <c r="P16" s="297"/>
      <c r="Q16" s="278"/>
      <c r="R16" s="247"/>
    </row>
    <row r="17" spans="1:28" ht="15" customHeight="1" x14ac:dyDescent="0.25">
      <c r="A17" s="234"/>
      <c r="B17" s="237"/>
      <c r="C17" s="242"/>
      <c r="D17" s="273"/>
      <c r="E17" s="276"/>
      <c r="F17" s="242"/>
      <c r="G17" s="273"/>
      <c r="H17" s="273"/>
      <c r="I17" s="420"/>
      <c r="J17" s="421"/>
      <c r="K17" s="422"/>
      <c r="L17" s="443"/>
      <c r="M17" s="443"/>
      <c r="N17" s="445"/>
      <c r="O17" s="287"/>
      <c r="P17" s="294"/>
      <c r="Q17" s="298"/>
      <c r="R17" s="254"/>
    </row>
    <row r="18" spans="1:28" ht="15.75" customHeight="1" thickBot="1" x14ac:dyDescent="0.3">
      <c r="A18" s="235"/>
      <c r="B18" s="238"/>
      <c r="C18" s="243"/>
      <c r="D18" s="279"/>
      <c r="E18" s="280"/>
      <c r="F18" s="243"/>
      <c r="G18" s="279"/>
      <c r="H18" s="279"/>
      <c r="I18" s="423"/>
      <c r="J18" s="424"/>
      <c r="K18" s="425"/>
      <c r="L18" s="444"/>
      <c r="M18" s="444"/>
      <c r="N18" s="446"/>
      <c r="O18" s="288"/>
      <c r="P18" s="295"/>
      <c r="Q18" s="299"/>
      <c r="R18" s="255"/>
    </row>
    <row r="19" spans="1:28" ht="15" customHeight="1" x14ac:dyDescent="0.25">
      <c r="A19" s="233">
        <v>4</v>
      </c>
      <c r="B19" s="236" t="str">
        <f>'Nasazení do skupin'!B15</f>
        <v>MNK Modřice "K" - Marek Sedláček</v>
      </c>
      <c r="C19" s="271"/>
      <c r="D19" s="244"/>
      <c r="E19" s="274"/>
      <c r="F19" s="271"/>
      <c r="G19" s="244"/>
      <c r="H19" s="274"/>
      <c r="I19" s="342"/>
      <c r="J19" s="289"/>
      <c r="K19" s="289"/>
      <c r="L19" s="319">
        <v>2020</v>
      </c>
      <c r="M19" s="320"/>
      <c r="N19" s="321"/>
      <c r="O19" s="296"/>
      <c r="P19" s="296"/>
      <c r="Q19" s="277"/>
      <c r="R19" s="246"/>
    </row>
    <row r="20" spans="1:28" ht="15.75" customHeight="1" thickBot="1" x14ac:dyDescent="0.3">
      <c r="A20" s="234"/>
      <c r="B20" s="237"/>
      <c r="C20" s="272"/>
      <c r="D20" s="245"/>
      <c r="E20" s="275"/>
      <c r="F20" s="272"/>
      <c r="G20" s="245"/>
      <c r="H20" s="275"/>
      <c r="I20" s="272"/>
      <c r="J20" s="245"/>
      <c r="K20" s="245"/>
      <c r="L20" s="322"/>
      <c r="M20" s="323"/>
      <c r="N20" s="324"/>
      <c r="O20" s="297"/>
      <c r="P20" s="297"/>
      <c r="Q20" s="278"/>
      <c r="R20" s="247"/>
    </row>
    <row r="21" spans="1:28" ht="15" customHeight="1" x14ac:dyDescent="0.25">
      <c r="A21" s="234"/>
      <c r="B21" s="237"/>
      <c r="C21" s="242"/>
      <c r="D21" s="273"/>
      <c r="E21" s="276"/>
      <c r="F21" s="242"/>
      <c r="G21" s="273"/>
      <c r="H21" s="276"/>
      <c r="I21" s="242"/>
      <c r="J21" s="273"/>
      <c r="K21" s="273"/>
      <c r="L21" s="322"/>
      <c r="M21" s="323"/>
      <c r="N21" s="324"/>
      <c r="O21" s="447"/>
      <c r="P21" s="294"/>
      <c r="Q21" s="298"/>
      <c r="R21" s="254"/>
    </row>
    <row r="22" spans="1:28" ht="15.75" customHeight="1" thickBot="1" x14ac:dyDescent="0.3">
      <c r="A22" s="235"/>
      <c r="B22" s="238"/>
      <c r="C22" s="243"/>
      <c r="D22" s="279"/>
      <c r="E22" s="280"/>
      <c r="F22" s="243"/>
      <c r="G22" s="279"/>
      <c r="H22" s="280"/>
      <c r="I22" s="243"/>
      <c r="J22" s="279"/>
      <c r="K22" s="279"/>
      <c r="L22" s="325"/>
      <c r="M22" s="326"/>
      <c r="N22" s="327"/>
      <c r="O22" s="448"/>
      <c r="P22" s="295"/>
      <c r="Q22" s="299"/>
      <c r="R22" s="255"/>
    </row>
    <row r="24" spans="1:28" ht="24.95" customHeight="1" x14ac:dyDescent="0.35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 x14ac:dyDescent="0.25">
      <c r="A25" s="343"/>
      <c r="B25" s="332"/>
      <c r="C25" s="332"/>
      <c r="D25" s="344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 x14ac:dyDescent="0.25">
      <c r="A26" s="343"/>
      <c r="B26" s="332"/>
      <c r="C26" s="332"/>
      <c r="D26" s="344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 x14ac:dyDescent="0.25">
      <c r="A27" s="343"/>
      <c r="B27" s="332"/>
      <c r="C27" s="332"/>
      <c r="D27" s="344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 x14ac:dyDescent="0.25">
      <c r="A28" s="343"/>
      <c r="B28" s="332"/>
      <c r="C28" s="332"/>
      <c r="D28" s="344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 x14ac:dyDescent="0.25">
      <c r="A29" s="343"/>
      <c r="B29" s="332"/>
      <c r="C29" s="332"/>
      <c r="D29" s="344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 x14ac:dyDescent="0.25">
      <c r="A30" s="343"/>
      <c r="B30" s="332"/>
      <c r="C30" s="332"/>
      <c r="D30" s="344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 x14ac:dyDescent="0.25">
      <c r="A31" s="343"/>
      <c r="B31" s="332"/>
      <c r="C31" s="332"/>
      <c r="D31" s="344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 x14ac:dyDescent="0.25">
      <c r="A32" s="343"/>
      <c r="B32" s="332"/>
      <c r="C32" s="332"/>
      <c r="D32" s="34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 x14ac:dyDescent="0.25">
      <c r="A33" s="343"/>
      <c r="B33" s="332"/>
      <c r="C33" s="332"/>
      <c r="D33" s="344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 x14ac:dyDescent="0.25">
      <c r="A34" s="343"/>
      <c r="B34" s="332"/>
      <c r="C34" s="332"/>
      <c r="D34" s="344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 x14ac:dyDescent="0.25">
      <c r="A35" s="343"/>
      <c r="B35" s="332"/>
      <c r="C35" s="332"/>
      <c r="D35" s="344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 x14ac:dyDescent="0.25">
      <c r="A36" s="343"/>
      <c r="B36" s="332"/>
      <c r="C36" s="332"/>
      <c r="D36" s="344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 x14ac:dyDescent="0.35">
      <c r="P37" s="349"/>
      <c r="Q37" s="349"/>
      <c r="R37" s="2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8"/>
      <c r="BA37" s="348"/>
      <c r="BB37" s="348"/>
    </row>
    <row r="38" spans="1:54" ht="20.25" x14ac:dyDescent="0.3">
      <c r="T38" s="357"/>
      <c r="U38" s="357"/>
      <c r="V38" s="357"/>
      <c r="W38" s="357"/>
      <c r="X38" s="357"/>
      <c r="Y38" s="357"/>
      <c r="Z38" s="357"/>
      <c r="AA38" s="356"/>
      <c r="AB38" s="356"/>
      <c r="AC38" s="356"/>
      <c r="AD38" s="356"/>
      <c r="AE38" s="356"/>
      <c r="AF38" s="356"/>
      <c r="AH38" s="3"/>
      <c r="AI38" s="357"/>
      <c r="AJ38" s="357"/>
      <c r="AK38" s="357"/>
      <c r="AL38" s="357"/>
      <c r="AM38" s="357"/>
      <c r="AN38" s="357"/>
      <c r="AO38" s="8"/>
      <c r="AP38" s="7"/>
      <c r="AQ38" s="7"/>
      <c r="AR38" s="7"/>
      <c r="AS38" s="7"/>
      <c r="AT38" s="7"/>
      <c r="AU38" s="357"/>
      <c r="AV38" s="357"/>
      <c r="AW38" s="357"/>
      <c r="AX38" s="357"/>
      <c r="AY38" s="3"/>
      <c r="AZ38" s="3"/>
      <c r="BA38" s="3"/>
      <c r="BB38" s="3"/>
    </row>
    <row r="40" spans="1:54" ht="20.25" x14ac:dyDescent="0.3">
      <c r="T40" s="356"/>
      <c r="U40" s="356"/>
      <c r="V40" s="356"/>
      <c r="W40" s="356"/>
      <c r="X40" s="356"/>
      <c r="Y40" s="356"/>
      <c r="Z40" s="356"/>
      <c r="AA40" s="358"/>
      <c r="AB40" s="358"/>
      <c r="AC40" s="358"/>
      <c r="AD40" s="358"/>
      <c r="AE40" s="358"/>
      <c r="AF40" s="358"/>
      <c r="AG40" s="358"/>
      <c r="AH40" s="358"/>
      <c r="AI40" s="358"/>
      <c r="AJ40" s="358"/>
      <c r="AK40" s="3"/>
      <c r="AL40" s="356"/>
      <c r="AM40" s="356"/>
      <c r="AN40" s="356"/>
      <c r="AO40" s="356"/>
      <c r="AP40" s="356"/>
      <c r="AQ40" s="356"/>
      <c r="AR40" s="356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</row>
    <row r="43" spans="1:54" ht="15.75" x14ac:dyDescent="0.25">
      <c r="T43" s="359"/>
      <c r="U43" s="359"/>
      <c r="V43" s="359"/>
      <c r="W43" s="359"/>
      <c r="X43" s="359"/>
      <c r="Y43" s="359"/>
      <c r="Z43" s="4"/>
      <c r="AA43" s="359"/>
      <c r="AB43" s="359"/>
      <c r="AC43" s="4"/>
      <c r="AD43" s="4"/>
      <c r="AE43" s="4"/>
      <c r="AF43" s="359"/>
      <c r="AG43" s="359"/>
      <c r="AH43" s="359"/>
      <c r="AI43" s="359"/>
      <c r="AJ43" s="359"/>
      <c r="AK43" s="359"/>
      <c r="AL43" s="4"/>
      <c r="AM43" s="4"/>
      <c r="AN43" s="4"/>
      <c r="AO43" s="4"/>
      <c r="AP43" s="4"/>
      <c r="AQ43" s="4"/>
      <c r="AR43" s="359"/>
      <c r="AS43" s="359"/>
      <c r="AT43" s="359"/>
      <c r="AU43" s="359"/>
      <c r="AV43" s="359"/>
      <c r="AW43" s="359"/>
      <c r="AX43" s="4"/>
      <c r="AY43" s="4"/>
      <c r="AZ43" s="4"/>
      <c r="BA43" s="4"/>
      <c r="BB43" s="4"/>
    </row>
    <row r="44" spans="1:54" ht="15" customHeight="1" x14ac:dyDescent="0.25"/>
    <row r="50" spans="20:54" x14ac:dyDescent="0.25"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</row>
    <row r="51" spans="20:54" x14ac:dyDescent="0.25"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</row>
    <row r="53" spans="20:54" x14ac:dyDescent="0.25"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</row>
    <row r="54" spans="20:54" x14ac:dyDescent="0.25"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8"/>
      <c r="AS54" s="348"/>
      <c r="AT54" s="348"/>
      <c r="AU54" s="348"/>
      <c r="AV54" s="348"/>
      <c r="AW54" s="348"/>
      <c r="AX54" s="348"/>
      <c r="AY54" s="348"/>
      <c r="AZ54" s="348"/>
      <c r="BA54" s="348"/>
      <c r="BB54" s="348"/>
    </row>
    <row r="55" spans="20:54" ht="20.25" x14ac:dyDescent="0.3">
      <c r="T55" s="357"/>
      <c r="U55" s="357"/>
      <c r="V55" s="357"/>
      <c r="W55" s="357"/>
      <c r="X55" s="357"/>
      <c r="Y55" s="357"/>
      <c r="Z55" s="357"/>
      <c r="AA55" s="356"/>
      <c r="AB55" s="356"/>
      <c r="AC55" s="356"/>
      <c r="AD55" s="356"/>
      <c r="AE55" s="356"/>
      <c r="AF55" s="356"/>
      <c r="AG55" s="3"/>
      <c r="AH55" s="3"/>
      <c r="AI55" s="357"/>
      <c r="AJ55" s="357"/>
      <c r="AK55" s="357"/>
      <c r="AL55" s="357"/>
      <c r="AM55" s="357"/>
      <c r="AN55" s="357"/>
      <c r="AO55" s="8"/>
      <c r="AP55" s="7"/>
      <c r="AQ55" s="7"/>
      <c r="AR55" s="7"/>
      <c r="AS55" s="7"/>
      <c r="AT55" s="7"/>
      <c r="AU55" s="357"/>
      <c r="AV55" s="357"/>
      <c r="AW55" s="357"/>
      <c r="AX55" s="357"/>
      <c r="AY55" s="3"/>
      <c r="AZ55" s="3"/>
      <c r="BA55" s="3"/>
      <c r="BB55" s="3"/>
    </row>
    <row r="57" spans="20:54" ht="20.25" x14ac:dyDescent="0.3">
      <c r="T57" s="356"/>
      <c r="U57" s="356"/>
      <c r="V57" s="356"/>
      <c r="W57" s="356"/>
      <c r="X57" s="356"/>
      <c r="Y57" s="356"/>
      <c r="Z57" s="356"/>
      <c r="AA57" s="358"/>
      <c r="AB57" s="358"/>
      <c r="AC57" s="358"/>
      <c r="AD57" s="358"/>
      <c r="AE57" s="358"/>
      <c r="AF57" s="358"/>
      <c r="AG57" s="358"/>
      <c r="AH57" s="358"/>
      <c r="AI57" s="358"/>
      <c r="AJ57" s="358"/>
      <c r="AK57" s="3"/>
      <c r="AL57" s="356"/>
      <c r="AM57" s="356"/>
      <c r="AN57" s="356"/>
      <c r="AO57" s="356"/>
      <c r="AP57" s="356"/>
      <c r="AQ57" s="356"/>
      <c r="AR57" s="356"/>
      <c r="AS57" s="358"/>
      <c r="AT57" s="358"/>
      <c r="AU57" s="358"/>
      <c r="AV57" s="358"/>
      <c r="AW57" s="358"/>
      <c r="AX57" s="358"/>
      <c r="AY57" s="358"/>
      <c r="AZ57" s="358"/>
      <c r="BA57" s="358"/>
      <c r="BB57" s="358"/>
    </row>
    <row r="60" spans="20:54" ht="15.75" x14ac:dyDescent="0.25">
      <c r="T60" s="359"/>
      <c r="U60" s="359"/>
      <c r="V60" s="359"/>
      <c r="W60" s="359"/>
      <c r="X60" s="359"/>
      <c r="Y60" s="359"/>
      <c r="Z60" s="4"/>
      <c r="AA60" s="359"/>
      <c r="AB60" s="359"/>
      <c r="AC60" s="4"/>
      <c r="AD60" s="4"/>
      <c r="AE60" s="4"/>
      <c r="AF60" s="359"/>
      <c r="AG60" s="359"/>
      <c r="AH60" s="359"/>
      <c r="AI60" s="359"/>
      <c r="AJ60" s="359"/>
      <c r="AK60" s="359"/>
      <c r="AL60" s="4"/>
      <c r="AM60" s="4"/>
      <c r="AN60" s="4"/>
      <c r="AO60" s="4"/>
      <c r="AP60" s="4"/>
      <c r="AQ60" s="4"/>
      <c r="AR60" s="359"/>
      <c r="AS60" s="359"/>
      <c r="AT60" s="359"/>
      <c r="AU60" s="359"/>
      <c r="AV60" s="359"/>
      <c r="AW60" s="359"/>
      <c r="AX60" s="4"/>
      <c r="AY60" s="4"/>
      <c r="AZ60" s="4"/>
      <c r="BA60" s="4"/>
      <c r="BB60" s="4"/>
    </row>
    <row r="62" spans="20:54" ht="15" customHeight="1" x14ac:dyDescent="0.25"/>
    <row r="67" spans="20:54" x14ac:dyDescent="0.25"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357"/>
      <c r="AV67" s="357"/>
      <c r="AW67" s="357"/>
      <c r="AX67" s="357"/>
      <c r="AY67" s="357"/>
      <c r="AZ67" s="357"/>
      <c r="BA67" s="357"/>
      <c r="BB67" s="357"/>
    </row>
    <row r="68" spans="20:54" x14ac:dyDescent="0.25"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</row>
    <row r="72" spans="20:54" ht="23.25" x14ac:dyDescent="0.35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</row>
    <row r="73" spans="20:54" ht="20.25" x14ac:dyDescent="0.3">
      <c r="T73" s="357"/>
      <c r="U73" s="357"/>
      <c r="V73" s="357"/>
      <c r="W73" s="357"/>
      <c r="X73" s="357"/>
      <c r="Y73" s="357"/>
      <c r="Z73" s="357"/>
      <c r="AA73" s="356"/>
      <c r="AB73" s="356"/>
      <c r="AC73" s="356"/>
      <c r="AD73" s="356"/>
      <c r="AE73" s="356"/>
      <c r="AF73" s="356"/>
      <c r="AG73" s="3"/>
      <c r="AH73" s="3"/>
      <c r="AI73" s="357"/>
      <c r="AJ73" s="357"/>
      <c r="AK73" s="357"/>
      <c r="AL73" s="357"/>
      <c r="AM73" s="357"/>
      <c r="AN73" s="357"/>
      <c r="AO73" s="8"/>
      <c r="AP73" s="7"/>
      <c r="AQ73" s="7"/>
      <c r="AR73" s="7"/>
      <c r="AS73" s="7"/>
      <c r="AT73" s="7"/>
      <c r="AU73" s="357"/>
      <c r="AV73" s="357"/>
      <c r="AW73" s="357"/>
      <c r="AX73" s="357"/>
      <c r="AY73" s="3"/>
      <c r="AZ73" s="3"/>
      <c r="BA73" s="3"/>
      <c r="BB73" s="3"/>
    </row>
    <row r="75" spans="20:54" ht="20.25" x14ac:dyDescent="0.3">
      <c r="T75" s="356"/>
      <c r="U75" s="356"/>
      <c r="V75" s="356"/>
      <c r="W75" s="356"/>
      <c r="X75" s="356"/>
      <c r="Y75" s="356"/>
      <c r="Z75" s="356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  <c r="AK75" s="3"/>
      <c r="AL75" s="356"/>
      <c r="AM75" s="356"/>
      <c r="AN75" s="356"/>
      <c r="AO75" s="356"/>
      <c r="AP75" s="356"/>
      <c r="AQ75" s="356"/>
      <c r="AR75" s="356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</row>
    <row r="78" spans="20:54" ht="15.75" x14ac:dyDescent="0.25">
      <c r="T78" s="359"/>
      <c r="U78" s="359"/>
      <c r="V78" s="359"/>
      <c r="W78" s="359"/>
      <c r="X78" s="359"/>
      <c r="Y78" s="359"/>
      <c r="Z78" s="4"/>
      <c r="AA78" s="359"/>
      <c r="AB78" s="359"/>
      <c r="AC78" s="4"/>
      <c r="AD78" s="4"/>
      <c r="AE78" s="4"/>
      <c r="AF78" s="359"/>
      <c r="AG78" s="359"/>
      <c r="AH78" s="359"/>
      <c r="AI78" s="359"/>
      <c r="AJ78" s="359"/>
      <c r="AK78" s="359"/>
      <c r="AL78" s="4"/>
      <c r="AM78" s="4"/>
      <c r="AN78" s="4"/>
      <c r="AO78" s="4"/>
      <c r="AP78" s="4"/>
      <c r="AQ78" s="4"/>
      <c r="AR78" s="359"/>
      <c r="AS78" s="359"/>
      <c r="AT78" s="359"/>
      <c r="AU78" s="359"/>
      <c r="AV78" s="359"/>
      <c r="AW78" s="359"/>
      <c r="AX78" s="4"/>
      <c r="AY78" s="4"/>
      <c r="AZ78" s="4"/>
      <c r="BA78" s="4"/>
      <c r="BB78" s="4"/>
    </row>
    <row r="80" spans="20:54" ht="15" customHeight="1" x14ac:dyDescent="0.25"/>
    <row r="85" spans="20:54" x14ac:dyDescent="0.25"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7"/>
      <c r="AS85" s="357"/>
      <c r="AT85" s="357"/>
      <c r="AU85" s="357"/>
      <c r="AV85" s="357"/>
      <c r="AW85" s="357"/>
      <c r="AX85" s="357"/>
      <c r="AY85" s="357"/>
      <c r="AZ85" s="357"/>
      <c r="BA85" s="357"/>
      <c r="BB85" s="357"/>
    </row>
    <row r="86" spans="20:54" x14ac:dyDescent="0.25"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357"/>
      <c r="AG86" s="357"/>
      <c r="AH86" s="357"/>
      <c r="AI86" s="357"/>
      <c r="AJ86" s="357"/>
      <c r="AK86" s="357"/>
      <c r="AL86" s="357"/>
      <c r="AM86" s="357"/>
      <c r="AN86" s="357"/>
      <c r="AO86" s="357"/>
      <c r="AP86" s="357"/>
      <c r="AQ86" s="357"/>
      <c r="AR86" s="357"/>
      <c r="AS86" s="357"/>
      <c r="AT86" s="357"/>
      <c r="AU86" s="357"/>
      <c r="AV86" s="357"/>
      <c r="AW86" s="357"/>
      <c r="AX86" s="357"/>
      <c r="AY86" s="357"/>
      <c r="AZ86" s="357"/>
      <c r="BA86" s="357"/>
      <c r="BB86" s="357"/>
    </row>
    <row r="90" spans="20:54" ht="23.25" x14ac:dyDescent="0.35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I90" s="348"/>
      <c r="AJ90" s="348"/>
      <c r="AK90" s="348"/>
      <c r="AL90" s="348"/>
      <c r="AM90" s="348"/>
      <c r="AN90" s="348"/>
      <c r="AO90" s="348"/>
      <c r="AP90" s="348"/>
      <c r="AQ90" s="348"/>
      <c r="AR90" s="348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</row>
    <row r="91" spans="20:54" ht="20.25" x14ac:dyDescent="0.3">
      <c r="T91" s="357"/>
      <c r="U91" s="357"/>
      <c r="V91" s="357"/>
      <c r="W91" s="357"/>
      <c r="X91" s="357"/>
      <c r="Y91" s="357"/>
      <c r="Z91" s="357"/>
      <c r="AA91" s="356"/>
      <c r="AB91" s="356"/>
      <c r="AC91" s="356"/>
      <c r="AD91" s="356"/>
      <c r="AE91" s="356"/>
      <c r="AF91" s="356"/>
      <c r="AG91" s="3"/>
      <c r="AH91" s="3"/>
      <c r="AI91" s="357"/>
      <c r="AJ91" s="357"/>
      <c r="AK91" s="357"/>
      <c r="AL91" s="357"/>
      <c r="AM91" s="357"/>
      <c r="AN91" s="357"/>
      <c r="AO91" s="8"/>
      <c r="AP91" s="7"/>
      <c r="AQ91" s="7"/>
      <c r="AR91" s="7"/>
      <c r="AS91" s="7"/>
      <c r="AT91" s="7"/>
      <c r="AU91" s="357"/>
      <c r="AV91" s="357"/>
      <c r="AW91" s="357"/>
      <c r="AX91" s="357"/>
      <c r="AY91" s="3"/>
      <c r="AZ91" s="3"/>
      <c r="BA91" s="3"/>
      <c r="BB91" s="3"/>
    </row>
    <row r="93" spans="20:54" ht="20.25" x14ac:dyDescent="0.3">
      <c r="T93" s="356"/>
      <c r="U93" s="356"/>
      <c r="V93" s="356"/>
      <c r="W93" s="356"/>
      <c r="X93" s="356"/>
      <c r="Y93" s="356"/>
      <c r="Z93" s="356"/>
      <c r="AA93" s="358"/>
      <c r="AB93" s="358"/>
      <c r="AC93" s="358"/>
      <c r="AD93" s="358"/>
      <c r="AE93" s="358"/>
      <c r="AF93" s="358"/>
      <c r="AG93" s="358"/>
      <c r="AH93" s="358"/>
      <c r="AI93" s="358"/>
      <c r="AJ93" s="358"/>
      <c r="AK93" s="3"/>
      <c r="AL93" s="356"/>
      <c r="AM93" s="356"/>
      <c r="AN93" s="356"/>
      <c r="AO93" s="356"/>
      <c r="AP93" s="356"/>
      <c r="AQ93" s="356"/>
      <c r="AR93" s="356"/>
      <c r="AS93" s="358"/>
      <c r="AT93" s="358"/>
      <c r="AU93" s="358"/>
      <c r="AV93" s="358"/>
      <c r="AW93" s="358"/>
      <c r="AX93" s="358"/>
      <c r="AY93" s="358"/>
      <c r="AZ93" s="358"/>
      <c r="BA93" s="358"/>
      <c r="BB93" s="358"/>
    </row>
    <row r="96" spans="20:54" ht="15.75" x14ac:dyDescent="0.25">
      <c r="T96" s="359"/>
      <c r="U96" s="359"/>
      <c r="V96" s="359"/>
      <c r="W96" s="359"/>
      <c r="X96" s="359"/>
      <c r="Y96" s="359"/>
      <c r="Z96" s="4"/>
      <c r="AA96" s="359"/>
      <c r="AB96" s="359"/>
      <c r="AC96" s="4"/>
      <c r="AD96" s="4"/>
      <c r="AE96" s="4"/>
      <c r="AF96" s="359"/>
      <c r="AG96" s="359"/>
      <c r="AH96" s="359"/>
      <c r="AI96" s="359"/>
      <c r="AJ96" s="359"/>
      <c r="AK96" s="359"/>
      <c r="AL96" s="4"/>
      <c r="AM96" s="4"/>
      <c r="AN96" s="4"/>
      <c r="AO96" s="4"/>
      <c r="AP96" s="4"/>
      <c r="AQ96" s="5"/>
      <c r="AR96" s="359"/>
      <c r="AS96" s="359"/>
      <c r="AT96" s="359"/>
      <c r="AU96" s="359"/>
      <c r="AV96" s="359"/>
      <c r="AW96" s="359"/>
      <c r="AX96" s="4"/>
      <c r="AY96" s="4"/>
      <c r="AZ96" s="4"/>
      <c r="BA96" s="4"/>
      <c r="BB96" s="4"/>
    </row>
    <row r="98" spans="20:54" ht="15" customHeight="1" x14ac:dyDescent="0.25"/>
    <row r="103" spans="20:54" x14ac:dyDescent="0.25">
      <c r="T103" s="357" t="s">
        <v>18</v>
      </c>
      <c r="U103" s="357"/>
      <c r="V103" s="357"/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</row>
    <row r="104" spans="20:54" x14ac:dyDescent="0.25"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N104" s="357"/>
      <c r="AO104" s="357"/>
      <c r="AP104" s="357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</row>
    <row r="107" spans="20:54" ht="23.25" x14ac:dyDescent="0.35">
      <c r="T107" s="348" t="s">
        <v>7</v>
      </c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</row>
    <row r="108" spans="20:54" ht="20.25" x14ac:dyDescent="0.3">
      <c r="T108" s="357" t="s">
        <v>8</v>
      </c>
      <c r="U108" s="357"/>
      <c r="V108" s="357"/>
      <c r="W108" s="357"/>
      <c r="X108" s="357"/>
      <c r="Y108" s="357"/>
      <c r="Z108" s="357"/>
      <c r="AA108" s="356" t="str">
        <f>C4</f>
        <v>Modřice 12.9.2020</v>
      </c>
      <c r="AB108" s="356"/>
      <c r="AC108" s="356"/>
      <c r="AD108" s="356"/>
      <c r="AE108" s="356"/>
      <c r="AF108" s="356"/>
      <c r="AG108" s="3"/>
      <c r="AH108" s="3"/>
      <c r="AI108" s="357" t="s">
        <v>9</v>
      </c>
      <c r="AJ108" s="357"/>
      <c r="AK108" s="357"/>
      <c r="AL108" s="357"/>
      <c r="AM108" s="357"/>
      <c r="AN108" s="357"/>
      <c r="AO108" s="8" t="str">
        <f>CONCATENATE("(",P4,"-5)")</f>
        <v>(-5)</v>
      </c>
      <c r="AP108" s="7"/>
      <c r="AQ108" s="7"/>
      <c r="AR108" s="7"/>
      <c r="AS108" s="7"/>
      <c r="AT108" s="7"/>
      <c r="AU108" s="357" t="s">
        <v>10</v>
      </c>
      <c r="AV108" s="357"/>
      <c r="AW108" s="357"/>
      <c r="AX108" s="357"/>
      <c r="AY108" s="3"/>
      <c r="AZ108" s="3"/>
      <c r="BA108" s="3"/>
      <c r="BB108" s="3"/>
    </row>
    <row r="110" spans="20:54" ht="20.25" x14ac:dyDescent="0.3">
      <c r="T110" s="356" t="s">
        <v>11</v>
      </c>
      <c r="U110" s="356"/>
      <c r="V110" s="356"/>
      <c r="W110" s="356"/>
      <c r="X110" s="356"/>
      <c r="Y110" s="356"/>
      <c r="Z110" s="356"/>
      <c r="AA110" s="358" t="e">
        <f>#REF!</f>
        <v>#REF!</v>
      </c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"/>
      <c r="AL110" s="356" t="s">
        <v>12</v>
      </c>
      <c r="AM110" s="356"/>
      <c r="AN110" s="356"/>
      <c r="AO110" s="356"/>
      <c r="AP110" s="356"/>
      <c r="AQ110" s="356"/>
      <c r="AR110" s="356"/>
      <c r="AS110" s="358" t="e">
        <f>#REF!</f>
        <v>#REF!</v>
      </c>
      <c r="AT110" s="358"/>
      <c r="AU110" s="358"/>
      <c r="AV110" s="358"/>
      <c r="AW110" s="358"/>
      <c r="AX110" s="358"/>
      <c r="AY110" s="358"/>
      <c r="AZ110" s="358"/>
      <c r="BA110" s="358"/>
      <c r="BB110" s="358"/>
    </row>
    <row r="113" spans="20:54" ht="15.75" x14ac:dyDescent="0.25">
      <c r="T113" s="359" t="s">
        <v>13</v>
      </c>
      <c r="U113" s="359"/>
      <c r="V113" s="359"/>
      <c r="W113" s="359"/>
      <c r="X113" s="359"/>
      <c r="Y113" s="359"/>
      <c r="Z113" s="4"/>
      <c r="AA113" s="359"/>
      <c r="AB113" s="359"/>
      <c r="AC113" s="4"/>
      <c r="AD113" s="4"/>
      <c r="AE113" s="4"/>
      <c r="AF113" s="359" t="s">
        <v>14</v>
      </c>
      <c r="AG113" s="359"/>
      <c r="AH113" s="359"/>
      <c r="AI113" s="359"/>
      <c r="AJ113" s="359"/>
      <c r="AK113" s="359"/>
      <c r="AL113" s="4"/>
      <c r="AM113" s="4"/>
      <c r="AN113" s="4"/>
      <c r="AO113" s="4"/>
      <c r="AP113" s="4"/>
      <c r="AQ113" s="4"/>
      <c r="AR113" s="359" t="s">
        <v>15</v>
      </c>
      <c r="AS113" s="359"/>
      <c r="AT113" s="359"/>
      <c r="AU113" s="359"/>
      <c r="AV113" s="359"/>
      <c r="AW113" s="359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16</v>
      </c>
      <c r="AQ115" t="s">
        <v>17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x14ac:dyDescent="0.25">
      <c r="T121" s="357" t="s">
        <v>18</v>
      </c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357"/>
      <c r="AL121" s="357"/>
      <c r="AM121" s="357"/>
      <c r="AN121" s="357"/>
      <c r="AO121" s="357"/>
      <c r="AP121" s="357"/>
      <c r="AQ121" s="357"/>
      <c r="AR121" s="357"/>
      <c r="AS121" s="357"/>
      <c r="AT121" s="357"/>
      <c r="AU121" s="357"/>
      <c r="AV121" s="357"/>
      <c r="AW121" s="357"/>
      <c r="AX121" s="357"/>
      <c r="AY121" s="357"/>
      <c r="AZ121" s="357"/>
      <c r="BA121" s="357"/>
      <c r="BB121" s="357"/>
    </row>
    <row r="122" spans="20:54" x14ac:dyDescent="0.25"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</row>
    <row r="126" spans="20:54" ht="23.25" x14ac:dyDescent="0.35">
      <c r="T126" s="348" t="s">
        <v>7</v>
      </c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348"/>
      <c r="AM126" s="348"/>
      <c r="AN126" s="348"/>
      <c r="AO126" s="348"/>
      <c r="AP126" s="348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</row>
    <row r="127" spans="20:54" ht="20.25" x14ac:dyDescent="0.3">
      <c r="T127" s="357" t="s">
        <v>8</v>
      </c>
      <c r="U127" s="357"/>
      <c r="V127" s="357"/>
      <c r="W127" s="357"/>
      <c r="X127" s="357"/>
      <c r="Y127" s="357"/>
      <c r="Z127" s="357"/>
      <c r="AA127" s="356" t="str">
        <f>C4</f>
        <v>Modřice 12.9.2020</v>
      </c>
      <c r="AB127" s="356"/>
      <c r="AC127" s="356"/>
      <c r="AD127" s="356"/>
      <c r="AE127" s="356"/>
      <c r="AF127" s="356"/>
      <c r="AG127" s="3"/>
      <c r="AH127" s="3"/>
      <c r="AI127" s="357" t="s">
        <v>9</v>
      </c>
      <c r="AJ127" s="357"/>
      <c r="AK127" s="357"/>
      <c r="AL127" s="357"/>
      <c r="AM127" s="357"/>
      <c r="AN127" s="357"/>
      <c r="AO127" s="8" t="str">
        <f>CONCATENATE("(",P4,"-6)")</f>
        <v>(-6)</v>
      </c>
      <c r="AP127" s="7"/>
      <c r="AQ127" s="7"/>
      <c r="AR127" s="7"/>
      <c r="AS127" s="7"/>
      <c r="AT127" s="7"/>
      <c r="AU127" s="357" t="s">
        <v>10</v>
      </c>
      <c r="AV127" s="357"/>
      <c r="AW127" s="357"/>
      <c r="AX127" s="357"/>
      <c r="AY127" s="3"/>
      <c r="AZ127" s="3"/>
      <c r="BA127" s="3"/>
      <c r="BB127" s="3"/>
    </row>
    <row r="129" spans="20:54" ht="20.25" x14ac:dyDescent="0.3">
      <c r="T129" s="356" t="s">
        <v>11</v>
      </c>
      <c r="U129" s="356"/>
      <c r="V129" s="356"/>
      <c r="W129" s="356"/>
      <c r="X129" s="356"/>
      <c r="Y129" s="356"/>
      <c r="Z129" s="356"/>
      <c r="AA129" s="358" t="e">
        <f>#REF!</f>
        <v>#REF!</v>
      </c>
      <c r="AB129" s="358"/>
      <c r="AC129" s="358"/>
      <c r="AD129" s="358"/>
      <c r="AE129" s="358"/>
      <c r="AF129" s="358"/>
      <c r="AG129" s="358"/>
      <c r="AH129" s="358"/>
      <c r="AI129" s="358"/>
      <c r="AJ129" s="358"/>
      <c r="AK129" s="3"/>
      <c r="AL129" s="356" t="s">
        <v>12</v>
      </c>
      <c r="AM129" s="356"/>
      <c r="AN129" s="356"/>
      <c r="AO129" s="356"/>
      <c r="AP129" s="356"/>
      <c r="AQ129" s="356"/>
      <c r="AR129" s="356"/>
      <c r="AS129" s="358" t="e">
        <f>#REF!</f>
        <v>#REF!</v>
      </c>
      <c r="AT129" s="358"/>
      <c r="AU129" s="358"/>
      <c r="AV129" s="358"/>
      <c r="AW129" s="358"/>
      <c r="AX129" s="358"/>
      <c r="AY129" s="358"/>
      <c r="AZ129" s="358"/>
      <c r="BA129" s="358"/>
      <c r="BB129" s="358"/>
    </row>
    <row r="132" spans="20:54" ht="15.75" x14ac:dyDescent="0.25">
      <c r="T132" s="359" t="s">
        <v>13</v>
      </c>
      <c r="U132" s="359"/>
      <c r="V132" s="359"/>
      <c r="W132" s="359"/>
      <c r="X132" s="359"/>
      <c r="Y132" s="359"/>
      <c r="Z132" s="4"/>
      <c r="AA132" s="359"/>
      <c r="AB132" s="359"/>
      <c r="AC132" s="4"/>
      <c r="AD132" s="4"/>
      <c r="AE132" s="4"/>
      <c r="AF132" s="359" t="s">
        <v>14</v>
      </c>
      <c r="AG132" s="359"/>
      <c r="AH132" s="359"/>
      <c r="AI132" s="359"/>
      <c r="AJ132" s="359"/>
      <c r="AK132" s="359"/>
      <c r="AL132" s="4"/>
      <c r="AM132" s="4"/>
      <c r="AN132" s="4"/>
      <c r="AO132" s="4"/>
      <c r="AP132" s="4"/>
      <c r="AQ132" s="4"/>
      <c r="AR132" s="359" t="s">
        <v>15</v>
      </c>
      <c r="AS132" s="359"/>
      <c r="AT132" s="359"/>
      <c r="AU132" s="359"/>
      <c r="AV132" s="359"/>
      <c r="AW132" s="359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16</v>
      </c>
      <c r="AQ134" t="s">
        <v>17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17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17</v>
      </c>
    </row>
    <row r="139" spans="20:54" x14ac:dyDescent="0.25">
      <c r="T139" s="357" t="s">
        <v>18</v>
      </c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/>
      <c r="AE139" s="357"/>
      <c r="AF139" s="357"/>
      <c r="AG139" s="357"/>
      <c r="AH139" s="357"/>
      <c r="AI139" s="357"/>
      <c r="AJ139" s="357"/>
      <c r="AK139" s="357"/>
      <c r="AL139" s="357"/>
      <c r="AM139" s="357"/>
      <c r="AN139" s="357"/>
      <c r="AO139" s="357"/>
      <c r="AP139" s="357"/>
      <c r="AQ139" s="357"/>
      <c r="AR139" s="357"/>
      <c r="AS139" s="357"/>
      <c r="AT139" s="357"/>
      <c r="AU139" s="357"/>
      <c r="AV139" s="357"/>
      <c r="AW139" s="357"/>
      <c r="AX139" s="357"/>
      <c r="AY139" s="357"/>
      <c r="AZ139" s="357"/>
      <c r="BA139" s="357"/>
      <c r="BB139" s="357"/>
    </row>
    <row r="140" spans="20:54" x14ac:dyDescent="0.25">
      <c r="T140" s="357"/>
      <c r="U140" s="357"/>
      <c r="V140" s="357"/>
      <c r="W140" s="357"/>
      <c r="X140" s="357"/>
      <c r="Y140" s="357"/>
      <c r="Z140" s="357"/>
      <c r="AA140" s="357"/>
      <c r="AB140" s="357"/>
      <c r="AC140" s="357"/>
      <c r="AD140" s="357"/>
      <c r="AE140" s="357"/>
      <c r="AF140" s="357"/>
      <c r="AG140" s="357"/>
      <c r="AH140" s="357"/>
      <c r="AI140" s="357"/>
      <c r="AJ140" s="357"/>
      <c r="AK140" s="357"/>
      <c r="AL140" s="357"/>
      <c r="AM140" s="357"/>
      <c r="AN140" s="357"/>
      <c r="AO140" s="357"/>
      <c r="AP140" s="357"/>
      <c r="AQ140" s="357"/>
      <c r="AR140" s="357"/>
      <c r="AS140" s="357"/>
      <c r="AT140" s="357"/>
      <c r="AU140" s="357"/>
      <c r="AV140" s="357"/>
      <c r="AW140" s="357"/>
      <c r="AX140" s="357"/>
      <c r="AY140" s="357"/>
      <c r="AZ140" s="357"/>
      <c r="BA140" s="357"/>
      <c r="BB140" s="357"/>
    </row>
  </sheetData>
  <mergeCells count="235"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140"/>
  <sheetViews>
    <sheetView showGridLines="0" topLeftCell="A4" zoomScaleNormal="100" workbookViewId="0">
      <selection activeCell="T6" sqref="T6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48" t="str">
        <f>'Nasazení do skupin'!B2</f>
        <v>19.GALA MČR starších žáků jednotlivců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</row>
    <row r="3" spans="1:18" ht="15.7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32.25" customHeight="1" thickBot="1" x14ac:dyDescent="0.3">
      <c r="A4" s="227" t="s">
        <v>21</v>
      </c>
      <c r="B4" s="228"/>
      <c r="C4" s="432" t="str">
        <f>'Nasazení do skupin'!B3</f>
        <v>Modřice 12.9.2020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4"/>
    </row>
    <row r="5" spans="1:18" ht="15" customHeight="1" x14ac:dyDescent="0.25">
      <c r="A5" s="229"/>
      <c r="B5" s="230"/>
      <c r="C5" s="248">
        <v>1</v>
      </c>
      <c r="D5" s="249"/>
      <c r="E5" s="250"/>
      <c r="F5" s="248">
        <v>2</v>
      </c>
      <c r="G5" s="249"/>
      <c r="H5" s="250"/>
      <c r="I5" s="248">
        <v>3</v>
      </c>
      <c r="J5" s="249"/>
      <c r="K5" s="250"/>
      <c r="L5" s="248">
        <v>4</v>
      </c>
      <c r="M5" s="249"/>
      <c r="N5" s="250"/>
      <c r="O5" s="256" t="s">
        <v>1</v>
      </c>
      <c r="P5" s="257"/>
      <c r="Q5" s="258"/>
      <c r="R5" s="56" t="s">
        <v>2</v>
      </c>
    </row>
    <row r="6" spans="1:18" ht="15.75" customHeight="1" thickBot="1" x14ac:dyDescent="0.3">
      <c r="A6" s="231"/>
      <c r="B6" s="232"/>
      <c r="C6" s="435"/>
      <c r="D6" s="285"/>
      <c r="E6" s="286"/>
      <c r="F6" s="251"/>
      <c r="G6" s="252"/>
      <c r="H6" s="253"/>
      <c r="I6" s="251"/>
      <c r="J6" s="252"/>
      <c r="K6" s="253"/>
      <c r="L6" s="251"/>
      <c r="M6" s="252"/>
      <c r="N6" s="253"/>
      <c r="O6" s="259" t="s">
        <v>3</v>
      </c>
      <c r="P6" s="260"/>
      <c r="Q6" s="261"/>
      <c r="R6" s="66" t="s">
        <v>4</v>
      </c>
    </row>
    <row r="7" spans="1:18" ht="15" customHeight="1" x14ac:dyDescent="0.25">
      <c r="A7" s="368">
        <v>1</v>
      </c>
      <c r="B7" s="236" t="str">
        <f>'Nasazení do skupin'!B12</f>
        <v>TJ ČZ Strakonice "A" - Tomáš Votava</v>
      </c>
      <c r="C7" s="306"/>
      <c r="D7" s="307"/>
      <c r="E7" s="308"/>
      <c r="F7" s="389">
        <f>O35</f>
        <v>2</v>
      </c>
      <c r="G7" s="389" t="s">
        <v>5</v>
      </c>
      <c r="H7" s="391">
        <f>Q35</f>
        <v>0</v>
      </c>
      <c r="I7" s="387">
        <f>Q29</f>
        <v>2</v>
      </c>
      <c r="J7" s="389" t="s">
        <v>5</v>
      </c>
      <c r="K7" s="391">
        <f>O29</f>
        <v>1</v>
      </c>
      <c r="L7" s="387">
        <f>O25</f>
        <v>2</v>
      </c>
      <c r="M7" s="389" t="s">
        <v>5</v>
      </c>
      <c r="N7" s="391">
        <f>Q25</f>
        <v>0</v>
      </c>
      <c r="O7" s="394">
        <f>F7+I7+L7</f>
        <v>6</v>
      </c>
      <c r="P7" s="396" t="s">
        <v>5</v>
      </c>
      <c r="Q7" s="398">
        <f>H7+K7+N7</f>
        <v>1</v>
      </c>
      <c r="R7" s="400">
        <v>6</v>
      </c>
    </row>
    <row r="8" spans="1:18" ht="15.75" customHeight="1" thickBot="1" x14ac:dyDescent="0.3">
      <c r="A8" s="369"/>
      <c r="B8" s="237"/>
      <c r="C8" s="309"/>
      <c r="D8" s="310"/>
      <c r="E8" s="311"/>
      <c r="F8" s="390"/>
      <c r="G8" s="390"/>
      <c r="H8" s="392"/>
      <c r="I8" s="388"/>
      <c r="J8" s="390"/>
      <c r="K8" s="392"/>
      <c r="L8" s="388"/>
      <c r="M8" s="390"/>
      <c r="N8" s="392"/>
      <c r="O8" s="395"/>
      <c r="P8" s="397"/>
      <c r="Q8" s="399"/>
      <c r="R8" s="401"/>
    </row>
    <row r="9" spans="1:18" ht="15" customHeight="1" x14ac:dyDescent="0.25">
      <c r="A9" s="369"/>
      <c r="B9" s="237"/>
      <c r="C9" s="309"/>
      <c r="D9" s="310"/>
      <c r="E9" s="311"/>
      <c r="F9" s="404">
        <f>O36</f>
        <v>20</v>
      </c>
      <c r="G9" s="404" t="s">
        <v>5</v>
      </c>
      <c r="H9" s="406">
        <f>Q36</f>
        <v>13</v>
      </c>
      <c r="I9" s="402">
        <f>Q30</f>
        <v>26</v>
      </c>
      <c r="J9" s="404" t="s">
        <v>5</v>
      </c>
      <c r="K9" s="406">
        <f>O30</f>
        <v>24</v>
      </c>
      <c r="L9" s="402">
        <f>O26</f>
        <v>20</v>
      </c>
      <c r="M9" s="404" t="s">
        <v>5</v>
      </c>
      <c r="N9" s="406">
        <f>Q26</f>
        <v>7</v>
      </c>
      <c r="O9" s="426">
        <f>F9+I9+L9</f>
        <v>66</v>
      </c>
      <c r="P9" s="428" t="s">
        <v>5</v>
      </c>
      <c r="Q9" s="415">
        <f>H9+K9+N9</f>
        <v>44</v>
      </c>
      <c r="R9" s="430">
        <v>1</v>
      </c>
    </row>
    <row r="10" spans="1:18" ht="15.75" customHeight="1" thickBot="1" x14ac:dyDescent="0.3">
      <c r="A10" s="370"/>
      <c r="B10" s="238"/>
      <c r="C10" s="312"/>
      <c r="D10" s="313"/>
      <c r="E10" s="314"/>
      <c r="F10" s="404"/>
      <c r="G10" s="404"/>
      <c r="H10" s="406"/>
      <c r="I10" s="403"/>
      <c r="J10" s="405"/>
      <c r="K10" s="407"/>
      <c r="L10" s="403"/>
      <c r="M10" s="405"/>
      <c r="N10" s="407"/>
      <c r="O10" s="427"/>
      <c r="P10" s="429"/>
      <c r="Q10" s="416"/>
      <c r="R10" s="431"/>
    </row>
    <row r="11" spans="1:18" ht="15" customHeight="1" x14ac:dyDescent="0.25">
      <c r="A11" s="368">
        <v>2</v>
      </c>
      <c r="B11" s="236" t="str">
        <f>'Nasazení do skupin'!B13</f>
        <v>TJ Peklo nad Zdobnicí "A" - Lukáš Kotyza</v>
      </c>
      <c r="C11" s="393">
        <f>H7</f>
        <v>0</v>
      </c>
      <c r="D11" s="408" t="s">
        <v>5</v>
      </c>
      <c r="E11" s="408">
        <f>F7</f>
        <v>2</v>
      </c>
      <c r="F11" s="333" t="s">
        <v>54</v>
      </c>
      <c r="G11" s="334"/>
      <c r="H11" s="335"/>
      <c r="I11" s="389">
        <f>O27</f>
        <v>1</v>
      </c>
      <c r="J11" s="389" t="s">
        <v>5</v>
      </c>
      <c r="K11" s="391">
        <f>Q27</f>
        <v>2</v>
      </c>
      <c r="L11" s="387">
        <f>O31</f>
        <v>2</v>
      </c>
      <c r="M11" s="389" t="s">
        <v>5</v>
      </c>
      <c r="N11" s="391">
        <f>Q31</f>
        <v>0</v>
      </c>
      <c r="O11" s="394">
        <f>C11+I11+L11</f>
        <v>3</v>
      </c>
      <c r="P11" s="396" t="s">
        <v>5</v>
      </c>
      <c r="Q11" s="398">
        <f>E11+K11+N11</f>
        <v>4</v>
      </c>
      <c r="R11" s="400">
        <v>2</v>
      </c>
    </row>
    <row r="12" spans="1:18" ht="15.75" customHeight="1" thickBot="1" x14ac:dyDescent="0.3">
      <c r="A12" s="369"/>
      <c r="B12" s="237"/>
      <c r="C12" s="388"/>
      <c r="D12" s="390"/>
      <c r="E12" s="390"/>
      <c r="F12" s="336"/>
      <c r="G12" s="337"/>
      <c r="H12" s="338"/>
      <c r="I12" s="390"/>
      <c r="J12" s="390"/>
      <c r="K12" s="392"/>
      <c r="L12" s="388"/>
      <c r="M12" s="390"/>
      <c r="N12" s="392"/>
      <c r="O12" s="395"/>
      <c r="P12" s="397"/>
      <c r="Q12" s="399"/>
      <c r="R12" s="401"/>
    </row>
    <row r="13" spans="1:18" ht="15" customHeight="1" x14ac:dyDescent="0.25">
      <c r="A13" s="369"/>
      <c r="B13" s="237"/>
      <c r="C13" s="402">
        <f>H9</f>
        <v>13</v>
      </c>
      <c r="D13" s="404" t="s">
        <v>5</v>
      </c>
      <c r="E13" s="404">
        <f>F9</f>
        <v>20</v>
      </c>
      <c r="F13" s="336"/>
      <c r="G13" s="337"/>
      <c r="H13" s="338"/>
      <c r="I13" s="404">
        <f>O28</f>
        <v>24</v>
      </c>
      <c r="J13" s="404" t="s">
        <v>5</v>
      </c>
      <c r="K13" s="406">
        <f>Q28</f>
        <v>25</v>
      </c>
      <c r="L13" s="402">
        <f>O32</f>
        <v>20</v>
      </c>
      <c r="M13" s="404" t="s">
        <v>5</v>
      </c>
      <c r="N13" s="406">
        <f>Q32</f>
        <v>10</v>
      </c>
      <c r="O13" s="426">
        <f>C13+I13+L13</f>
        <v>57</v>
      </c>
      <c r="P13" s="428" t="s">
        <v>5</v>
      </c>
      <c r="Q13" s="415">
        <f>E13+K13+N13</f>
        <v>55</v>
      </c>
      <c r="R13" s="381">
        <v>3</v>
      </c>
    </row>
    <row r="14" spans="1:18" ht="15.75" customHeight="1" thickBot="1" x14ac:dyDescent="0.3">
      <c r="A14" s="370"/>
      <c r="B14" s="238"/>
      <c r="C14" s="403"/>
      <c r="D14" s="405"/>
      <c r="E14" s="405"/>
      <c r="F14" s="339"/>
      <c r="G14" s="340"/>
      <c r="H14" s="341"/>
      <c r="I14" s="404"/>
      <c r="J14" s="404"/>
      <c r="K14" s="406"/>
      <c r="L14" s="403"/>
      <c r="M14" s="405"/>
      <c r="N14" s="407"/>
      <c r="O14" s="427"/>
      <c r="P14" s="429"/>
      <c r="Q14" s="416"/>
      <c r="R14" s="382"/>
    </row>
    <row r="15" spans="1:18" ht="15" customHeight="1" x14ac:dyDescent="0.25">
      <c r="A15" s="368">
        <v>3</v>
      </c>
      <c r="B15" s="236" t="str">
        <f>'Nasazení do skupin'!B14</f>
        <v>SK Liapor - Witte Karlovy Vary "C" - Tobiáš Gregor</v>
      </c>
      <c r="C15" s="387">
        <f>K7</f>
        <v>1</v>
      </c>
      <c r="D15" s="389" t="s">
        <v>5</v>
      </c>
      <c r="E15" s="391">
        <f>I7</f>
        <v>2</v>
      </c>
      <c r="F15" s="393">
        <f>K11</f>
        <v>2</v>
      </c>
      <c r="G15" s="408" t="s">
        <v>5</v>
      </c>
      <c r="H15" s="408">
        <f>I11</f>
        <v>1</v>
      </c>
      <c r="I15" s="417"/>
      <c r="J15" s="418"/>
      <c r="K15" s="419"/>
      <c r="L15" s="449">
        <f>Q33</f>
        <v>2</v>
      </c>
      <c r="M15" s="449" t="s">
        <v>5</v>
      </c>
      <c r="N15" s="451">
        <f>O33</f>
        <v>0</v>
      </c>
      <c r="O15" s="394">
        <f>C15+F15+L15</f>
        <v>5</v>
      </c>
      <c r="P15" s="396" t="s">
        <v>5</v>
      </c>
      <c r="Q15" s="398">
        <f>E15+H15+N15</f>
        <v>3</v>
      </c>
      <c r="R15" s="400">
        <v>4</v>
      </c>
    </row>
    <row r="16" spans="1:18" ht="15.75" customHeight="1" thickBot="1" x14ac:dyDescent="0.3">
      <c r="A16" s="369"/>
      <c r="B16" s="237"/>
      <c r="C16" s="388"/>
      <c r="D16" s="390"/>
      <c r="E16" s="392"/>
      <c r="F16" s="388"/>
      <c r="G16" s="390"/>
      <c r="H16" s="390"/>
      <c r="I16" s="420"/>
      <c r="J16" s="421"/>
      <c r="K16" s="422"/>
      <c r="L16" s="450"/>
      <c r="M16" s="450"/>
      <c r="N16" s="452"/>
      <c r="O16" s="395"/>
      <c r="P16" s="397"/>
      <c r="Q16" s="399"/>
      <c r="R16" s="401"/>
    </row>
    <row r="17" spans="1:19" ht="15" customHeight="1" x14ac:dyDescent="0.25">
      <c r="A17" s="369"/>
      <c r="B17" s="237"/>
      <c r="C17" s="402">
        <f>K9</f>
        <v>24</v>
      </c>
      <c r="D17" s="404" t="s">
        <v>5</v>
      </c>
      <c r="E17" s="406">
        <f>I9</f>
        <v>26</v>
      </c>
      <c r="F17" s="402">
        <f>K13</f>
        <v>25</v>
      </c>
      <c r="G17" s="404" t="s">
        <v>5</v>
      </c>
      <c r="H17" s="404">
        <f>I13</f>
        <v>24</v>
      </c>
      <c r="I17" s="420"/>
      <c r="J17" s="421"/>
      <c r="K17" s="422"/>
      <c r="L17" s="453">
        <f>Q34</f>
        <v>20</v>
      </c>
      <c r="M17" s="453" t="s">
        <v>5</v>
      </c>
      <c r="N17" s="455">
        <f>O34</f>
        <v>12</v>
      </c>
      <c r="O17" s="426">
        <f>C17+F17+L17</f>
        <v>69</v>
      </c>
      <c r="P17" s="428" t="s">
        <v>5</v>
      </c>
      <c r="Q17" s="415">
        <f>E17+H17+N17</f>
        <v>62</v>
      </c>
      <c r="R17" s="381">
        <v>2</v>
      </c>
    </row>
    <row r="18" spans="1:19" ht="15.75" customHeight="1" thickBot="1" x14ac:dyDescent="0.3">
      <c r="A18" s="370"/>
      <c r="B18" s="238"/>
      <c r="C18" s="403"/>
      <c r="D18" s="405"/>
      <c r="E18" s="407"/>
      <c r="F18" s="403"/>
      <c r="G18" s="405"/>
      <c r="H18" s="405"/>
      <c r="I18" s="423"/>
      <c r="J18" s="424"/>
      <c r="K18" s="425"/>
      <c r="L18" s="454"/>
      <c r="M18" s="454"/>
      <c r="N18" s="456"/>
      <c r="O18" s="427"/>
      <c r="P18" s="429"/>
      <c r="Q18" s="416"/>
      <c r="R18" s="382"/>
    </row>
    <row r="19" spans="1:19" ht="15" customHeight="1" x14ac:dyDescent="0.25">
      <c r="A19" s="368">
        <v>4</v>
      </c>
      <c r="B19" s="236" t="str">
        <f>'Nasazení do skupin'!B15</f>
        <v>MNK Modřice "K" - Marek Sedláček</v>
      </c>
      <c r="C19" s="387">
        <f>N7</f>
        <v>0</v>
      </c>
      <c r="D19" s="389" t="s">
        <v>5</v>
      </c>
      <c r="E19" s="391">
        <f>L7</f>
        <v>2</v>
      </c>
      <c r="F19" s="387">
        <f>N11</f>
        <v>0</v>
      </c>
      <c r="G19" s="389" t="s">
        <v>5</v>
      </c>
      <c r="H19" s="391">
        <f>L11</f>
        <v>2</v>
      </c>
      <c r="I19" s="393">
        <f>N15</f>
        <v>0</v>
      </c>
      <c r="J19" s="408" t="s">
        <v>5</v>
      </c>
      <c r="K19" s="408">
        <f>L15</f>
        <v>2</v>
      </c>
      <c r="L19" s="319">
        <v>2020</v>
      </c>
      <c r="M19" s="320"/>
      <c r="N19" s="321"/>
      <c r="O19" s="396">
        <f>C19+F19+I19</f>
        <v>0</v>
      </c>
      <c r="P19" s="396" t="s">
        <v>5</v>
      </c>
      <c r="Q19" s="398">
        <f>E19+H19+K19</f>
        <v>6</v>
      </c>
      <c r="R19" s="400">
        <v>0</v>
      </c>
    </row>
    <row r="20" spans="1:19" ht="15.75" customHeight="1" thickBot="1" x14ac:dyDescent="0.3">
      <c r="A20" s="369"/>
      <c r="B20" s="237"/>
      <c r="C20" s="388"/>
      <c r="D20" s="390"/>
      <c r="E20" s="392"/>
      <c r="F20" s="388"/>
      <c r="G20" s="390"/>
      <c r="H20" s="392"/>
      <c r="I20" s="388"/>
      <c r="J20" s="390"/>
      <c r="K20" s="390"/>
      <c r="L20" s="322"/>
      <c r="M20" s="323"/>
      <c r="N20" s="324"/>
      <c r="O20" s="397"/>
      <c r="P20" s="397"/>
      <c r="Q20" s="399"/>
      <c r="R20" s="401"/>
    </row>
    <row r="21" spans="1:19" ht="15" customHeight="1" x14ac:dyDescent="0.25">
      <c r="A21" s="369"/>
      <c r="B21" s="237"/>
      <c r="C21" s="402">
        <f>N9</f>
        <v>7</v>
      </c>
      <c r="D21" s="404" t="s">
        <v>5</v>
      </c>
      <c r="E21" s="406">
        <f>L9</f>
        <v>20</v>
      </c>
      <c r="F21" s="402">
        <f>N13</f>
        <v>10</v>
      </c>
      <c r="G21" s="404" t="s">
        <v>5</v>
      </c>
      <c r="H21" s="406">
        <f>L13</f>
        <v>20</v>
      </c>
      <c r="I21" s="402">
        <f>N17</f>
        <v>12</v>
      </c>
      <c r="J21" s="404" t="s">
        <v>5</v>
      </c>
      <c r="K21" s="404">
        <f>L17</f>
        <v>20</v>
      </c>
      <c r="L21" s="322"/>
      <c r="M21" s="323"/>
      <c r="N21" s="324"/>
      <c r="O21" s="457">
        <f>C21+F21+I21</f>
        <v>29</v>
      </c>
      <c r="P21" s="428" t="s">
        <v>5</v>
      </c>
      <c r="Q21" s="415">
        <f>E21+H21+K21</f>
        <v>60</v>
      </c>
      <c r="R21" s="381">
        <v>4</v>
      </c>
    </row>
    <row r="22" spans="1:19" ht="15.75" customHeight="1" thickBot="1" x14ac:dyDescent="0.3">
      <c r="A22" s="370"/>
      <c r="B22" s="238"/>
      <c r="C22" s="403"/>
      <c r="D22" s="405"/>
      <c r="E22" s="407"/>
      <c r="F22" s="403"/>
      <c r="G22" s="405"/>
      <c r="H22" s="407"/>
      <c r="I22" s="403"/>
      <c r="J22" s="405"/>
      <c r="K22" s="405"/>
      <c r="L22" s="325"/>
      <c r="M22" s="326"/>
      <c r="N22" s="327"/>
      <c r="O22" s="458"/>
      <c r="P22" s="429"/>
      <c r="Q22" s="416"/>
      <c r="R22" s="382"/>
    </row>
    <row r="24" spans="1:19" ht="24.95" customHeight="1" x14ac:dyDescent="0.35">
      <c r="A24" s="383" t="s">
        <v>24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</row>
    <row r="25" spans="1:19" ht="15" customHeight="1" x14ac:dyDescent="0.25">
      <c r="A25" s="367">
        <v>1</v>
      </c>
      <c r="B25" s="364" t="str">
        <f>B7</f>
        <v>TJ ČZ Strakonice "A" - Tomáš Votava</v>
      </c>
      <c r="C25" s="364"/>
      <c r="D25" s="364" t="s">
        <v>5</v>
      </c>
      <c r="E25" s="364" t="str">
        <f>B19</f>
        <v>MNK Modřice "K" - Marek Sedláček</v>
      </c>
      <c r="F25" s="364"/>
      <c r="G25" s="364"/>
      <c r="H25" s="364"/>
      <c r="I25" s="364"/>
      <c r="J25" s="364"/>
      <c r="K25" s="364"/>
      <c r="L25" s="364"/>
      <c r="M25" s="364"/>
      <c r="N25" s="364"/>
      <c r="O25" s="54">
        <v>2</v>
      </c>
      <c r="P25" s="55" t="s">
        <v>5</v>
      </c>
      <c r="Q25" s="55">
        <v>0</v>
      </c>
      <c r="R25" s="9" t="s">
        <v>23</v>
      </c>
      <c r="S25" s="6"/>
    </row>
    <row r="26" spans="1:19" ht="15" customHeight="1" x14ac:dyDescent="0.25">
      <c r="A26" s="367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53">
        <v>20</v>
      </c>
      <c r="P26" s="55" t="s">
        <v>5</v>
      </c>
      <c r="Q26" s="41">
        <v>7</v>
      </c>
      <c r="R26" s="9" t="s">
        <v>22</v>
      </c>
      <c r="S26" s="6"/>
    </row>
    <row r="27" spans="1:19" ht="15" customHeight="1" x14ac:dyDescent="0.25">
      <c r="A27" s="367">
        <v>2</v>
      </c>
      <c r="B27" s="364" t="str">
        <f>B11</f>
        <v>TJ Peklo nad Zdobnicí "A" - Lukáš Kotyza</v>
      </c>
      <c r="C27" s="364"/>
      <c r="D27" s="364" t="s">
        <v>5</v>
      </c>
      <c r="E27" s="364" t="str">
        <f>B15</f>
        <v>SK Liapor - Witte Karlovy Vary "C" - Tobiáš Gregor</v>
      </c>
      <c r="F27" s="364"/>
      <c r="G27" s="364"/>
      <c r="H27" s="364"/>
      <c r="I27" s="364"/>
      <c r="J27" s="364"/>
      <c r="K27" s="364"/>
      <c r="L27" s="364"/>
      <c r="M27" s="364"/>
      <c r="N27" s="364"/>
      <c r="O27" s="54">
        <v>1</v>
      </c>
      <c r="P27" s="55" t="s">
        <v>5</v>
      </c>
      <c r="Q27" s="55">
        <v>2</v>
      </c>
      <c r="R27" s="9" t="s">
        <v>23</v>
      </c>
    </row>
    <row r="28" spans="1:19" ht="15" customHeight="1" x14ac:dyDescent="0.25">
      <c r="A28" s="367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53">
        <v>24</v>
      </c>
      <c r="P28" s="55" t="s">
        <v>5</v>
      </c>
      <c r="Q28" s="41">
        <v>25</v>
      </c>
      <c r="R28" s="9" t="s">
        <v>22</v>
      </c>
    </row>
    <row r="29" spans="1:19" ht="13.15" customHeight="1" x14ac:dyDescent="0.25">
      <c r="A29" s="367">
        <v>3</v>
      </c>
      <c r="B29" s="364" t="str">
        <f>B15</f>
        <v>SK Liapor - Witte Karlovy Vary "C" - Tobiáš Gregor</v>
      </c>
      <c r="C29" s="364"/>
      <c r="D29" s="364" t="s">
        <v>5</v>
      </c>
      <c r="E29" s="364" t="str">
        <f>B7</f>
        <v>TJ ČZ Strakonice "A" - Tomáš Votava</v>
      </c>
      <c r="F29" s="364"/>
      <c r="G29" s="364"/>
      <c r="H29" s="364"/>
      <c r="I29" s="364"/>
      <c r="J29" s="364"/>
      <c r="K29" s="364"/>
      <c r="L29" s="364"/>
      <c r="M29" s="364"/>
      <c r="N29" s="364"/>
      <c r="O29" s="54">
        <v>1</v>
      </c>
      <c r="P29" s="55" t="s">
        <v>5</v>
      </c>
      <c r="Q29" s="55">
        <v>2</v>
      </c>
      <c r="R29" s="9" t="s">
        <v>23</v>
      </c>
    </row>
    <row r="30" spans="1:19" ht="13.15" customHeight="1" x14ac:dyDescent="0.25">
      <c r="A30" s="367"/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53">
        <v>24</v>
      </c>
      <c r="P30" s="55" t="s">
        <v>5</v>
      </c>
      <c r="Q30" s="41">
        <v>26</v>
      </c>
      <c r="R30" s="9" t="s">
        <v>22</v>
      </c>
    </row>
    <row r="31" spans="1:19" ht="15" customHeight="1" x14ac:dyDescent="0.25">
      <c r="A31" s="367">
        <v>4</v>
      </c>
      <c r="B31" s="364" t="str">
        <f>B11</f>
        <v>TJ Peklo nad Zdobnicí "A" - Lukáš Kotyza</v>
      </c>
      <c r="C31" s="364"/>
      <c r="D31" s="364" t="s">
        <v>5</v>
      </c>
      <c r="E31" s="364" t="str">
        <f>B19</f>
        <v>MNK Modřice "K" - Marek Sedláček</v>
      </c>
      <c r="F31" s="364"/>
      <c r="G31" s="364"/>
      <c r="H31" s="364"/>
      <c r="I31" s="364"/>
      <c r="J31" s="364"/>
      <c r="K31" s="364"/>
      <c r="L31" s="364"/>
      <c r="M31" s="364"/>
      <c r="N31" s="364"/>
      <c r="O31" s="54">
        <v>2</v>
      </c>
      <c r="P31" s="55" t="s">
        <v>5</v>
      </c>
      <c r="Q31" s="55">
        <v>0</v>
      </c>
      <c r="R31" s="9" t="s">
        <v>23</v>
      </c>
    </row>
    <row r="32" spans="1:19" ht="15.75" customHeight="1" x14ac:dyDescent="0.25">
      <c r="A32" s="367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53">
        <v>20</v>
      </c>
      <c r="P32" s="55" t="s">
        <v>5</v>
      </c>
      <c r="Q32" s="41">
        <v>10</v>
      </c>
      <c r="R32" s="9" t="s">
        <v>22</v>
      </c>
    </row>
    <row r="33" spans="1:18" ht="15" customHeight="1" x14ac:dyDescent="0.25">
      <c r="A33" s="367">
        <v>5</v>
      </c>
      <c r="B33" s="364" t="str">
        <f>B19</f>
        <v>MNK Modřice "K" - Marek Sedláček</v>
      </c>
      <c r="C33" s="364"/>
      <c r="D33" s="364" t="s">
        <v>5</v>
      </c>
      <c r="E33" s="364" t="str">
        <f>B15</f>
        <v>SK Liapor - Witte Karlovy Vary "C" - Tobiáš Gregor</v>
      </c>
      <c r="F33" s="364"/>
      <c r="G33" s="364"/>
      <c r="H33" s="364"/>
      <c r="I33" s="364"/>
      <c r="J33" s="364"/>
      <c r="K33" s="364"/>
      <c r="L33" s="364"/>
      <c r="M33" s="364"/>
      <c r="N33" s="364"/>
      <c r="O33" s="54">
        <v>0</v>
      </c>
      <c r="P33" s="55" t="s">
        <v>5</v>
      </c>
      <c r="Q33" s="55">
        <v>2</v>
      </c>
      <c r="R33" s="9" t="s">
        <v>23</v>
      </c>
    </row>
    <row r="34" spans="1:18" ht="15" customHeight="1" x14ac:dyDescent="0.25">
      <c r="A34" s="367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53">
        <v>12</v>
      </c>
      <c r="P34" s="55" t="s">
        <v>5</v>
      </c>
      <c r="Q34" s="41">
        <v>20</v>
      </c>
      <c r="R34" s="9" t="s">
        <v>22</v>
      </c>
    </row>
    <row r="35" spans="1:18" ht="15" customHeight="1" x14ac:dyDescent="0.25">
      <c r="A35" s="367">
        <v>6</v>
      </c>
      <c r="B35" s="364" t="str">
        <f>B7</f>
        <v>TJ ČZ Strakonice "A" - Tomáš Votava</v>
      </c>
      <c r="C35" s="364"/>
      <c r="D35" s="364" t="s">
        <v>5</v>
      </c>
      <c r="E35" s="364" t="str">
        <f>B11</f>
        <v>TJ Peklo nad Zdobnicí "A" - Lukáš Kotyza</v>
      </c>
      <c r="F35" s="364"/>
      <c r="G35" s="364"/>
      <c r="H35" s="364"/>
      <c r="I35" s="364"/>
      <c r="J35" s="364"/>
      <c r="K35" s="364"/>
      <c r="L35" s="364"/>
      <c r="M35" s="364"/>
      <c r="N35" s="364"/>
      <c r="O35" s="54">
        <v>2</v>
      </c>
      <c r="P35" s="55" t="s">
        <v>5</v>
      </c>
      <c r="Q35" s="55">
        <v>0</v>
      </c>
      <c r="R35" s="9" t="s">
        <v>23</v>
      </c>
    </row>
    <row r="36" spans="1:18" ht="15" customHeight="1" x14ac:dyDescent="0.25">
      <c r="A36" s="367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53">
        <v>20</v>
      </c>
      <c r="P36" s="55" t="s">
        <v>5</v>
      </c>
      <c r="Q36" s="41">
        <v>13</v>
      </c>
      <c r="R36" s="9" t="s">
        <v>22</v>
      </c>
    </row>
    <row r="37" spans="1:18" x14ac:dyDescent="0.25">
      <c r="P37" s="349"/>
      <c r="Q37" s="349"/>
      <c r="R37" s="10"/>
    </row>
    <row r="44" spans="1:18" ht="15" customHeight="1" x14ac:dyDescent="0.25"/>
    <row r="50" ht="14.45" customHeight="1" x14ac:dyDescent="0.25"/>
    <row r="51" ht="14.45" customHeight="1" x14ac:dyDescent="0.25"/>
    <row r="53" ht="14.45" customHeight="1" x14ac:dyDescent="0.25"/>
    <row r="54" ht="14.45" customHeight="1" x14ac:dyDescent="0.25"/>
    <row r="62" ht="15" customHeight="1" x14ac:dyDescent="0.25"/>
    <row r="67" ht="14.45" customHeight="1" x14ac:dyDescent="0.25"/>
    <row r="68" ht="14.45" customHeight="1" x14ac:dyDescent="0.25"/>
    <row r="80" ht="15" customHeight="1" x14ac:dyDescent="0.25"/>
    <row r="85" ht="14.45" customHeight="1" x14ac:dyDescent="0.25"/>
    <row r="86" ht="14.45" customHeight="1" x14ac:dyDescent="0.25"/>
    <row r="98" ht="15" customHeight="1" x14ac:dyDescent="0.25"/>
    <row r="103" ht="14.45" customHeight="1" x14ac:dyDescent="0.25"/>
    <row r="104" ht="14.45" customHeight="1" x14ac:dyDescent="0.25"/>
    <row r="121" ht="14.45" customHeight="1" x14ac:dyDescent="0.25"/>
    <row r="122" ht="14.45" customHeight="1" x14ac:dyDescent="0.25"/>
    <row r="139" ht="14.45" customHeight="1" x14ac:dyDescent="0.25"/>
    <row r="140" ht="14.45" customHeight="1" x14ac:dyDescent="0.25"/>
  </sheetData>
  <mergeCells count="151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19</vt:i4>
      </vt:variant>
    </vt:vector>
  </HeadingPairs>
  <TitlesOfParts>
    <vt:vector size="41" baseType="lpstr">
      <vt:lpstr>Přihlášky STŽ1</vt:lpstr>
      <vt:lpstr>Prezence 12.9.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sk E</vt:lpstr>
      <vt:lpstr>E - výsledky</vt:lpstr>
      <vt:lpstr>sk F</vt:lpstr>
      <vt:lpstr>F - výsledky</vt:lpstr>
      <vt:lpstr>sk G</vt:lpstr>
      <vt:lpstr>G - výsledky</vt:lpstr>
      <vt:lpstr>sk H</vt:lpstr>
      <vt:lpstr>H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'E - výsledky'!Oblast_tisku</vt:lpstr>
      <vt:lpstr>'F - výsledky'!Oblast_tisku</vt:lpstr>
      <vt:lpstr>'G - výsledky'!Oblast_tisku</vt:lpstr>
      <vt:lpstr>'H - výsledky'!Oblast_tisku</vt:lpstr>
      <vt:lpstr>KO!Oblast_tisku</vt:lpstr>
      <vt:lpstr>'sk A'!Oblast_tisku</vt:lpstr>
      <vt:lpstr>'sk B'!Oblast_tisku</vt:lpstr>
      <vt:lpstr>'sk C'!Oblast_tisku</vt:lpstr>
      <vt:lpstr>'sk D'!Oblast_tisku</vt:lpstr>
      <vt:lpstr>'sk E'!Oblast_tisku</vt:lpstr>
      <vt:lpstr>'sk F'!Oblast_tisku</vt:lpstr>
      <vt:lpstr>'sk G'!Oblast_tisku</vt:lpstr>
      <vt:lpstr>'sk H'!Oblast_tisku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Ivan Škoda</cp:lastModifiedBy>
  <cp:lastPrinted>2020-09-12T13:21:28Z</cp:lastPrinted>
  <dcterms:created xsi:type="dcterms:W3CDTF">2014-08-25T11:10:33Z</dcterms:created>
  <dcterms:modified xsi:type="dcterms:W3CDTF">2020-09-12T13:54:42Z</dcterms:modified>
</cp:coreProperties>
</file>