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60" windowWidth="20730" windowHeight="8985" tabRatio="908" firstSheet="4" activeTab="20"/>
  </bookViews>
  <sheets>
    <sheet name="Přihlášky SŽ1" sheetId="48" r:id="rId1"/>
    <sheet name="Prezence 24.11.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sk C" sheetId="8" r:id="rId8"/>
    <sheet name="C - výsledky" sheetId="17" r:id="rId9"/>
    <sheet name="sk D" sheetId="9" r:id="rId10"/>
    <sheet name="D - výsledky" sheetId="18" r:id="rId11"/>
    <sheet name="sk E" sheetId="28" r:id="rId12"/>
    <sheet name="E - výsledky" sheetId="29" r:id="rId13"/>
    <sheet name="sk F" sheetId="30" r:id="rId14"/>
    <sheet name="F - výsledky" sheetId="31" r:id="rId15"/>
    <sheet name="sk G" sheetId="33" r:id="rId16"/>
    <sheet name="G - výsledky" sheetId="34" r:id="rId17"/>
    <sheet name="sk H" sheetId="35" r:id="rId18"/>
    <sheet name="H - výsledky" sheetId="36" r:id="rId19"/>
    <sheet name="Zápasy" sheetId="20" r:id="rId20"/>
    <sheet name="KO " sheetId="21" r:id="rId21"/>
    <sheet name="Zápisy" sheetId="25" r:id="rId22"/>
  </sheets>
  <externalReferences>
    <externalReference r:id="rId23"/>
  </externalReferences>
  <definedNames>
    <definedName name="_xlnm._FilterDatabase" localSheetId="19" hidden="1">Zápasy!$B$3:$H$51</definedName>
    <definedName name="contacted">[1]Pomucky!$C$2:$C$3</definedName>
    <definedName name="_xlnm.Print_Area" localSheetId="4">'A - výsledky'!$A$2:$R$36</definedName>
    <definedName name="_xlnm.Print_Area" localSheetId="6">'B - výsledky'!$A$2:$R$36</definedName>
    <definedName name="_xlnm.Print_Area" localSheetId="8">'C - výsledky'!$A$2:$R$36</definedName>
    <definedName name="_xlnm.Print_Area" localSheetId="10">'D - výsledky'!$A$2:$R$36</definedName>
    <definedName name="_xlnm.Print_Area" localSheetId="12">'E - výsledky'!$A$2:$R$36</definedName>
    <definedName name="_xlnm.Print_Area" localSheetId="14">'F - výsledky'!$A$2:$R$36</definedName>
    <definedName name="_xlnm.Print_Area" localSheetId="16">'G - výsledky'!$A$2:$R$36</definedName>
    <definedName name="_xlnm.Print_Area" localSheetId="18">'H - výsledky'!$A$2:$R$36</definedName>
    <definedName name="_xlnm.Print_Area" localSheetId="20">'KO '!$A$1:$F$34</definedName>
    <definedName name="_xlnm.Print_Area" localSheetId="1">'Prezence 24.11.'!$A$1:$G$37</definedName>
    <definedName name="_xlnm.Print_Area" localSheetId="3">'sk A'!$A$2:$R$22</definedName>
    <definedName name="_xlnm.Print_Area" localSheetId="5">'sk B'!$A$2:$R$22</definedName>
    <definedName name="_xlnm.Print_Area" localSheetId="7">'sk C'!$A$2:$R$22</definedName>
    <definedName name="_xlnm.Print_Area" localSheetId="9">'sk D'!$A$2:$R$22</definedName>
    <definedName name="_xlnm.Print_Area" localSheetId="11">'sk E'!$A$2:$R$22</definedName>
    <definedName name="_xlnm.Print_Area" localSheetId="13">'sk F'!$A$2:$R$22</definedName>
    <definedName name="_xlnm.Print_Area" localSheetId="15">'sk G'!$A$2:$R$22</definedName>
    <definedName name="_xlnm.Print_Area" localSheetId="17">'sk H'!$A$2:$R$22</definedName>
    <definedName name="_xlnm.Print_Area" localSheetId="19">Zápasy!$B$2:$I$52</definedName>
    <definedName name="_xlnm.Print_Area" localSheetId="21">Zápisy!$A$2:$S$38</definedName>
    <definedName name="Ucast">[1]Pomucky!$A$2:$A$3</definedName>
    <definedName name="volba" localSheetId="1">#REF!</definedName>
    <definedName name="volba" localSheetId="21">#REF!</definedName>
    <definedName name="volba">#REF!</definedName>
  </definedNames>
  <calcPr calcId="124519"/>
</workbook>
</file>

<file path=xl/calcChain.xml><?xml version="1.0" encoding="utf-8"?>
<calcChain xmlns="http://schemas.openxmlformats.org/spreadsheetml/2006/main">
  <c r="F17" i="21"/>
  <c r="F32"/>
  <c r="E25"/>
  <c r="E34"/>
  <c r="E30"/>
  <c r="D29"/>
  <c r="D21"/>
  <c r="E9"/>
  <c r="D13"/>
  <c r="C31"/>
  <c r="C27"/>
  <c r="C23"/>
  <c r="C19"/>
  <c r="D5"/>
  <c r="C15"/>
  <c r="C11"/>
  <c r="C7"/>
  <c r="C3"/>
  <c r="B4"/>
  <c r="B30"/>
  <c r="B8"/>
  <c r="B26"/>
  <c r="B12"/>
  <c r="B22"/>
  <c r="B16"/>
  <c r="B18"/>
  <c r="B20"/>
  <c r="B14"/>
  <c r="B24"/>
  <c r="B10"/>
  <c r="B28"/>
  <c r="B6"/>
  <c r="B32"/>
  <c r="B2"/>
  <c r="C5" i="4"/>
  <c r="D5"/>
  <c r="E5"/>
  <c r="F5"/>
  <c r="G5"/>
  <c r="C6"/>
  <c r="D6"/>
  <c r="E6"/>
  <c r="F6"/>
  <c r="G6"/>
  <c r="C7"/>
  <c r="D7"/>
  <c r="E7"/>
  <c r="F7"/>
  <c r="G7"/>
  <c r="C8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C31"/>
  <c r="D31"/>
  <c r="E31"/>
  <c r="F31"/>
  <c r="G31"/>
  <c r="C32"/>
  <c r="D32"/>
  <c r="E32"/>
  <c r="F32"/>
  <c r="G32"/>
  <c r="C33"/>
  <c r="D33"/>
  <c r="E33"/>
  <c r="F33"/>
  <c r="G33"/>
  <c r="C34"/>
  <c r="D34"/>
  <c r="E34"/>
  <c r="F34"/>
  <c r="G34"/>
  <c r="C35"/>
  <c r="D35"/>
  <c r="E35"/>
  <c r="F35"/>
  <c r="G35"/>
  <c r="C36"/>
  <c r="D36"/>
  <c r="E36"/>
  <c r="F36"/>
  <c r="G36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16" i="48"/>
  <c r="C16"/>
  <c r="J25" i="25"/>
  <c r="S23"/>
  <c r="J23"/>
  <c r="J6"/>
  <c r="S4"/>
  <c r="J4"/>
  <c r="B25"/>
  <c r="B6"/>
  <c r="H61" i="20" l="1"/>
  <c r="F61"/>
  <c r="H60"/>
  <c r="F60"/>
  <c r="H59"/>
  <c r="F59"/>
  <c r="H58"/>
  <c r="F58"/>
  <c r="H57"/>
  <c r="F57"/>
  <c r="H56"/>
  <c r="F56"/>
  <c r="H55"/>
  <c r="F55"/>
  <c r="H54"/>
  <c r="F54"/>
  <c r="B19" i="30" l="1"/>
  <c r="B15"/>
  <c r="B11"/>
  <c r="B7"/>
  <c r="AS129"/>
  <c r="AA129"/>
  <c r="AO127"/>
  <c r="AS110"/>
  <c r="AA110"/>
  <c r="AO108"/>
  <c r="C4"/>
  <c r="AA127" s="1"/>
  <c r="A2"/>
  <c r="B19" i="33"/>
  <c r="B15"/>
  <c r="B11"/>
  <c r="B7"/>
  <c r="AS129"/>
  <c r="AA129"/>
  <c r="AO127"/>
  <c r="AS110"/>
  <c r="AA110"/>
  <c r="AO108"/>
  <c r="C4"/>
  <c r="AA127" s="1"/>
  <c r="A2"/>
  <c r="AA108" i="30" l="1"/>
  <c r="AA108" i="33"/>
  <c r="C47" i="20"/>
  <c r="C46"/>
  <c r="C45"/>
  <c r="C44"/>
  <c r="C39"/>
  <c r="C38"/>
  <c r="C37"/>
  <c r="C36"/>
  <c r="C31"/>
  <c r="C30"/>
  <c r="C29"/>
  <c r="C28"/>
  <c r="I19" i="36"/>
  <c r="N17"/>
  <c r="I21" s="1"/>
  <c r="L17"/>
  <c r="K21" s="1"/>
  <c r="N15"/>
  <c r="L15"/>
  <c r="K19" s="1"/>
  <c r="N13"/>
  <c r="F21" s="1"/>
  <c r="L13"/>
  <c r="H21" s="1"/>
  <c r="K13"/>
  <c r="F17" s="1"/>
  <c r="I13"/>
  <c r="H17" s="1"/>
  <c r="C13"/>
  <c r="N11"/>
  <c r="F19" s="1"/>
  <c r="L11"/>
  <c r="H19" s="1"/>
  <c r="K11"/>
  <c r="F15" s="1"/>
  <c r="I11"/>
  <c r="H15" s="1"/>
  <c r="N9"/>
  <c r="C21" s="1"/>
  <c r="L9"/>
  <c r="E21" s="1"/>
  <c r="K9"/>
  <c r="C17" s="1"/>
  <c r="I9"/>
  <c r="E17" s="1"/>
  <c r="Q17" s="1"/>
  <c r="H9"/>
  <c r="F9"/>
  <c r="O9" s="1"/>
  <c r="N7"/>
  <c r="C19" s="1"/>
  <c r="L7"/>
  <c r="E19" s="1"/>
  <c r="K7"/>
  <c r="C15" s="1"/>
  <c r="I7"/>
  <c r="E15" s="1"/>
  <c r="H7"/>
  <c r="Q7" s="1"/>
  <c r="F7"/>
  <c r="O7" s="1"/>
  <c r="C19" i="34"/>
  <c r="N17"/>
  <c r="I21" s="1"/>
  <c r="L17"/>
  <c r="K21" s="1"/>
  <c r="N15"/>
  <c r="I19" s="1"/>
  <c r="L15"/>
  <c r="K19" s="1"/>
  <c r="C15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N9"/>
  <c r="C21" s="1"/>
  <c r="L9"/>
  <c r="E21" s="1"/>
  <c r="K9"/>
  <c r="C17" s="1"/>
  <c r="I9"/>
  <c r="E17" s="1"/>
  <c r="H9"/>
  <c r="Q9" s="1"/>
  <c r="F9"/>
  <c r="O9" s="1"/>
  <c r="N7"/>
  <c r="L7"/>
  <c r="E19" s="1"/>
  <c r="K7"/>
  <c r="I7"/>
  <c r="E15" s="1"/>
  <c r="H7"/>
  <c r="Q7" s="1"/>
  <c r="F7"/>
  <c r="O7" s="1"/>
  <c r="I19" i="31"/>
  <c r="C19"/>
  <c r="N17"/>
  <c r="I21" s="1"/>
  <c r="L17"/>
  <c r="K21" s="1"/>
  <c r="E17"/>
  <c r="N15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N9"/>
  <c r="C21" s="1"/>
  <c r="L9"/>
  <c r="E21" s="1"/>
  <c r="K9"/>
  <c r="C17" s="1"/>
  <c r="I9"/>
  <c r="H9"/>
  <c r="Q9" s="1"/>
  <c r="F9"/>
  <c r="O9" s="1"/>
  <c r="N7"/>
  <c r="L7"/>
  <c r="E19" s="1"/>
  <c r="Q19" s="1"/>
  <c r="K7"/>
  <c r="C15" s="1"/>
  <c r="I7"/>
  <c r="E15" s="1"/>
  <c r="H7"/>
  <c r="Q7" s="1"/>
  <c r="F7"/>
  <c r="O7" s="1"/>
  <c r="C21" i="29"/>
  <c r="C19"/>
  <c r="N17"/>
  <c r="I21" s="1"/>
  <c r="L17"/>
  <c r="K21" s="1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C11"/>
  <c r="N9"/>
  <c r="L9"/>
  <c r="E21" s="1"/>
  <c r="K9"/>
  <c r="C17" s="1"/>
  <c r="I9"/>
  <c r="E17" s="1"/>
  <c r="H9"/>
  <c r="Q9" s="1"/>
  <c r="F9"/>
  <c r="E13" s="1"/>
  <c r="N7"/>
  <c r="L7"/>
  <c r="E19" s="1"/>
  <c r="Q19" s="1"/>
  <c r="K7"/>
  <c r="C15" s="1"/>
  <c r="I7"/>
  <c r="E15" s="1"/>
  <c r="H7"/>
  <c r="Q7" s="1"/>
  <c r="F7"/>
  <c r="O7" s="1"/>
  <c r="N17" i="18"/>
  <c r="I21" s="1"/>
  <c r="L17"/>
  <c r="K21" s="1"/>
  <c r="C17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C11"/>
  <c r="N9"/>
  <c r="C21" s="1"/>
  <c r="L9"/>
  <c r="E21" s="1"/>
  <c r="K9"/>
  <c r="I9"/>
  <c r="E17" s="1"/>
  <c r="Q17" s="1"/>
  <c r="H9"/>
  <c r="Q9" s="1"/>
  <c r="F9"/>
  <c r="O9" s="1"/>
  <c r="N7"/>
  <c r="C19" s="1"/>
  <c r="L7"/>
  <c r="E19" s="1"/>
  <c r="K7"/>
  <c r="C15" s="1"/>
  <c r="I7"/>
  <c r="E15" s="1"/>
  <c r="H7"/>
  <c r="Q7" s="1"/>
  <c r="F7"/>
  <c r="O7" s="1"/>
  <c r="I21" i="17"/>
  <c r="N17"/>
  <c r="L17"/>
  <c r="K21" s="1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C11"/>
  <c r="N9"/>
  <c r="C21" s="1"/>
  <c r="L9"/>
  <c r="E21" s="1"/>
  <c r="K9"/>
  <c r="C17" s="1"/>
  <c r="I9"/>
  <c r="E17" s="1"/>
  <c r="Q17" s="1"/>
  <c r="H9"/>
  <c r="C13" s="1"/>
  <c r="O13" s="1"/>
  <c r="F9"/>
  <c r="O9" s="1"/>
  <c r="N7"/>
  <c r="C19" s="1"/>
  <c r="L7"/>
  <c r="E19" s="1"/>
  <c r="K7"/>
  <c r="C15" s="1"/>
  <c r="I7"/>
  <c r="E15" s="1"/>
  <c r="H7"/>
  <c r="F7"/>
  <c r="O7" s="1"/>
  <c r="B19" i="36"/>
  <c r="B33" s="1"/>
  <c r="F43" i="20" s="1"/>
  <c r="B19" i="35"/>
  <c r="B19" i="34"/>
  <c r="E25" s="1"/>
  <c r="B19" i="31"/>
  <c r="B33" s="1"/>
  <c r="F41" i="20" s="1"/>
  <c r="B19" i="29"/>
  <c r="E25" s="1"/>
  <c r="B19" i="28"/>
  <c r="B19" i="18"/>
  <c r="E25" s="1"/>
  <c r="B19" i="9"/>
  <c r="B19" i="17"/>
  <c r="B33" s="1"/>
  <c r="F38" i="20" s="1"/>
  <c r="B19" i="8"/>
  <c r="C11" i="36" l="1"/>
  <c r="C13" i="34"/>
  <c r="C11"/>
  <c r="O11" s="1"/>
  <c r="C13" i="18"/>
  <c r="O13" s="1"/>
  <c r="C13" i="29"/>
  <c r="O13" s="1"/>
  <c r="Q21" i="34"/>
  <c r="O21"/>
  <c r="Q19"/>
  <c r="Q21" i="31"/>
  <c r="O21"/>
  <c r="O21" i="29"/>
  <c r="O19" i="34"/>
  <c r="O19" i="31"/>
  <c r="C13"/>
  <c r="O13" s="1"/>
  <c r="C11"/>
  <c r="Q19" i="18"/>
  <c r="O21" i="17"/>
  <c r="O17" i="34"/>
  <c r="O13"/>
  <c r="O15"/>
  <c r="O17" i="31"/>
  <c r="Q15"/>
  <c r="Q13" i="29"/>
  <c r="O17"/>
  <c r="O11"/>
  <c r="Q15" i="18"/>
  <c r="O11"/>
  <c r="O17" i="17"/>
  <c r="O15"/>
  <c r="Q15"/>
  <c r="O11"/>
  <c r="Q7"/>
  <c r="E25"/>
  <c r="E31" i="31"/>
  <c r="H33" i="20" s="1"/>
  <c r="E31" i="36"/>
  <c r="H35" i="20" s="1"/>
  <c r="E25" i="31"/>
  <c r="E25" i="36"/>
  <c r="E31" i="17"/>
  <c r="H30" i="20" s="1"/>
  <c r="E31" i="34"/>
  <c r="H34" i="20" s="1"/>
  <c r="E31" i="18"/>
  <c r="H31" i="20" s="1"/>
  <c r="E31" i="29"/>
  <c r="H32" i="20" s="1"/>
  <c r="B33" i="18"/>
  <c r="F39" i="20" s="1"/>
  <c r="B33" i="29"/>
  <c r="F40" i="20" s="1"/>
  <c r="B33" i="34"/>
  <c r="F42" i="20" s="1"/>
  <c r="O11" i="31"/>
  <c r="O17" i="36"/>
  <c r="Q15"/>
  <c r="Q9"/>
  <c r="Q19"/>
  <c r="O11"/>
  <c r="O13"/>
  <c r="O19"/>
  <c r="Q21"/>
  <c r="O15"/>
  <c r="O21"/>
  <c r="E11"/>
  <c r="Q11" s="1"/>
  <c r="E13"/>
  <c r="Q13" s="1"/>
  <c r="Q15" i="34"/>
  <c r="Q17"/>
  <c r="E11"/>
  <c r="Q11" s="1"/>
  <c r="E13"/>
  <c r="Q13" s="1"/>
  <c r="O15" i="31"/>
  <c r="Q17"/>
  <c r="E11"/>
  <c r="Q11" s="1"/>
  <c r="E13"/>
  <c r="Q13" s="1"/>
  <c r="Q21" i="29"/>
  <c r="O15"/>
  <c r="O19"/>
  <c r="Q15"/>
  <c r="Q17"/>
  <c r="E11"/>
  <c r="Q11" s="1"/>
  <c r="O9"/>
  <c r="O19" i="18"/>
  <c r="O17"/>
  <c r="Q21"/>
  <c r="O15"/>
  <c r="O21"/>
  <c r="E11"/>
  <c r="Q11" s="1"/>
  <c r="E13"/>
  <c r="Q13" s="1"/>
  <c r="Q21" i="17"/>
  <c r="O19"/>
  <c r="Q19"/>
  <c r="E11"/>
  <c r="Q11" s="1"/>
  <c r="E13"/>
  <c r="Q13" s="1"/>
  <c r="Q9"/>
  <c r="C15" i="20" l="1"/>
  <c r="C21"/>
  <c r="C20"/>
  <c r="C13"/>
  <c r="C12"/>
  <c r="H69" l="1"/>
  <c r="F69"/>
  <c r="H68"/>
  <c r="F68"/>
  <c r="H67"/>
  <c r="F67"/>
  <c r="H66"/>
  <c r="F66"/>
  <c r="H65"/>
  <c r="F65"/>
  <c r="H64"/>
  <c r="F64"/>
  <c r="H63"/>
  <c r="H62"/>
  <c r="F63"/>
  <c r="F62"/>
  <c r="C4" i="36" l="1"/>
  <c r="A2"/>
  <c r="C4" i="35"/>
  <c r="A2"/>
  <c r="B15" i="36"/>
  <c r="B15" i="35"/>
  <c r="C4" i="34"/>
  <c r="A2"/>
  <c r="B15"/>
  <c r="C4" i="31"/>
  <c r="A2"/>
  <c r="B15"/>
  <c r="C4" i="29"/>
  <c r="A2"/>
  <c r="B15"/>
  <c r="B15" i="28"/>
  <c r="C4"/>
  <c r="A2"/>
  <c r="C4" i="18"/>
  <c r="A2"/>
  <c r="B15"/>
  <c r="B15" i="9"/>
  <c r="C4"/>
  <c r="A2"/>
  <c r="C4" i="17"/>
  <c r="A2"/>
  <c r="B15"/>
  <c r="B15" i="8"/>
  <c r="C4"/>
  <c r="A2"/>
  <c r="C4" i="16"/>
  <c r="A2"/>
  <c r="B15"/>
  <c r="B15" i="7"/>
  <c r="C4"/>
  <c r="A2"/>
  <c r="C4" i="15"/>
  <c r="A2"/>
  <c r="B19"/>
  <c r="B15"/>
  <c r="B19" i="5"/>
  <c r="B15"/>
  <c r="C4"/>
  <c r="A2"/>
  <c r="B11"/>
  <c r="B7"/>
  <c r="B11" i="36"/>
  <c r="B7"/>
  <c r="B11" i="34"/>
  <c r="B7"/>
  <c r="B7" i="31"/>
  <c r="B11" i="28"/>
  <c r="B7" i="29"/>
  <c r="B11" i="9"/>
  <c r="B7" i="18"/>
  <c r="B11" i="17"/>
  <c r="B7"/>
  <c r="B19" i="16"/>
  <c r="B11"/>
  <c r="B7"/>
  <c r="E35" i="36" l="1"/>
  <c r="H51" i="20" s="1"/>
  <c r="B31" i="36"/>
  <c r="F35" i="20" s="1"/>
  <c r="B27" i="36"/>
  <c r="E27"/>
  <c r="E33"/>
  <c r="H43" i="20" s="1"/>
  <c r="B29" i="36"/>
  <c r="F27" i="20" s="1"/>
  <c r="E29" i="17"/>
  <c r="B25"/>
  <c r="B35"/>
  <c r="F46" i="20" s="1"/>
  <c r="E29" i="29"/>
  <c r="B25"/>
  <c r="F8" i="20" s="1"/>
  <c r="B35" i="29"/>
  <c r="F48" i="20" s="1"/>
  <c r="B31" i="34"/>
  <c r="F34" i="20" s="1"/>
  <c r="E35" i="34"/>
  <c r="H50" i="20" s="1"/>
  <c r="B27" i="34"/>
  <c r="E33" i="18"/>
  <c r="H39" i="20" s="1"/>
  <c r="B29" i="18"/>
  <c r="F23" i="20" s="1"/>
  <c r="E27" i="18"/>
  <c r="H15" i="20" s="1"/>
  <c r="E33" i="34"/>
  <c r="H42" i="20" s="1"/>
  <c r="B29" i="34"/>
  <c r="E27"/>
  <c r="H18" i="20" s="1"/>
  <c r="E29" i="34"/>
  <c r="B25"/>
  <c r="B35"/>
  <c r="F50" i="20" s="1"/>
  <c r="H22"/>
  <c r="B27" i="17"/>
  <c r="E35"/>
  <c r="H46" i="20" s="1"/>
  <c r="B31" i="17"/>
  <c r="F30" i="20" s="1"/>
  <c r="E29" i="36"/>
  <c r="H27" i="20" s="1"/>
  <c r="B25" i="36"/>
  <c r="B35"/>
  <c r="F51" i="20" s="1"/>
  <c r="E33" i="31"/>
  <c r="H41" i="20" s="1"/>
  <c r="B29" i="31"/>
  <c r="F25" i="20" s="1"/>
  <c r="E27" i="31"/>
  <c r="H17" i="20" s="1"/>
  <c r="E29" i="18"/>
  <c r="B25"/>
  <c r="B35"/>
  <c r="F47" i="20" s="1"/>
  <c r="E29" i="31"/>
  <c r="B35"/>
  <c r="F49" i="20" s="1"/>
  <c r="B25" i="31"/>
  <c r="E33" i="17"/>
  <c r="H38" i="20" s="1"/>
  <c r="B29" i="17"/>
  <c r="F22" i="20" s="1"/>
  <c r="E27" i="17"/>
  <c r="E33" i="29"/>
  <c r="H40" i="20" s="1"/>
  <c r="B29" i="29"/>
  <c r="F24" i="20" s="1"/>
  <c r="E27" i="29"/>
  <c r="H8" i="20"/>
  <c r="H16"/>
  <c r="H19"/>
  <c r="F26"/>
  <c r="B7" i="15"/>
  <c r="B11" i="35"/>
  <c r="B11" i="7"/>
  <c r="B11" i="8"/>
  <c r="B11" i="18"/>
  <c r="B11" i="29"/>
  <c r="B11" i="31"/>
  <c r="B19" i="7"/>
  <c r="B11" i="15"/>
  <c r="B7" i="35"/>
  <c r="B7" i="7"/>
  <c r="B7" i="8"/>
  <c r="B7" i="9"/>
  <c r="B7" i="28"/>
  <c r="B27" i="31" l="1"/>
  <c r="E35"/>
  <c r="H49" i="20" s="1"/>
  <c r="B31" i="31"/>
  <c r="F33" i="20" s="1"/>
  <c r="B27" i="29"/>
  <c r="F16" i="20" s="1"/>
  <c r="E35" i="29"/>
  <c r="H48" i="20" s="1"/>
  <c r="B31" i="29"/>
  <c r="F32" i="20" s="1"/>
  <c r="B27" i="18"/>
  <c r="E35"/>
  <c r="H47" i="20" s="1"/>
  <c r="B31" i="18"/>
  <c r="F31" i="20" s="1"/>
  <c r="H24"/>
  <c r="F15"/>
  <c r="AS129" i="35"/>
  <c r="AO127"/>
  <c r="AA127"/>
  <c r="AS110"/>
  <c r="AA110"/>
  <c r="AO108"/>
  <c r="AA108"/>
  <c r="H11" i="20" l="1"/>
  <c r="H10"/>
  <c r="H9"/>
  <c r="H26"/>
  <c r="F17"/>
  <c r="F11"/>
  <c r="F10"/>
  <c r="AA129" i="35"/>
  <c r="F18" i="20"/>
  <c r="F19"/>
  <c r="F9"/>
  <c r="H25"/>
  <c r="C23" l="1"/>
  <c r="C22"/>
  <c r="C14"/>
  <c r="H7"/>
  <c r="N17" i="16"/>
  <c r="I21" s="1"/>
  <c r="L17"/>
  <c r="K21" s="1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N9"/>
  <c r="C21" s="1"/>
  <c r="L9"/>
  <c r="E21" s="1"/>
  <c r="K9"/>
  <c r="C17" s="1"/>
  <c r="I9"/>
  <c r="E17" s="1"/>
  <c r="H9"/>
  <c r="C13" s="1"/>
  <c r="F9"/>
  <c r="E13" s="1"/>
  <c r="N7"/>
  <c r="C19" s="1"/>
  <c r="L7"/>
  <c r="E19" s="1"/>
  <c r="K7"/>
  <c r="C15" s="1"/>
  <c r="I7"/>
  <c r="E15" s="1"/>
  <c r="H7"/>
  <c r="C11" s="1"/>
  <c r="F7"/>
  <c r="E11" s="1"/>
  <c r="N17" i="15"/>
  <c r="I21" s="1"/>
  <c r="L17"/>
  <c r="K21" s="1"/>
  <c r="N15"/>
  <c r="I19" s="1"/>
  <c r="L15"/>
  <c r="K19" s="1"/>
  <c r="N13"/>
  <c r="F21" s="1"/>
  <c r="L13"/>
  <c r="H21" s="1"/>
  <c r="K13"/>
  <c r="F17" s="1"/>
  <c r="I13"/>
  <c r="H17" s="1"/>
  <c r="N11"/>
  <c r="F19" s="1"/>
  <c r="L11"/>
  <c r="H19" s="1"/>
  <c r="K11"/>
  <c r="F15" s="1"/>
  <c r="I11"/>
  <c r="H15" s="1"/>
  <c r="N9"/>
  <c r="C21" s="1"/>
  <c r="L9"/>
  <c r="E21" s="1"/>
  <c r="K9"/>
  <c r="C17" s="1"/>
  <c r="I9"/>
  <c r="E17" s="1"/>
  <c r="H9"/>
  <c r="F9"/>
  <c r="E13" s="1"/>
  <c r="N7"/>
  <c r="C19" s="1"/>
  <c r="L7"/>
  <c r="E19" s="1"/>
  <c r="K7"/>
  <c r="C15" s="1"/>
  <c r="I7"/>
  <c r="E15" s="1"/>
  <c r="H7"/>
  <c r="C11" s="1"/>
  <c r="F7"/>
  <c r="E11" s="1"/>
  <c r="E25"/>
  <c r="H4" i="20" s="1"/>
  <c r="H13" i="25" s="1"/>
  <c r="I10" l="1"/>
  <c r="P10"/>
  <c r="H17"/>
  <c r="H19"/>
  <c r="H18"/>
  <c r="O17" i="16"/>
  <c r="Q21"/>
  <c r="O21" i="15"/>
  <c r="Q13"/>
  <c r="O19"/>
  <c r="Q9"/>
  <c r="Q13" i="16"/>
  <c r="O13"/>
  <c r="O15"/>
  <c r="Q11"/>
  <c r="O11"/>
  <c r="Q11" i="15"/>
  <c r="O9" i="16"/>
  <c r="O7"/>
  <c r="O11" i="15"/>
  <c r="Q17"/>
  <c r="Q15"/>
  <c r="Q21"/>
  <c r="B35" i="16"/>
  <c r="F45" i="20" s="1"/>
  <c r="H23"/>
  <c r="E33" i="15"/>
  <c r="H36" i="20" s="1"/>
  <c r="H6"/>
  <c r="O19" i="16"/>
  <c r="Q17"/>
  <c r="O21"/>
  <c r="Q19"/>
  <c r="Q15"/>
  <c r="Q9"/>
  <c r="Q7"/>
  <c r="E25"/>
  <c r="H5" i="20" s="1"/>
  <c r="H32" i="25" s="1"/>
  <c r="O15" i="15"/>
  <c r="O17"/>
  <c r="Q19"/>
  <c r="E35"/>
  <c r="H44" i="20" s="1"/>
  <c r="B31" i="15"/>
  <c r="F28" i="20" s="1"/>
  <c r="B27" i="15"/>
  <c r="F12" i="20" s="1"/>
  <c r="B33" i="15"/>
  <c r="F36" i="20" s="1"/>
  <c r="E31" i="15"/>
  <c r="H28" i="20" s="1"/>
  <c r="C13" i="15"/>
  <c r="O13" s="1"/>
  <c r="O7"/>
  <c r="O9"/>
  <c r="Q7"/>
  <c r="I29" i="25" l="1"/>
  <c r="P29"/>
  <c r="H37"/>
  <c r="H36"/>
  <c r="H38"/>
  <c r="E29" i="16"/>
  <c r="H21" i="20" s="1"/>
  <c r="F7"/>
  <c r="F6"/>
  <c r="B25" i="16"/>
  <c r="F5" i="20" s="1"/>
  <c r="B32" i="25" s="1"/>
  <c r="B29" i="15"/>
  <c r="F20" i="20" s="1"/>
  <c r="E27" i="15"/>
  <c r="H12" i="20" s="1"/>
  <c r="H14"/>
  <c r="F14"/>
  <c r="E31" i="16"/>
  <c r="H29" i="20" s="1"/>
  <c r="B33" i="16"/>
  <c r="F37" i="20" s="1"/>
  <c r="E27" i="16"/>
  <c r="H13" i="20" s="1"/>
  <c r="B29" i="16"/>
  <c r="F21" i="20" s="1"/>
  <c r="E33" i="16"/>
  <c r="H37" i="20" s="1"/>
  <c r="E35" i="16"/>
  <c r="H45" i="20" s="1"/>
  <c r="B31" i="16"/>
  <c r="F29" i="20" s="1"/>
  <c r="B27" i="16"/>
  <c r="F13" i="20" s="1"/>
  <c r="E29" i="15"/>
  <c r="H20" i="20" s="1"/>
  <c r="B25" i="15"/>
  <c r="F4" i="20" s="1"/>
  <c r="B13" i="25" s="1"/>
  <c r="B35" i="15"/>
  <c r="F44" i="20" s="1"/>
  <c r="AS110" i="8"/>
  <c r="AO127"/>
  <c r="AO127" i="7"/>
  <c r="AS110"/>
  <c r="I27" i="25" l="1"/>
  <c r="P27"/>
  <c r="I8"/>
  <c r="P8"/>
  <c r="B37"/>
  <c r="B36"/>
  <c r="B38"/>
  <c r="B17"/>
  <c r="B18"/>
  <c r="B19"/>
  <c r="AA108" i="8"/>
  <c r="AS129"/>
  <c r="AA127"/>
  <c r="AS129" i="7"/>
  <c r="AA127"/>
  <c r="AA108"/>
  <c r="AO108" i="8"/>
  <c r="AA110"/>
  <c r="AA129"/>
  <c r="AO108" i="7"/>
  <c r="AA110"/>
  <c r="AA129"/>
</calcChain>
</file>

<file path=xl/sharedStrings.xml><?xml version="1.0" encoding="utf-8"?>
<sst xmlns="http://schemas.openxmlformats.org/spreadsheetml/2006/main" count="1263" uniqueCount="268">
  <si>
    <t>A1</t>
  </si>
  <si>
    <t>B1</t>
  </si>
  <si>
    <t>C1</t>
  </si>
  <si>
    <t>D1</t>
  </si>
  <si>
    <t>D</t>
  </si>
  <si>
    <t>skóre sety</t>
  </si>
  <si>
    <t>body</t>
  </si>
  <si>
    <t>skóre míče</t>
  </si>
  <si>
    <t>pořadí</t>
  </si>
  <si>
    <t>:</t>
  </si>
  <si>
    <t>B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</si>
  <si>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</si>
  <si>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</si>
  <si>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</si>
  <si>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</si>
  <si>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</si>
  <si>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</si>
  <si>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</si>
  <si>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</si>
  <si>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</si>
  <si>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</si>
  <si>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</si>
  <si>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Vítězí družstvo  :   …………………………….   ….  :  ….    skóre :   ……  :  ……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</si>
  <si>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</si>
  <si>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</si>
  <si>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</si>
  <si>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</si>
  <si>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</si>
  <si>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</si>
  <si>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</si>
  <si>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</si>
  <si>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</si>
  <si>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</si>
  <si>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</si>
  <si>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</si>
  <si>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</si>
  <si>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</si>
  <si>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</si>
  <si>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</si>
  <si>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</si>
  <si>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</si>
  <si>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</si>
  <si>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</si>
  <si>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</si>
  <si>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</si>
  <si>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</si>
  <si>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</si>
  <si>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</si>
  <si>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</si>
  <si>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</si>
  <si>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E</t>
  </si>
  <si>
    <t>F</t>
  </si>
  <si>
    <t>G</t>
  </si>
  <si>
    <t>H</t>
  </si>
  <si>
    <t>E1</t>
  </si>
  <si>
    <t>H1</t>
  </si>
  <si>
    <t>G1</t>
  </si>
  <si>
    <t>F1</t>
  </si>
  <si>
    <t>Play-off</t>
  </si>
  <si>
    <t>NK CLIMAX Vsetín</t>
  </si>
  <si>
    <t>Martin Flekač</t>
  </si>
  <si>
    <t>Městský nohejbalový klub Modřice, z.s.</t>
  </si>
  <si>
    <t>přijato</t>
  </si>
  <si>
    <t>VI.</t>
  </si>
  <si>
    <t>MČR</t>
  </si>
  <si>
    <t>T</t>
  </si>
  <si>
    <t>T.J. SOKOL Holice</t>
  </si>
  <si>
    <t>Marek Líbal</t>
  </si>
  <si>
    <t>TJ SLAVOJ Český Brod</t>
  </si>
  <si>
    <t>Lumír Gebel</t>
  </si>
  <si>
    <t>1.</t>
  </si>
  <si>
    <t>2.</t>
  </si>
  <si>
    <t>3.</t>
  </si>
  <si>
    <t>Kamil Kleník, v.r.</t>
  </si>
  <si>
    <t>Předseda STK - ČNS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</si>
  <si>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</si>
  <si>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</si>
  <si>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</si>
  <si>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</si>
  <si>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</si>
  <si>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</si>
  <si>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</si>
  <si>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</si>
  <si>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</si>
  <si>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</si>
  <si>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</si>
  <si>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</si>
  <si>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</si>
  <si>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</si>
  <si>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</si>
  <si>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</si>
  <si>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</si>
  <si>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</si>
  <si>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</si>
  <si>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</si>
  <si>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</si>
  <si>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</si>
  <si>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</si>
  <si>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vedoucí</t>
  </si>
  <si>
    <t>Tělovýchovná jednota Radomyšl, z.s.</t>
  </si>
  <si>
    <t>Marek Vedral</t>
  </si>
  <si>
    <t>TJ Baník Stříbro</t>
  </si>
  <si>
    <t>Petr Tolar</t>
  </si>
  <si>
    <t>Miloslav Ziegler</t>
  </si>
  <si>
    <t>Michal Hostinský</t>
  </si>
  <si>
    <t>3M</t>
  </si>
  <si>
    <t>skupina A až H</t>
  </si>
  <si>
    <t>hřiště č.</t>
  </si>
  <si>
    <t>OF1</t>
  </si>
  <si>
    <t>OF2</t>
  </si>
  <si>
    <t>OF3</t>
  </si>
  <si>
    <t>OF4</t>
  </si>
  <si>
    <t>OF5</t>
  </si>
  <si>
    <t>OF6</t>
  </si>
  <si>
    <t>OF7</t>
  </si>
  <si>
    <t>OF8</t>
  </si>
  <si>
    <t>Osmifinále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</si>
  <si>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</si>
  <si>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</si>
  <si>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</si>
  <si>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</si>
  <si>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</si>
  <si>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</si>
  <si>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</si>
  <si>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</si>
  <si>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</si>
  <si>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</si>
  <si>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</si>
  <si>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Prezence MČR starší žáci jednotlivci Brandýs nad Labem 24.11.2018</t>
  </si>
  <si>
    <t>SŽ1</t>
  </si>
  <si>
    <t>17. GALA MČR starších žáků jednotlivci</t>
  </si>
  <si>
    <t>Brandýs nad Labem 24.11.2018</t>
  </si>
  <si>
    <t>Brandýs nad Labem</t>
  </si>
  <si>
    <t>MČR starší žáci jednotlivci Brandýs n.L. 24.11.2018</t>
  </si>
  <si>
    <t>SK Šacung Benešov 1947</t>
  </si>
  <si>
    <t>Areál Club Zruč-Senec</t>
  </si>
  <si>
    <t>Jakub Boček</t>
  </si>
  <si>
    <t>Marek Votava</t>
  </si>
  <si>
    <t>TJ Spartak Čelákovice - oddíl nohejbalu</t>
  </si>
  <si>
    <t>SK Liapor - Witte Karlovy Vary z.s.</t>
  </si>
  <si>
    <t>František Veselý</t>
  </si>
  <si>
    <t>TJ Pankrác</t>
  </si>
  <si>
    <t>Luboš Albrecht</t>
  </si>
  <si>
    <t>TJ Dynamo České Budějovice z.s.</t>
  </si>
  <si>
    <t>Bronislav Pilbauer</t>
  </si>
  <si>
    <t>TJ Peklo nad Zdobnicí</t>
  </si>
  <si>
    <t>Náhradníci:</t>
  </si>
  <si>
    <t>TJ Dynamo České Budějovice z.s. "C"</t>
  </si>
  <si>
    <t>Areál Club Zruč-Senec "C"</t>
  </si>
  <si>
    <t>TJ Peklo nad Zdobnicí "D"</t>
  </si>
  <si>
    <t>4.</t>
  </si>
  <si>
    <t>NK CLIMAX Vsetín "D"</t>
  </si>
  <si>
    <t>5.</t>
  </si>
  <si>
    <t>Areál Club Zruč-Senec "D"</t>
  </si>
  <si>
    <t>6.</t>
  </si>
  <si>
    <t>NK CLIMAX Vsetín "E"</t>
  </si>
  <si>
    <t xml:space="preserve">Přihlášky do 9.11.2018 dle Termínového kalendáře </t>
  </si>
  <si>
    <t>Kritéria pro přijetí sestav na základě rozhodnutí Komise mládeže</t>
  </si>
  <si>
    <t>V Praze dne 12.11.2018</t>
  </si>
  <si>
    <t>Při selekci bylo přihlédnuto k průběžnému pořadí v poháru ČNS starších žáků 2018</t>
  </si>
  <si>
    <t>Lukáš Votava</t>
  </si>
  <si>
    <t>Votava</t>
  </si>
  <si>
    <t>Tomáš Ježek</t>
  </si>
  <si>
    <t>Karel Čapek</t>
  </si>
  <si>
    <t>Tomáš Rott</t>
  </si>
  <si>
    <t>Škudrna</t>
  </si>
  <si>
    <t>Jakub Kopejtko</t>
  </si>
  <si>
    <t>Filip Trubač</t>
  </si>
  <si>
    <t>Dutka</t>
  </si>
  <si>
    <t>Pavel Gregor</t>
  </si>
  <si>
    <t>Jan Schäfer</t>
  </si>
  <si>
    <t>Oliver Talpa</t>
  </si>
  <si>
    <t>Tomáš Půhoný</t>
  </si>
  <si>
    <t>Aberle</t>
  </si>
  <si>
    <t>Filip Seidl</t>
  </si>
  <si>
    <t>Tobiáš Matura</t>
  </si>
  <si>
    <t>Flekač</t>
  </si>
  <si>
    <t>Spilka</t>
  </si>
  <si>
    <t>Patrik Kolouch</t>
  </si>
  <si>
    <t>Ondřej Jurka</t>
  </si>
  <si>
    <t>Tomáš Sluka</t>
  </si>
  <si>
    <t>Bednář</t>
  </si>
  <si>
    <t>Michal Krunert</t>
  </si>
  <si>
    <t>Krunert</t>
  </si>
  <si>
    <t>Matěj Kubový</t>
  </si>
  <si>
    <t>Tomáš Sochůrek</t>
  </si>
  <si>
    <t>Jakub Tlučhoř</t>
  </si>
  <si>
    <t>Líbal</t>
  </si>
  <si>
    <t>Lukáš Tolar</t>
  </si>
  <si>
    <t>Matěj Fujan</t>
  </si>
  <si>
    <t>Tolar</t>
  </si>
  <si>
    <t>Martin Jedlička</t>
  </si>
  <si>
    <t>Jaroslav Synáček</t>
  </si>
  <si>
    <t>Filip Růžička</t>
  </si>
  <si>
    <t>Vedral</t>
  </si>
  <si>
    <t>David Dvořák</t>
  </si>
  <si>
    <t>Lukáš Daněk</t>
  </si>
  <si>
    <t>Martin Zbranek</t>
  </si>
  <si>
    <t>Gebel</t>
  </si>
  <si>
    <t>Ondřej Fries</t>
  </si>
  <si>
    <t>Josef Čižinský</t>
  </si>
  <si>
    <t>Adam Ferebauer</t>
  </si>
  <si>
    <t>Hostinský</t>
  </si>
  <si>
    <t>Prachař</t>
  </si>
  <si>
    <t>Jan Novotný</t>
  </si>
  <si>
    <t>Petr Škoda</t>
  </si>
  <si>
    <t>Višvader</t>
  </si>
  <si>
    <t>SK Šacung Benešov 1947 - Michal Krunert</t>
  </si>
  <si>
    <t>AC Zruč-Senec "A" - Tomáš Rott</t>
  </si>
  <si>
    <t>AC Zruč-Senec "B" - Jakub Kopejtko</t>
  </si>
  <si>
    <t>TJ Radomyšl, z.s. "A" - Lukáš Votava</t>
  </si>
  <si>
    <t>TJ Radomyšl, z.s. "B" - Tomáš Ježek</t>
  </si>
  <si>
    <t>TJ Radomyšl, z.s. "C" - Karel Čapek</t>
  </si>
  <si>
    <t>MNK Modřice, z.s. "A" - Patrik Kolouch</t>
  </si>
  <si>
    <t>MNK Modřice, z.s. "B" - Ondřej Jurka</t>
  </si>
  <si>
    <t>MNK Modřice, z.s. "C" - Tomáš Sluka</t>
  </si>
  <si>
    <t>TJ Spartak Čelákovice "A" - Filip Seidl</t>
  </si>
  <si>
    <t>TJ Spartak Čelákovice "B" - Tobiáš Matura</t>
  </si>
  <si>
    <t>NK CLIMAX Vsetín "A" - David Dvořák</t>
  </si>
  <si>
    <t>NK CLIMAX Vsetín "B" - Lukáš Daněk</t>
  </si>
  <si>
    <t>NK CLIMAX Vsetín "C" - Martin Zbranek</t>
  </si>
  <si>
    <t>SK Liapor - Witte Karlovy Vary z.s. "A" - Filip Trubač</t>
  </si>
  <si>
    <t>SK Liapor - Witte Karlovy Vary z.s. "B" - Pavel Gregor</t>
  </si>
  <si>
    <t>SK Liapor - Witte Karlovy Vary z.s. "C" - Jan Schäfer</t>
  </si>
  <si>
    <t>TJ Baník Stříbro "A" - Lukáš Tolar</t>
  </si>
  <si>
    <t>TJ Baník Stříbro "B" - Matěj Fujan</t>
  </si>
  <si>
    <t>TJ Pankrác "A" - Oliver Talpa</t>
  </si>
  <si>
    <t>TJ Pankrác "B" - Tomáš Půhoný</t>
  </si>
  <si>
    <t>TJ Dynamo České Budějovice z.s. "A" - Jan Novotný</t>
  </si>
  <si>
    <t>TJ Dynamo České Budějovice z.s. "B" - Petr Škoda</t>
  </si>
  <si>
    <t>TJ Peklo nad Zdobnicí "A" - Ondřej Fries</t>
  </si>
  <si>
    <t>TJ Peklo nad Zdobnicí "B" - Josef Čižinský</t>
  </si>
  <si>
    <t>TJ Peklo nad Zdobnicí "C" - Adam Ferebauer</t>
  </si>
  <si>
    <t>TJ SLAVOJ Český Brod "A" - Martin Jedlička</t>
  </si>
  <si>
    <t>TJ SLAVOJ Český Brod "B" - Jaroslav Synáček</t>
  </si>
  <si>
    <t>TJ SLAVOJ Český Brod "C" - Filip Růžička</t>
  </si>
  <si>
    <t>T.J. SOKOL Holice "A" - Matěj Kubový</t>
  </si>
  <si>
    <t>T.J. SOKOL Holice "B" - Tomáš Sochůrek</t>
  </si>
  <si>
    <t>T.J. SOKOL Holice "C" - Jakub Tlučhoř</t>
  </si>
  <si>
    <t>2 : 0</t>
  </si>
  <si>
    <t>A2</t>
  </si>
  <si>
    <t>B2</t>
  </si>
  <si>
    <t>C2</t>
  </si>
  <si>
    <t>D2</t>
  </si>
  <si>
    <t>E2</t>
  </si>
  <si>
    <t>F2</t>
  </si>
  <si>
    <t>G2</t>
  </si>
  <si>
    <t>H2</t>
  </si>
  <si>
    <t>1 : 2</t>
  </si>
  <si>
    <t>0 : 2</t>
  </si>
  <si>
    <t>2 : 1</t>
  </si>
  <si>
    <t>O</t>
  </si>
  <si>
    <t>2:0 (10:4, 10:6)</t>
  </si>
  <si>
    <t>2:0 (10:3, 10:7)</t>
  </si>
  <si>
    <t>2:0 (10:1, 10:3)</t>
  </si>
  <si>
    <t>2:0 (10:7, 10:6)</t>
  </si>
  <si>
    <t>0:2 (7:10, 4:10)</t>
  </si>
  <si>
    <t>2:0 (10:4, 10:7)</t>
  </si>
  <si>
    <t>2:0 (10:9, 10:5)</t>
  </si>
  <si>
    <t>2:0 (10:4, 10:5)</t>
  </si>
  <si>
    <t>2:0 (10:1, 10:8)</t>
  </si>
  <si>
    <t>2:1 (10:4, 5:10, 10:9)</t>
  </si>
  <si>
    <t>0:2 (6:10, 7:10)</t>
  </si>
  <si>
    <t>2:1 (10:3, 7:10, 10:6)</t>
  </si>
  <si>
    <t>0:2 (2:10, 9:10)</t>
  </si>
  <si>
    <t>0:2 (5:10, 1:10)</t>
  </si>
  <si>
    <t>0:2 (9:10, 4:10)</t>
  </si>
  <si>
    <t>1:2 (4:10, 10:8, 8:10)</t>
  </si>
</sst>
</file>

<file path=xl/styles.xml><?xml version="1.0" encoding="utf-8"?>
<styleSheet xmlns="http://schemas.openxmlformats.org/spreadsheetml/2006/main">
  <fonts count="64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36"/>
      <color theme="1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2.1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8" fillId="0" borderId="0" applyNumberFormat="0" applyFill="0" applyBorder="0" applyAlignment="0" applyProtection="0"/>
  </cellStyleXfs>
  <cellXfs count="4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0" fillId="0" borderId="0" xfId="0" applyAlignment="1">
      <alignment horizontal="center"/>
    </xf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7" fillId="3" borderId="12" xfId="0" applyFont="1" applyFill="1" applyBorder="1" applyAlignment="1">
      <alignment horizontal="center"/>
    </xf>
    <xf numFmtId="0" fontId="37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7" fillId="3" borderId="13" xfId="0" applyFont="1" applyFill="1" applyBorder="1" applyAlignment="1">
      <alignment horizontal="center"/>
    </xf>
    <xf numFmtId="0" fontId="41" fillId="0" borderId="0" xfId="1" applyFont="1"/>
    <xf numFmtId="0" fontId="40" fillId="0" borderId="0" xfId="1" applyFont="1" applyAlignment="1">
      <alignment horizontal="center"/>
    </xf>
    <xf numFmtId="0" fontId="25" fillId="0" borderId="0" xfId="1" applyFont="1" applyBorder="1"/>
    <xf numFmtId="0" fontId="18" fillId="3" borderId="28" xfId="1" applyFont="1" applyFill="1" applyBorder="1" applyAlignment="1">
      <alignment horizontal="center" vertical="center"/>
    </xf>
    <xf numFmtId="0" fontId="42" fillId="3" borderId="28" xfId="1" applyFont="1" applyFill="1" applyBorder="1" applyAlignment="1">
      <alignment horizontal="center" vertical="center"/>
    </xf>
    <xf numFmtId="49" fontId="41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50" fillId="3" borderId="13" xfId="0" applyFont="1" applyFill="1" applyBorder="1" applyAlignment="1">
      <alignment horizontal="center"/>
    </xf>
    <xf numFmtId="0" fontId="18" fillId="3" borderId="29" xfId="1" applyFont="1" applyFill="1" applyBorder="1" applyAlignment="1">
      <alignment horizontal="center" vertical="center"/>
    </xf>
    <xf numFmtId="0" fontId="41" fillId="0" borderId="30" xfId="1" applyFont="1" applyBorder="1" applyAlignment="1">
      <alignment horizontal="center" vertical="center"/>
    </xf>
    <xf numFmtId="0" fontId="41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1" fillId="3" borderId="26" xfId="1" applyFont="1" applyFill="1" applyBorder="1" applyAlignment="1">
      <alignment vertical="center"/>
    </xf>
    <xf numFmtId="0" fontId="41" fillId="0" borderId="29" xfId="1" applyFont="1" applyBorder="1" applyAlignment="1">
      <alignment horizontal="center" vertical="center"/>
    </xf>
    <xf numFmtId="0" fontId="40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1" fillId="0" borderId="29" xfId="1" applyFont="1" applyBorder="1" applyAlignment="1">
      <alignment horizontal="center"/>
    </xf>
    <xf numFmtId="0" fontId="41" fillId="0" borderId="30" xfId="1" applyFont="1" applyBorder="1" applyAlignment="1">
      <alignment horizontal="center"/>
    </xf>
    <xf numFmtId="0" fontId="51" fillId="2" borderId="39" xfId="1" applyFont="1" applyFill="1" applyBorder="1"/>
    <xf numFmtId="0" fontId="51" fillId="2" borderId="31" xfId="1" applyFont="1" applyFill="1" applyBorder="1" applyAlignment="1"/>
    <xf numFmtId="0" fontId="51" fillId="2" borderId="28" xfId="1" applyFont="1" applyFill="1" applyBorder="1" applyAlignment="1">
      <alignment horizontal="center"/>
    </xf>
    <xf numFmtId="0" fontId="51" fillId="2" borderId="42" xfId="1" applyFont="1" applyFill="1" applyBorder="1" applyAlignment="1">
      <alignment horizontal="center"/>
    </xf>
    <xf numFmtId="0" fontId="51" fillId="2" borderId="43" xfId="1" applyFont="1" applyFill="1" applyBorder="1" applyAlignment="1">
      <alignment horizontal="center"/>
    </xf>
    <xf numFmtId="0" fontId="51" fillId="2" borderId="34" xfId="1" applyFont="1" applyFill="1" applyBorder="1" applyAlignment="1">
      <alignment horizontal="center"/>
    </xf>
    <xf numFmtId="0" fontId="52" fillId="2" borderId="40" xfId="1" applyFont="1" applyFill="1" applyBorder="1"/>
    <xf numFmtId="0" fontId="2" fillId="0" borderId="28" xfId="3" applyBorder="1"/>
    <xf numFmtId="0" fontId="2" fillId="0" borderId="42" xfId="3" applyBorder="1"/>
    <xf numFmtId="0" fontId="52" fillId="2" borderId="28" xfId="1" applyFont="1" applyFill="1" applyBorder="1" applyAlignment="1">
      <alignment horizontal="center"/>
    </xf>
    <xf numFmtId="0" fontId="53" fillId="2" borderId="0" xfId="1" applyFont="1" applyFill="1"/>
    <xf numFmtId="0" fontId="2" fillId="0" borderId="26" xfId="3" applyBorder="1"/>
    <xf numFmtId="0" fontId="52" fillId="2" borderId="0" xfId="1" applyFont="1" applyFill="1" applyBorder="1" applyAlignment="1">
      <alignment horizontal="center"/>
    </xf>
    <xf numFmtId="0" fontId="54" fillId="0" borderId="51" xfId="0" applyFont="1" applyBorder="1" applyAlignment="1">
      <alignment horizontal="left" wrapText="1"/>
    </xf>
    <xf numFmtId="20" fontId="5" fillId="0" borderId="52" xfId="1" applyNumberFormat="1" applyFont="1" applyBorder="1" applyAlignment="1">
      <alignment horizontal="left" shrinkToFit="1"/>
    </xf>
    <xf numFmtId="0" fontId="2" fillId="0" borderId="53" xfId="1" applyFont="1" applyBorder="1" applyAlignment="1">
      <alignment horizontal="left" shrinkToFit="1"/>
    </xf>
    <xf numFmtId="0" fontId="5" fillId="0" borderId="54" xfId="1" applyBorder="1" applyAlignment="1">
      <alignment shrinkToFit="1"/>
    </xf>
    <xf numFmtId="0" fontId="5" fillId="0" borderId="52" xfId="1" applyFont="1" applyBorder="1" applyAlignment="1">
      <alignment horizontal="left" shrinkToFit="1"/>
    </xf>
    <xf numFmtId="0" fontId="1" fillId="0" borderId="56" xfId="1" applyFont="1" applyBorder="1" applyAlignment="1">
      <alignment horizontal="left" shrinkToFit="1"/>
    </xf>
    <xf numFmtId="0" fontId="9" fillId="0" borderId="0" xfId="0" applyFont="1" applyBorder="1"/>
    <xf numFmtId="0" fontId="56" fillId="0" borderId="0" xfId="0" applyFont="1"/>
    <xf numFmtId="0" fontId="56" fillId="0" borderId="57" xfId="0" applyFont="1" applyBorder="1"/>
    <xf numFmtId="0" fontId="9" fillId="0" borderId="54" xfId="0" applyFont="1" applyBorder="1"/>
    <xf numFmtId="0" fontId="58" fillId="0" borderId="46" xfId="0" applyFont="1" applyBorder="1" applyAlignment="1">
      <alignment horizontal="center" vertical="center"/>
    </xf>
    <xf numFmtId="0" fontId="58" fillId="0" borderId="45" xfId="0" applyFont="1" applyBorder="1" applyAlignment="1">
      <alignment horizontal="center" vertical="center"/>
    </xf>
    <xf numFmtId="0" fontId="58" fillId="0" borderId="0" xfId="0" applyFont="1"/>
    <xf numFmtId="0" fontId="56" fillId="0" borderId="19" xfId="0" applyFont="1" applyBorder="1" applyAlignment="1">
      <alignment horizontal="center" vertical="center"/>
    </xf>
    <xf numFmtId="0" fontId="58" fillId="0" borderId="47" xfId="0" applyFont="1" applyBorder="1"/>
    <xf numFmtId="0" fontId="58" fillId="3" borderId="20" xfId="0" applyFont="1" applyFill="1" applyBorder="1"/>
    <xf numFmtId="0" fontId="58" fillId="3" borderId="58" xfId="0" applyFont="1" applyFill="1" applyBorder="1"/>
    <xf numFmtId="0" fontId="58" fillId="0" borderId="59" xfId="0" applyFont="1" applyBorder="1"/>
    <xf numFmtId="0" fontId="56" fillId="0" borderId="60" xfId="0" applyFont="1" applyBorder="1" applyAlignment="1">
      <alignment horizontal="center" vertical="center"/>
    </xf>
    <xf numFmtId="0" fontId="58" fillId="0" borderId="43" xfId="0" applyFont="1" applyBorder="1"/>
    <xf numFmtId="0" fontId="58" fillId="0" borderId="28" xfId="0" applyFont="1" applyBorder="1"/>
    <xf numFmtId="0" fontId="58" fillId="0" borderId="42" xfId="0" applyFont="1" applyBorder="1"/>
    <xf numFmtId="0" fontId="58" fillId="3" borderId="24" xfId="0" applyFont="1" applyFill="1" applyBorder="1"/>
    <xf numFmtId="0" fontId="58" fillId="3" borderId="61" xfId="0" applyFont="1" applyFill="1" applyBorder="1"/>
    <xf numFmtId="0" fontId="58" fillId="0" borderId="30" xfId="0" applyFont="1" applyBorder="1"/>
    <xf numFmtId="0" fontId="56" fillId="0" borderId="64" xfId="0" applyFont="1" applyBorder="1" applyAlignment="1">
      <alignment horizontal="center" vertical="center"/>
    </xf>
    <xf numFmtId="0" fontId="58" fillId="0" borderId="46" xfId="0" applyFont="1" applyBorder="1"/>
    <xf numFmtId="0" fontId="58" fillId="0" borderId="33" xfId="0" applyFont="1" applyBorder="1"/>
    <xf numFmtId="0" fontId="58" fillId="0" borderId="45" xfId="0" applyFont="1" applyBorder="1"/>
    <xf numFmtId="0" fontId="58" fillId="3" borderId="26" xfId="0" applyFont="1" applyFill="1" applyBorder="1"/>
    <xf numFmtId="0" fontId="58" fillId="3" borderId="65" xfId="0" applyFont="1" applyFill="1" applyBorder="1"/>
    <xf numFmtId="0" fontId="58" fillId="0" borderId="66" xfId="0" applyFont="1" applyBorder="1"/>
    <xf numFmtId="0" fontId="58" fillId="0" borderId="48" xfId="0" applyFont="1" applyBorder="1"/>
    <xf numFmtId="0" fontId="56" fillId="0" borderId="22" xfId="0" applyFont="1" applyBorder="1" applyAlignment="1">
      <alignment horizontal="center"/>
    </xf>
    <xf numFmtId="0" fontId="56" fillId="0" borderId="0" xfId="0" applyFont="1" applyBorder="1" applyAlignment="1">
      <alignment horizontal="left" vertical="top" indent="1"/>
    </xf>
    <xf numFmtId="0" fontId="58" fillId="0" borderId="0" xfId="0" applyFont="1" applyBorder="1"/>
    <xf numFmtId="0" fontId="58" fillId="0" borderId="4" xfId="0" applyFont="1" applyBorder="1"/>
    <xf numFmtId="0" fontId="58" fillId="0" borderId="49" xfId="0" applyFont="1" applyBorder="1" applyAlignment="1">
      <alignment horizontal="center" vertical="center" textRotation="90"/>
    </xf>
    <xf numFmtId="0" fontId="58" fillId="3" borderId="69" xfId="0" applyFont="1" applyFill="1" applyBorder="1"/>
    <xf numFmtId="0" fontId="56" fillId="0" borderId="70" xfId="0" applyFont="1" applyBorder="1"/>
    <xf numFmtId="0" fontId="58" fillId="0" borderId="71" xfId="0" applyFont="1" applyBorder="1" applyAlignment="1">
      <alignment horizontal="center" vertical="center" textRotation="90"/>
    </xf>
    <xf numFmtId="0" fontId="58" fillId="3" borderId="70" xfId="0" applyFont="1" applyFill="1" applyBorder="1" applyAlignment="1">
      <alignment horizontal="center" vertical="center"/>
    </xf>
    <xf numFmtId="0" fontId="58" fillId="3" borderId="70" xfId="0" applyFont="1" applyFill="1" applyBorder="1"/>
    <xf numFmtId="0" fontId="58" fillId="0" borderId="9" xfId="0" applyFont="1" applyBorder="1"/>
    <xf numFmtId="0" fontId="58" fillId="0" borderId="13" xfId="0" applyFont="1" applyBorder="1"/>
    <xf numFmtId="0" fontId="59" fillId="0" borderId="59" xfId="0" applyFont="1" applyBorder="1"/>
    <xf numFmtId="0" fontId="58" fillId="0" borderId="72" xfId="0" applyFont="1" applyBorder="1"/>
    <xf numFmtId="0" fontId="56" fillId="0" borderId="0" xfId="0" applyFont="1" applyBorder="1"/>
    <xf numFmtId="0" fontId="58" fillId="0" borderId="0" xfId="0" applyFont="1" applyBorder="1" applyAlignment="1">
      <alignment horizontal="center" vertical="center" textRotation="90"/>
    </xf>
    <xf numFmtId="0" fontId="58" fillId="0" borderId="0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 textRotation="90"/>
    </xf>
    <xf numFmtId="0" fontId="58" fillId="0" borderId="0" xfId="0" applyFont="1" applyFill="1" applyBorder="1"/>
    <xf numFmtId="0" fontId="58" fillId="3" borderId="58" xfId="0" applyFont="1" applyFill="1" applyBorder="1" applyAlignment="1">
      <alignment horizontal="center" vertical="center"/>
    </xf>
    <xf numFmtId="0" fontId="58" fillId="3" borderId="65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Font="1" applyFill="1"/>
    <xf numFmtId="0" fontId="0" fillId="0" borderId="0" xfId="0" applyNumberFormat="1" applyFont="1" applyFill="1" applyAlignment="1">
      <alignment horizontal="center"/>
    </xf>
    <xf numFmtId="0" fontId="2" fillId="0" borderId="29" xfId="3" applyFont="1" applyBorder="1" applyAlignment="1">
      <alignment horizontal="left"/>
    </xf>
    <xf numFmtId="0" fontId="2" fillId="0" borderId="31" xfId="3" applyFont="1" applyBorder="1" applyAlignment="1">
      <alignment horizontal="left"/>
    </xf>
    <xf numFmtId="0" fontId="2" fillId="0" borderId="75" xfId="3" applyBorder="1"/>
    <xf numFmtId="0" fontId="2" fillId="0" borderId="29" xfId="3" applyBorder="1"/>
    <xf numFmtId="0" fontId="2" fillId="0" borderId="31" xfId="3" applyBorder="1"/>
    <xf numFmtId="0" fontId="2" fillId="0" borderId="76" xfId="3" applyBorder="1"/>
    <xf numFmtId="0" fontId="2" fillId="0" borderId="32" xfId="3" applyBorder="1"/>
    <xf numFmtId="0" fontId="37" fillId="3" borderId="12" xfId="0" applyFont="1" applyFill="1" applyBorder="1" applyAlignment="1">
      <alignment horizontal="center"/>
    </xf>
    <xf numFmtId="0" fontId="37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3" borderId="29" xfId="1" applyFont="1" applyFill="1" applyBorder="1" applyAlignment="1">
      <alignment horizontal="center" vertical="center"/>
    </xf>
    <xf numFmtId="0" fontId="57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42" fillId="3" borderId="29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wrapText="1"/>
    </xf>
    <xf numFmtId="0" fontId="62" fillId="0" borderId="0" xfId="0" applyFont="1" applyAlignment="1">
      <alignment horizontal="left" wrapText="1"/>
    </xf>
    <xf numFmtId="49" fontId="20" fillId="0" borderId="51" xfId="0" applyNumberFormat="1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0" fontId="58" fillId="0" borderId="77" xfId="0" applyFont="1" applyBorder="1"/>
    <xf numFmtId="0" fontId="5" fillId="0" borderId="77" xfId="0" applyFont="1" applyBorder="1" applyAlignment="1">
      <alignment horizontal="center" vertical="center" textRotation="90"/>
    </xf>
    <xf numFmtId="0" fontId="17" fillId="0" borderId="0" xfId="0" applyFont="1" applyFill="1"/>
    <xf numFmtId="0" fontId="17" fillId="0" borderId="0" xfId="0" applyFont="1"/>
    <xf numFmtId="0" fontId="18" fillId="3" borderId="29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4" fillId="5" borderId="31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37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10" fontId="28" fillId="3" borderId="18" xfId="0" applyNumberFormat="1" applyFont="1" applyFill="1" applyBorder="1" applyAlignment="1">
      <alignment horizontal="center" vertical="center" wrapText="1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37" fillId="3" borderId="22" xfId="0" applyFont="1" applyFill="1" applyBorder="1" applyAlignment="1">
      <alignment horizontal="center"/>
    </xf>
    <xf numFmtId="0" fontId="37" fillId="3" borderId="23" xfId="0" applyFont="1" applyFill="1" applyBorder="1" applyAlignment="1">
      <alignment horizontal="center"/>
    </xf>
    <xf numFmtId="0" fontId="37" fillId="3" borderId="12" xfId="0" applyFont="1" applyFill="1" applyBorder="1" applyAlignment="1">
      <alignment horizontal="center"/>
    </xf>
    <xf numFmtId="0" fontId="37" fillId="3" borderId="8" xfId="0" applyFont="1" applyFill="1" applyBorder="1" applyAlignment="1">
      <alignment horizontal="center"/>
    </xf>
    <xf numFmtId="0" fontId="37" fillId="3" borderId="9" xfId="0" applyFont="1" applyFill="1" applyBorder="1" applyAlignment="1">
      <alignment horizontal="center"/>
    </xf>
    <xf numFmtId="0" fontId="37" fillId="3" borderId="13" xfId="0" applyFont="1" applyFill="1" applyBorder="1" applyAlignment="1">
      <alignment horizont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45" fillId="4" borderId="8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0" fontId="47" fillId="4" borderId="11" xfId="0" applyFont="1" applyFill="1" applyBorder="1" applyAlignment="1">
      <alignment horizontal="center" vertical="center"/>
    </xf>
    <xf numFmtId="0" fontId="43" fillId="3" borderId="10" xfId="0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49" fillId="3" borderId="10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35" fillId="3" borderId="6" xfId="0" applyFont="1" applyFill="1" applyBorder="1"/>
    <xf numFmtId="0" fontId="35" fillId="3" borderId="14" xfId="0" applyFont="1" applyFill="1" applyBorder="1"/>
    <xf numFmtId="0" fontId="35" fillId="3" borderId="5" xfId="0" applyFont="1" applyFill="1" applyBorder="1"/>
    <xf numFmtId="0" fontId="35" fillId="3" borderId="0" xfId="0" applyFont="1" applyFill="1" applyBorder="1"/>
    <xf numFmtId="0" fontId="35" fillId="3" borderId="4" xfId="0" applyFont="1" applyFill="1" applyBorder="1"/>
    <xf numFmtId="0" fontId="35" fillId="3" borderId="8" xfId="0" applyFont="1" applyFill="1" applyBorder="1"/>
    <xf numFmtId="0" fontId="35" fillId="3" borderId="9" xfId="0" applyFont="1" applyFill="1" applyBorder="1"/>
    <xf numFmtId="0" fontId="35" fillId="3" borderId="13" xfId="0" applyFont="1" applyFill="1" applyBorder="1"/>
    <xf numFmtId="0" fontId="28" fillId="3" borderId="3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 wrapText="1"/>
    </xf>
    <xf numFmtId="0" fontId="45" fillId="4" borderId="0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36" fillId="3" borderId="18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36" fillId="3" borderId="14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0" fontId="36" fillId="3" borderId="9" xfId="0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6" fillId="0" borderId="50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57" xfId="0" applyFont="1" applyBorder="1" applyAlignment="1">
      <alignment horizontal="left"/>
    </xf>
    <xf numFmtId="0" fontId="56" fillId="0" borderId="54" xfId="0" applyFont="1" applyBorder="1" applyAlignment="1">
      <alignment horizontal="left"/>
    </xf>
    <xf numFmtId="0" fontId="56" fillId="0" borderId="55" xfId="0" applyFont="1" applyBorder="1" applyAlignment="1">
      <alignment horizontal="left"/>
    </xf>
    <xf numFmtId="0" fontId="56" fillId="3" borderId="50" xfId="0" applyFont="1" applyFill="1" applyBorder="1" applyAlignment="1">
      <alignment horizontal="center" vertical="center"/>
    </xf>
    <xf numFmtId="0" fontId="56" fillId="3" borderId="11" xfId="0" applyFont="1" applyFill="1" applyBorder="1" applyAlignment="1">
      <alignment horizontal="center" vertical="center"/>
    </xf>
    <xf numFmtId="0" fontId="56" fillId="0" borderId="22" xfId="0" applyFont="1" applyBorder="1" applyAlignment="1">
      <alignment horizontal="center"/>
    </xf>
    <xf numFmtId="0" fontId="56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58" fillId="0" borderId="73" xfId="0" applyFont="1" applyBorder="1" applyAlignment="1">
      <alignment horizontal="center"/>
    </xf>
    <xf numFmtId="0" fontId="58" fillId="0" borderId="62" xfId="0" applyFont="1" applyBorder="1" applyAlignment="1">
      <alignment horizontal="center"/>
    </xf>
    <xf numFmtId="0" fontId="58" fillId="0" borderId="67" xfId="0" applyFont="1" applyBorder="1" applyAlignment="1">
      <alignment horizontal="center"/>
    </xf>
    <xf numFmtId="0" fontId="58" fillId="0" borderId="74" xfId="0" applyFont="1" applyBorder="1" applyAlignment="1">
      <alignment horizontal="center"/>
    </xf>
    <xf numFmtId="0" fontId="58" fillId="0" borderId="63" xfId="0" applyFont="1" applyBorder="1" applyAlignment="1">
      <alignment horizontal="center"/>
    </xf>
    <xf numFmtId="0" fontId="58" fillId="0" borderId="68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7" fillId="0" borderId="8" xfId="0" applyFont="1" applyBorder="1" applyAlignment="1">
      <alignment horizontal="center"/>
    </xf>
    <xf numFmtId="0" fontId="57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3" fillId="6" borderId="55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60" fillId="0" borderId="57" xfId="0" applyFont="1" applyBorder="1" applyAlignment="1">
      <alignment horizontal="left" vertical="center"/>
    </xf>
    <xf numFmtId="0" fontId="60" fillId="0" borderId="54" xfId="0" applyFont="1" applyBorder="1" applyAlignment="1">
      <alignment horizontal="left" vertical="center"/>
    </xf>
    <xf numFmtId="0" fontId="60" fillId="0" borderId="8" xfId="0" applyFont="1" applyBorder="1" applyAlignment="1">
      <alignment horizontal="left" vertical="center"/>
    </xf>
    <xf numFmtId="0" fontId="60" fillId="0" borderId="9" xfId="0" applyFont="1" applyBorder="1" applyAlignment="1">
      <alignment horizontal="left" vertical="center"/>
    </xf>
    <xf numFmtId="0" fontId="56" fillId="0" borderId="57" xfId="0" applyFont="1" applyBorder="1" applyAlignment="1">
      <alignment horizontal="left" vertical="center"/>
    </xf>
    <xf numFmtId="0" fontId="56" fillId="0" borderId="54" xfId="0" applyFont="1" applyBorder="1" applyAlignment="1">
      <alignment horizontal="left" vertical="center"/>
    </xf>
    <xf numFmtId="0" fontId="56" fillId="0" borderId="55" xfId="0" applyFont="1" applyBorder="1" applyAlignment="1">
      <alignment horizontal="left" vertical="center"/>
    </xf>
    <xf numFmtId="0" fontId="56" fillId="0" borderId="8" xfId="0" applyFont="1" applyBorder="1" applyAlignment="1">
      <alignment horizontal="left" vertical="center"/>
    </xf>
    <xf numFmtId="0" fontId="56" fillId="0" borderId="9" xfId="0" applyFont="1" applyBorder="1" applyAlignment="1">
      <alignment horizontal="left" vertical="center"/>
    </xf>
    <xf numFmtId="0" fontId="56" fillId="0" borderId="13" xfId="0" applyFont="1" applyBorder="1" applyAlignment="1">
      <alignment horizontal="left" vertical="center"/>
    </xf>
    <xf numFmtId="0" fontId="56" fillId="0" borderId="57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/>
    </xf>
    <xf numFmtId="14" fontId="63" fillId="0" borderId="0" xfId="0" applyNumberFormat="1" applyFont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14" fontId="11" fillId="0" borderId="54" xfId="0" applyNumberFormat="1" applyFont="1" applyBorder="1" applyAlignment="1">
      <alignment horizontal="center" vertical="center"/>
    </xf>
    <xf numFmtId="14" fontId="11" fillId="0" borderId="55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41" fillId="0" borderId="38" xfId="1" applyNumberFormat="1" applyFont="1" applyBorder="1" applyAlignment="1">
      <alignment horizontal="center" vertical="center"/>
    </xf>
    <xf numFmtId="49" fontId="41" fillId="0" borderId="0" xfId="1" applyNumberFormat="1" applyFont="1"/>
    <xf numFmtId="49" fontId="41" fillId="3" borderId="30" xfId="1" applyNumberFormat="1" applyFont="1" applyFill="1" applyBorder="1" applyAlignment="1">
      <alignment vertical="center"/>
    </xf>
    <xf numFmtId="20" fontId="0" fillId="0" borderId="0" xfId="0" applyNumberFormat="1"/>
    <xf numFmtId="0" fontId="61" fillId="0" borderId="78" xfId="0" applyNumberFormat="1" applyFont="1" applyBorder="1" applyAlignment="1">
      <alignment horizontal="left" shrinkToFit="1"/>
    </xf>
    <xf numFmtId="0" fontId="61" fillId="0" borderId="79" xfId="0" applyFont="1" applyBorder="1" applyAlignment="1">
      <alignment horizontal="left" shrinkToFit="1"/>
    </xf>
    <xf numFmtId="0" fontId="61" fillId="0" borderId="78" xfId="0" applyFont="1" applyBorder="1" applyAlignment="1">
      <alignment horizontal="left" shrinkToFit="1"/>
    </xf>
    <xf numFmtId="49" fontId="18" fillId="0" borderId="2" xfId="1" applyNumberFormat="1" applyFont="1" applyBorder="1" applyAlignment="1">
      <alignment horizontal="center" shrinkToFit="1"/>
    </xf>
    <xf numFmtId="0" fontId="18" fillId="0" borderId="2" xfId="1" applyFont="1" applyBorder="1" applyAlignment="1">
      <alignment horizontal="center" shrinkToFit="1"/>
    </xf>
    <xf numFmtId="49" fontId="17" fillId="0" borderId="2" xfId="1" applyNumberFormat="1" applyFont="1" applyBorder="1" applyAlignment="1">
      <alignment horizontal="center" shrinkToFit="1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6</xdr:row>
      <xdr:rowOff>108840</xdr:rowOff>
    </xdr:from>
    <xdr:to>
      <xdr:col>4</xdr:col>
      <xdr:colOff>233060</xdr:colOff>
      <xdr:row>9</xdr:row>
      <xdr:rowOff>59177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506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122149</xdr:rowOff>
    </xdr:from>
    <xdr:to>
      <xdr:col>10</xdr:col>
      <xdr:colOff>230367</xdr:colOff>
      <xdr:row>17</xdr:row>
      <xdr:rowOff>72485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4116" y="3820686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83820</xdr:rowOff>
    </xdr:from>
    <xdr:to>
      <xdr:col>4</xdr:col>
      <xdr:colOff>228317</xdr:colOff>
      <xdr:row>9</xdr:row>
      <xdr:rowOff>38697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249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129540</xdr:rowOff>
    </xdr:from>
    <xdr:to>
      <xdr:col>10</xdr:col>
      <xdr:colOff>235937</xdr:colOff>
      <xdr:row>17</xdr:row>
      <xdr:rowOff>84417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114300</xdr:rowOff>
    </xdr:from>
    <xdr:to>
      <xdr:col>4</xdr:col>
      <xdr:colOff>217454</xdr:colOff>
      <xdr:row>9</xdr:row>
      <xdr:rowOff>71324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193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14</xdr:row>
      <xdr:rowOff>114300</xdr:rowOff>
    </xdr:from>
    <xdr:to>
      <xdr:col>10</xdr:col>
      <xdr:colOff>217454</xdr:colOff>
      <xdr:row>17</xdr:row>
      <xdr:rowOff>71324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781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95250</xdr:rowOff>
    </xdr:from>
    <xdr:to>
      <xdr:col>4</xdr:col>
      <xdr:colOff>217454</xdr:colOff>
      <xdr:row>9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630" y="14668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995" y="303085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4155" y="147637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995" y="303085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95250</xdr:rowOff>
    </xdr:from>
    <xdr:to>
      <xdr:col>4</xdr:col>
      <xdr:colOff>217454</xdr:colOff>
      <xdr:row>9</xdr:row>
      <xdr:rowOff>52274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2002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3771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4155" y="147637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995" y="303085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129540</xdr:rowOff>
    </xdr:from>
    <xdr:to>
      <xdr:col>4</xdr:col>
      <xdr:colOff>228317</xdr:colOff>
      <xdr:row>9</xdr:row>
      <xdr:rowOff>84417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771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83820</xdr:rowOff>
    </xdr:from>
    <xdr:to>
      <xdr:col>4</xdr:col>
      <xdr:colOff>243557</xdr:colOff>
      <xdr:row>9</xdr:row>
      <xdr:rowOff>38697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048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53340</xdr:colOff>
      <xdr:row>18</xdr:row>
      <xdr:rowOff>114300</xdr:rowOff>
    </xdr:from>
    <xdr:to>
      <xdr:col>13</xdr:col>
      <xdr:colOff>220697</xdr:colOff>
      <xdr:row>21</xdr:row>
      <xdr:rowOff>69177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3787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327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114300</xdr:rowOff>
    </xdr:from>
    <xdr:to>
      <xdr:col>4</xdr:col>
      <xdr:colOff>235937</xdr:colOff>
      <xdr:row>9</xdr:row>
      <xdr:rowOff>69177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85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99060</xdr:rowOff>
    </xdr:from>
    <xdr:to>
      <xdr:col>10</xdr:col>
      <xdr:colOff>235937</xdr:colOff>
      <xdr:row>17</xdr:row>
      <xdr:rowOff>53937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123825</xdr:rowOff>
    </xdr:from>
    <xdr:to>
      <xdr:col>4</xdr:col>
      <xdr:colOff>236504</xdr:colOff>
      <xdr:row>9</xdr:row>
      <xdr:rowOff>80849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22288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47625</xdr:colOff>
      <xdr:row>14</xdr:row>
      <xdr:rowOff>95250</xdr:rowOff>
    </xdr:from>
    <xdr:to>
      <xdr:col>10</xdr:col>
      <xdr:colOff>207929</xdr:colOff>
      <xdr:row>17</xdr:row>
      <xdr:rowOff>52274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E15" sqref="E15"/>
    </sheetView>
  </sheetViews>
  <sheetFormatPr defaultRowHeight="1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23" customWidth="1"/>
    <col min="7" max="7" width="6.28515625" customWidth="1"/>
  </cols>
  <sheetData>
    <row r="1" spans="1:7" ht="20.25">
      <c r="A1" s="185" t="s">
        <v>133</v>
      </c>
      <c r="B1" s="185"/>
      <c r="C1" s="185"/>
      <c r="D1" s="185"/>
      <c r="E1" s="185"/>
      <c r="F1" s="185"/>
      <c r="G1" s="185"/>
    </row>
    <row r="2" spans="1:7" ht="15.75" thickBot="1">
      <c r="A2" s="77"/>
      <c r="B2" s="77" t="s">
        <v>97</v>
      </c>
      <c r="C2" s="77" t="s">
        <v>37</v>
      </c>
      <c r="D2" s="77" t="s">
        <v>62</v>
      </c>
      <c r="E2" s="77" t="s">
        <v>38</v>
      </c>
      <c r="F2" s="77" t="s">
        <v>98</v>
      </c>
      <c r="G2" s="77"/>
    </row>
    <row r="3" spans="1:7">
      <c r="A3" s="78">
        <v>1</v>
      </c>
      <c r="B3" s="79">
        <v>43409</v>
      </c>
      <c r="C3" s="78">
        <v>1</v>
      </c>
      <c r="D3" s="78">
        <v>1</v>
      </c>
      <c r="E3" s="80" t="s">
        <v>134</v>
      </c>
      <c r="F3" t="s">
        <v>103</v>
      </c>
    </row>
    <row r="4" spans="1:7">
      <c r="A4" s="78">
        <v>2</v>
      </c>
      <c r="B4" s="81">
        <v>43409</v>
      </c>
      <c r="C4" s="82">
        <v>4</v>
      </c>
      <c r="D4" s="82">
        <v>2</v>
      </c>
      <c r="E4" t="s">
        <v>135</v>
      </c>
      <c r="F4" t="s">
        <v>136</v>
      </c>
    </row>
    <row r="5" spans="1:7">
      <c r="A5" s="78">
        <v>3</v>
      </c>
      <c r="B5" s="81">
        <v>43409</v>
      </c>
      <c r="C5" s="82">
        <v>3</v>
      </c>
      <c r="D5" s="82">
        <v>3</v>
      </c>
      <c r="E5" t="s">
        <v>99</v>
      </c>
      <c r="F5" t="s">
        <v>137</v>
      </c>
      <c r="G5" s="83"/>
    </row>
    <row r="6" spans="1:7">
      <c r="A6" s="78">
        <v>4</v>
      </c>
      <c r="B6" s="81">
        <v>43410</v>
      </c>
      <c r="C6" s="82">
        <v>3</v>
      </c>
      <c r="D6" s="82">
        <v>3</v>
      </c>
      <c r="E6" t="s">
        <v>61</v>
      </c>
      <c r="F6" t="s">
        <v>39</v>
      </c>
    </row>
    <row r="7" spans="1:7" s="85" customFormat="1">
      <c r="A7" s="78">
        <v>5</v>
      </c>
      <c r="B7" s="81">
        <v>43410</v>
      </c>
      <c r="C7" s="82">
        <v>2</v>
      </c>
      <c r="D7" s="82">
        <v>2</v>
      </c>
      <c r="E7" t="s">
        <v>138</v>
      </c>
      <c r="F7" t="s">
        <v>60</v>
      </c>
      <c r="G7"/>
    </row>
    <row r="8" spans="1:7" ht="15" customHeight="1">
      <c r="A8" s="78">
        <v>6</v>
      </c>
      <c r="B8" s="81">
        <v>43412</v>
      </c>
      <c r="C8" s="82">
        <v>5</v>
      </c>
      <c r="D8" s="82">
        <v>3</v>
      </c>
      <c r="E8" t="s">
        <v>59</v>
      </c>
      <c r="F8" t="s">
        <v>69</v>
      </c>
    </row>
    <row r="9" spans="1:7">
      <c r="A9" s="78">
        <v>7</v>
      </c>
      <c r="B9" s="81">
        <v>43412</v>
      </c>
      <c r="C9" s="82">
        <v>3</v>
      </c>
      <c r="D9" s="82">
        <v>3</v>
      </c>
      <c r="E9" t="s">
        <v>139</v>
      </c>
      <c r="F9" t="s">
        <v>140</v>
      </c>
    </row>
    <row r="10" spans="1:7">
      <c r="A10" s="78">
        <v>8</v>
      </c>
      <c r="B10" s="81">
        <v>43413</v>
      </c>
      <c r="C10" s="82">
        <v>2</v>
      </c>
      <c r="D10" s="82">
        <v>2</v>
      </c>
      <c r="E10" t="s">
        <v>101</v>
      </c>
      <c r="F10" t="s">
        <v>102</v>
      </c>
    </row>
    <row r="11" spans="1:7">
      <c r="A11" s="78">
        <v>9</v>
      </c>
      <c r="B11" s="81">
        <v>43413</v>
      </c>
      <c r="C11" s="82">
        <v>2</v>
      </c>
      <c r="D11" s="82">
        <v>2</v>
      </c>
      <c r="E11" t="s">
        <v>141</v>
      </c>
      <c r="F11" t="s">
        <v>142</v>
      </c>
    </row>
    <row r="12" spans="1:7">
      <c r="A12" s="78">
        <v>10</v>
      </c>
      <c r="B12" s="81">
        <v>43413</v>
      </c>
      <c r="C12" s="82">
        <v>3</v>
      </c>
      <c r="D12" s="82">
        <v>2</v>
      </c>
      <c r="E12" t="s">
        <v>143</v>
      </c>
      <c r="F12" t="s">
        <v>144</v>
      </c>
    </row>
    <row r="13" spans="1:7">
      <c r="A13" s="78">
        <v>11</v>
      </c>
      <c r="B13" s="81">
        <v>43413</v>
      </c>
      <c r="C13" s="82">
        <v>4</v>
      </c>
      <c r="D13" s="82">
        <v>3</v>
      </c>
      <c r="E13" t="s">
        <v>145</v>
      </c>
      <c r="F13" t="s">
        <v>104</v>
      </c>
    </row>
    <row r="14" spans="1:7" ht="13.5" customHeight="1">
      <c r="A14" s="78">
        <v>12</v>
      </c>
      <c r="B14" s="81">
        <v>43413</v>
      </c>
      <c r="C14" s="82">
        <v>3</v>
      </c>
      <c r="D14" s="82">
        <v>3</v>
      </c>
      <c r="E14" t="s">
        <v>68</v>
      </c>
      <c r="F14" t="s">
        <v>100</v>
      </c>
    </row>
    <row r="15" spans="1:7" ht="13.15" customHeight="1">
      <c r="A15" s="78">
        <v>13</v>
      </c>
      <c r="B15" s="81">
        <v>43413</v>
      </c>
      <c r="C15" s="82">
        <v>3</v>
      </c>
      <c r="D15" s="82">
        <v>3</v>
      </c>
      <c r="E15" t="s">
        <v>66</v>
      </c>
      <c r="F15" t="s">
        <v>67</v>
      </c>
    </row>
    <row r="16" spans="1:7">
      <c r="A16" s="84"/>
      <c r="B16" s="84"/>
      <c r="C16" s="158">
        <f>SUM(C3:C15)</f>
        <v>38</v>
      </c>
      <c r="D16" s="86">
        <f>SUM(D3:D15)</f>
        <v>32</v>
      </c>
      <c r="E16" s="84"/>
    </row>
    <row r="17" spans="1:6">
      <c r="B17" s="84"/>
      <c r="C17" s="84"/>
      <c r="D17" s="84"/>
    </row>
    <row r="18" spans="1:6">
      <c r="B18" s="182" t="s">
        <v>146</v>
      </c>
      <c r="C18" s="158"/>
      <c r="D18" s="86"/>
      <c r="E18" s="84"/>
    </row>
    <row r="19" spans="1:6">
      <c r="B19" s="84"/>
      <c r="C19" s="158" t="s">
        <v>70</v>
      </c>
      <c r="D19" s="86"/>
      <c r="E19" t="s">
        <v>147</v>
      </c>
    </row>
    <row r="20" spans="1:6" ht="13.15" customHeight="1">
      <c r="B20" s="84"/>
      <c r="C20" s="82" t="s">
        <v>71</v>
      </c>
      <c r="D20" s="84"/>
      <c r="E20" t="s">
        <v>148</v>
      </c>
    </row>
    <row r="21" spans="1:6">
      <c r="B21" s="84"/>
      <c r="C21" s="82" t="s">
        <v>72</v>
      </c>
      <c r="D21" s="84"/>
      <c r="E21" t="s">
        <v>149</v>
      </c>
    </row>
    <row r="22" spans="1:6">
      <c r="B22" s="84"/>
      <c r="C22" s="82" t="s">
        <v>150</v>
      </c>
      <c r="D22" s="84"/>
      <c r="E22" t="s">
        <v>151</v>
      </c>
    </row>
    <row r="23" spans="1:6">
      <c r="B23" s="84"/>
      <c r="C23" s="82" t="s">
        <v>152</v>
      </c>
      <c r="D23" s="84"/>
      <c r="E23" t="s">
        <v>153</v>
      </c>
    </row>
    <row r="24" spans="1:6">
      <c r="A24" t="s">
        <v>21</v>
      </c>
      <c r="B24" s="159"/>
      <c r="C24" s="82" t="s">
        <v>154</v>
      </c>
      <c r="D24" s="160"/>
      <c r="E24" t="s">
        <v>155</v>
      </c>
      <c r="F24" s="88"/>
    </row>
    <row r="25" spans="1:6">
      <c r="B25" s="88"/>
      <c r="C25" s="88"/>
      <c r="D25" s="88"/>
      <c r="E25" s="160"/>
      <c r="F25" s="88"/>
    </row>
    <row r="26" spans="1:6">
      <c r="B26" s="88" t="s">
        <v>156</v>
      </c>
      <c r="C26" s="88"/>
      <c r="D26" s="88"/>
      <c r="E26" s="88"/>
      <c r="F26" s="88"/>
    </row>
    <row r="27" spans="1:6">
      <c r="B27" s="88"/>
      <c r="C27" s="88"/>
      <c r="D27" s="88"/>
      <c r="E27" s="88"/>
      <c r="F27" s="88"/>
    </row>
    <row r="28" spans="1:6">
      <c r="B28" s="183" t="s">
        <v>157</v>
      </c>
      <c r="F28" s="88"/>
    </row>
    <row r="30" spans="1:6">
      <c r="B30" s="87" t="s">
        <v>73</v>
      </c>
    </row>
    <row r="31" spans="1:6">
      <c r="B31" s="87" t="s">
        <v>74</v>
      </c>
      <c r="F31" t="s">
        <v>158</v>
      </c>
    </row>
    <row r="33" spans="2:2">
      <c r="B33" t="s">
        <v>159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B90"/>
  <sheetViews>
    <sheetView showGridLines="0" workbookViewId="0">
      <selection activeCell="U4" sqref="U4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26" ht="15.75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26" ht="32.25" customHeight="1" thickBot="1">
      <c r="A4" s="292" t="s">
        <v>4</v>
      </c>
      <c r="B4" s="293"/>
      <c r="C4" s="298" t="str">
        <f>'Nasazení do skupin'!B3</f>
        <v>Brandýs nad Labem 24.11.2018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300"/>
    </row>
    <row r="5" spans="1:26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26" ht="15.75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57" t="s">
        <v>8</v>
      </c>
    </row>
    <row r="7" spans="1:26" ht="15" customHeight="1">
      <c r="A7" s="241">
        <v>1</v>
      </c>
      <c r="B7" s="244" t="str">
        <f>'Nasazení do skupin'!B17</f>
        <v>NK CLIMAX Vsetín "A" - David Dvořák</v>
      </c>
      <c r="C7" s="260"/>
      <c r="D7" s="261"/>
      <c r="E7" s="262"/>
      <c r="F7" s="236"/>
      <c r="G7" s="236"/>
      <c r="H7" s="232"/>
      <c r="I7" s="234"/>
      <c r="J7" s="236"/>
      <c r="K7" s="232"/>
      <c r="L7" s="234"/>
      <c r="M7" s="236"/>
      <c r="N7" s="232"/>
      <c r="O7" s="282"/>
      <c r="P7" s="217"/>
      <c r="Q7" s="221"/>
      <c r="R7" s="224"/>
      <c r="Y7" s="47"/>
    </row>
    <row r="8" spans="1:26" ht="15.75" customHeight="1" thickBot="1">
      <c r="A8" s="242"/>
      <c r="B8" s="245"/>
      <c r="C8" s="263"/>
      <c r="D8" s="264"/>
      <c r="E8" s="265"/>
      <c r="F8" s="237"/>
      <c r="G8" s="237"/>
      <c r="H8" s="233"/>
      <c r="I8" s="235"/>
      <c r="J8" s="237"/>
      <c r="K8" s="233"/>
      <c r="L8" s="235"/>
      <c r="M8" s="237"/>
      <c r="N8" s="233"/>
      <c r="O8" s="283"/>
      <c r="P8" s="218"/>
      <c r="Q8" s="222"/>
      <c r="R8" s="225"/>
    </row>
    <row r="9" spans="1:26" ht="15" customHeight="1">
      <c r="A9" s="242"/>
      <c r="B9" s="245"/>
      <c r="C9" s="263"/>
      <c r="D9" s="264"/>
      <c r="E9" s="265"/>
      <c r="F9" s="210"/>
      <c r="G9" s="210"/>
      <c r="H9" s="216"/>
      <c r="I9" s="214"/>
      <c r="J9" s="210"/>
      <c r="K9" s="216"/>
      <c r="L9" s="214"/>
      <c r="M9" s="210"/>
      <c r="N9" s="216"/>
      <c r="O9" s="280"/>
      <c r="P9" s="206"/>
      <c r="Q9" s="208"/>
      <c r="R9" s="226"/>
      <c r="X9" s="47"/>
      <c r="Y9" s="47"/>
      <c r="Z9" s="47"/>
    </row>
    <row r="10" spans="1:26" ht="15.75" customHeight="1" thickBot="1">
      <c r="A10" s="243"/>
      <c r="B10" s="246"/>
      <c r="C10" s="266"/>
      <c r="D10" s="267"/>
      <c r="E10" s="268"/>
      <c r="F10" s="210"/>
      <c r="G10" s="210"/>
      <c r="H10" s="216"/>
      <c r="I10" s="215"/>
      <c r="J10" s="211"/>
      <c r="K10" s="231"/>
      <c r="L10" s="215"/>
      <c r="M10" s="211"/>
      <c r="N10" s="231"/>
      <c r="O10" s="281"/>
      <c r="P10" s="207"/>
      <c r="Q10" s="209"/>
      <c r="R10" s="227"/>
      <c r="X10" s="47"/>
      <c r="Y10" s="47"/>
      <c r="Z10" s="47"/>
    </row>
    <row r="11" spans="1:26" ht="15" customHeight="1">
      <c r="A11" s="241">
        <v>2</v>
      </c>
      <c r="B11" s="244" t="str">
        <f>'Nasazení do skupin'!B18</f>
        <v>TJ SLAVOJ Český Brod "A" - Martin Jedlička</v>
      </c>
      <c r="C11" s="256"/>
      <c r="D11" s="257"/>
      <c r="E11" s="257"/>
      <c r="F11" s="288" t="s">
        <v>64</v>
      </c>
      <c r="G11" s="284"/>
      <c r="H11" s="285"/>
      <c r="I11" s="236"/>
      <c r="J11" s="236"/>
      <c r="K11" s="232"/>
      <c r="L11" s="234"/>
      <c r="M11" s="236"/>
      <c r="N11" s="232"/>
      <c r="O11" s="282"/>
      <c r="P11" s="217"/>
      <c r="Q11" s="221"/>
      <c r="R11" s="224"/>
    </row>
    <row r="12" spans="1:26" ht="15.75" customHeight="1" thickBot="1">
      <c r="A12" s="242"/>
      <c r="B12" s="245"/>
      <c r="C12" s="235"/>
      <c r="D12" s="237"/>
      <c r="E12" s="237"/>
      <c r="F12" s="316"/>
      <c r="G12" s="286"/>
      <c r="H12" s="287"/>
      <c r="I12" s="237"/>
      <c r="J12" s="237"/>
      <c r="K12" s="233"/>
      <c r="L12" s="235"/>
      <c r="M12" s="237"/>
      <c r="N12" s="233"/>
      <c r="O12" s="283"/>
      <c r="P12" s="218"/>
      <c r="Q12" s="222"/>
      <c r="R12" s="225"/>
    </row>
    <row r="13" spans="1:26" ht="15" customHeight="1">
      <c r="A13" s="242"/>
      <c r="B13" s="245"/>
      <c r="C13" s="214"/>
      <c r="D13" s="210"/>
      <c r="E13" s="210"/>
      <c r="F13" s="316"/>
      <c r="G13" s="286"/>
      <c r="H13" s="287"/>
      <c r="I13" s="210"/>
      <c r="J13" s="210"/>
      <c r="K13" s="216"/>
      <c r="L13" s="214"/>
      <c r="M13" s="210"/>
      <c r="N13" s="216"/>
      <c r="O13" s="280"/>
      <c r="P13" s="206"/>
      <c r="Q13" s="208"/>
      <c r="R13" s="226"/>
    </row>
    <row r="14" spans="1:26" ht="15.75" customHeight="1" thickBot="1">
      <c r="A14" s="243"/>
      <c r="B14" s="246"/>
      <c r="C14" s="215"/>
      <c r="D14" s="211"/>
      <c r="E14" s="211"/>
      <c r="F14" s="289"/>
      <c r="G14" s="290"/>
      <c r="H14" s="291"/>
      <c r="I14" s="210"/>
      <c r="J14" s="210"/>
      <c r="K14" s="216"/>
      <c r="L14" s="215"/>
      <c r="M14" s="211"/>
      <c r="N14" s="231"/>
      <c r="O14" s="281"/>
      <c r="P14" s="207"/>
      <c r="Q14" s="209"/>
      <c r="R14" s="227"/>
    </row>
    <row r="15" spans="1:26" ht="15" customHeight="1">
      <c r="A15" s="241">
        <v>3</v>
      </c>
      <c r="B15" s="244" t="str">
        <f>'Nasazení do skupin'!B19</f>
        <v>SK Liapor - Witte Karlovy Vary z.s. "B" - Pavel Gregor</v>
      </c>
      <c r="C15" s="234"/>
      <c r="D15" s="236"/>
      <c r="E15" s="232"/>
      <c r="F15" s="256"/>
      <c r="G15" s="257"/>
      <c r="H15" s="257"/>
      <c r="I15" s="376"/>
      <c r="J15" s="377"/>
      <c r="K15" s="378"/>
      <c r="L15" s="238"/>
      <c r="M15" s="238"/>
      <c r="N15" s="278"/>
      <c r="O15" s="282"/>
      <c r="P15" s="217"/>
      <c r="Q15" s="221"/>
      <c r="R15" s="224"/>
    </row>
    <row r="16" spans="1:26" ht="15.75" customHeight="1" thickBot="1">
      <c r="A16" s="242"/>
      <c r="B16" s="245"/>
      <c r="C16" s="235"/>
      <c r="D16" s="237"/>
      <c r="E16" s="233"/>
      <c r="F16" s="235"/>
      <c r="G16" s="237"/>
      <c r="H16" s="237"/>
      <c r="I16" s="379"/>
      <c r="J16" s="380"/>
      <c r="K16" s="381"/>
      <c r="L16" s="239"/>
      <c r="M16" s="239"/>
      <c r="N16" s="279"/>
      <c r="O16" s="283"/>
      <c r="P16" s="218"/>
      <c r="Q16" s="222"/>
      <c r="R16" s="225"/>
    </row>
    <row r="17" spans="1:28" ht="15" customHeight="1">
      <c r="A17" s="242"/>
      <c r="B17" s="245"/>
      <c r="C17" s="214"/>
      <c r="D17" s="210"/>
      <c r="E17" s="216"/>
      <c r="F17" s="214"/>
      <c r="G17" s="210"/>
      <c r="H17" s="210"/>
      <c r="I17" s="379"/>
      <c r="J17" s="380"/>
      <c r="K17" s="381"/>
      <c r="L17" s="258"/>
      <c r="M17" s="258"/>
      <c r="N17" s="212"/>
      <c r="O17" s="280"/>
      <c r="P17" s="206"/>
      <c r="Q17" s="208"/>
      <c r="R17" s="226"/>
    </row>
    <row r="18" spans="1:28" ht="15.75" customHeight="1" thickBot="1">
      <c r="A18" s="243"/>
      <c r="B18" s="246"/>
      <c r="C18" s="215"/>
      <c r="D18" s="211"/>
      <c r="E18" s="231"/>
      <c r="F18" s="215"/>
      <c r="G18" s="211"/>
      <c r="H18" s="211"/>
      <c r="I18" s="382"/>
      <c r="J18" s="383"/>
      <c r="K18" s="384"/>
      <c r="L18" s="259"/>
      <c r="M18" s="259"/>
      <c r="N18" s="213"/>
      <c r="O18" s="281"/>
      <c r="P18" s="207"/>
      <c r="Q18" s="209"/>
      <c r="R18" s="227"/>
    </row>
    <row r="19" spans="1:28" ht="15" customHeight="1">
      <c r="A19" s="241">
        <v>4</v>
      </c>
      <c r="B19" s="244" t="str">
        <f>'Nasazení do skupin'!B20</f>
        <v>TJ Spartak Čelákovice "B" - Tobiáš Matura</v>
      </c>
      <c r="C19" s="234"/>
      <c r="D19" s="236"/>
      <c r="E19" s="232"/>
      <c r="F19" s="234"/>
      <c r="G19" s="236"/>
      <c r="H19" s="232"/>
      <c r="I19" s="256"/>
      <c r="J19" s="257"/>
      <c r="K19" s="257"/>
      <c r="L19" s="288">
        <v>2018</v>
      </c>
      <c r="M19" s="284"/>
      <c r="N19" s="285"/>
      <c r="O19" s="217"/>
      <c r="P19" s="217"/>
      <c r="Q19" s="221"/>
      <c r="R19" s="224"/>
    </row>
    <row r="20" spans="1:28" ht="15.75" customHeight="1" thickBot="1">
      <c r="A20" s="242"/>
      <c r="B20" s="245"/>
      <c r="C20" s="235"/>
      <c r="D20" s="237"/>
      <c r="E20" s="233"/>
      <c r="F20" s="235"/>
      <c r="G20" s="237"/>
      <c r="H20" s="233"/>
      <c r="I20" s="235"/>
      <c r="J20" s="237"/>
      <c r="K20" s="237"/>
      <c r="L20" s="316"/>
      <c r="M20" s="286"/>
      <c r="N20" s="287"/>
      <c r="O20" s="218"/>
      <c r="P20" s="218"/>
      <c r="Q20" s="222"/>
      <c r="R20" s="225"/>
    </row>
    <row r="21" spans="1:28" ht="15" customHeight="1">
      <c r="A21" s="242"/>
      <c r="B21" s="245"/>
      <c r="C21" s="214"/>
      <c r="D21" s="210"/>
      <c r="E21" s="216"/>
      <c r="F21" s="214"/>
      <c r="G21" s="210"/>
      <c r="H21" s="216"/>
      <c r="I21" s="214"/>
      <c r="J21" s="210"/>
      <c r="K21" s="210"/>
      <c r="L21" s="316"/>
      <c r="M21" s="286"/>
      <c r="N21" s="287"/>
      <c r="O21" s="219"/>
      <c r="P21" s="206"/>
      <c r="Q21" s="208"/>
      <c r="R21" s="226"/>
    </row>
    <row r="22" spans="1:28" ht="15.75" customHeight="1" thickBot="1">
      <c r="A22" s="243"/>
      <c r="B22" s="246"/>
      <c r="C22" s="215"/>
      <c r="D22" s="211"/>
      <c r="E22" s="231"/>
      <c r="F22" s="215"/>
      <c r="G22" s="211"/>
      <c r="H22" s="231"/>
      <c r="I22" s="215"/>
      <c r="J22" s="211"/>
      <c r="K22" s="211"/>
      <c r="L22" s="289"/>
      <c r="M22" s="290"/>
      <c r="N22" s="291"/>
      <c r="O22" s="220"/>
      <c r="P22" s="207"/>
      <c r="Q22" s="209"/>
      <c r="R22" s="227"/>
    </row>
    <row r="24" spans="1:28" ht="24.95" customHeight="1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40"/>
      <c r="B25" s="228"/>
      <c r="C25" s="228"/>
      <c r="D25" s="229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40"/>
      <c r="B26" s="228"/>
      <c r="C26" s="228"/>
      <c r="D26" s="229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40"/>
      <c r="B27" s="228"/>
      <c r="C27" s="228"/>
      <c r="D27" s="229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40"/>
      <c r="B28" s="228"/>
      <c r="C28" s="228"/>
      <c r="D28" s="229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40"/>
      <c r="B29" s="228"/>
      <c r="C29" s="228"/>
      <c r="D29" s="229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40"/>
      <c r="B30" s="228"/>
      <c r="C30" s="228"/>
      <c r="D30" s="229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40"/>
      <c r="B31" s="228"/>
      <c r="C31" s="228"/>
      <c r="D31" s="229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>
      <c r="A32" s="240"/>
      <c r="B32" s="228"/>
      <c r="C32" s="228"/>
      <c r="D32" s="229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40"/>
      <c r="B33" s="228"/>
      <c r="C33" s="228"/>
      <c r="D33" s="229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40"/>
      <c r="B34" s="228"/>
      <c r="C34" s="228"/>
      <c r="D34" s="229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40"/>
      <c r="B35" s="228"/>
      <c r="C35" s="228"/>
      <c r="D35" s="229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40"/>
      <c r="B36" s="228"/>
      <c r="C36" s="228"/>
      <c r="D36" s="229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</row>
    <row r="38" spans="1:54"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</row>
    <row r="39" spans="1:54" ht="20.25">
      <c r="T39" s="201"/>
      <c r="U39" s="201"/>
      <c r="V39" s="201"/>
      <c r="W39" s="201"/>
      <c r="X39" s="201"/>
      <c r="Y39" s="201"/>
      <c r="Z39" s="201"/>
      <c r="AA39" s="203"/>
      <c r="AB39" s="203"/>
      <c r="AC39" s="203"/>
      <c r="AD39" s="203"/>
      <c r="AE39" s="203"/>
      <c r="AF39" s="203"/>
      <c r="AG39" s="3"/>
      <c r="AH39" s="3"/>
      <c r="AI39" s="201"/>
      <c r="AJ39" s="201"/>
      <c r="AK39" s="201"/>
      <c r="AL39" s="201"/>
      <c r="AM39" s="201"/>
      <c r="AN39" s="201"/>
      <c r="AO39" s="8"/>
      <c r="AP39" s="7"/>
      <c r="AQ39" s="7"/>
      <c r="AR39" s="7"/>
      <c r="AS39" s="7"/>
      <c r="AT39" s="7"/>
      <c r="AU39" s="201"/>
      <c r="AV39" s="201"/>
      <c r="AW39" s="201"/>
      <c r="AX39" s="201"/>
      <c r="AY39" s="3"/>
      <c r="AZ39" s="3"/>
      <c r="BA39" s="3"/>
      <c r="BB39" s="3"/>
    </row>
    <row r="41" spans="1:54" ht="20.25">
      <c r="T41" s="203"/>
      <c r="U41" s="203"/>
      <c r="V41" s="203"/>
      <c r="W41" s="203"/>
      <c r="X41" s="203"/>
      <c r="Y41" s="203"/>
      <c r="Z41" s="203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3"/>
      <c r="AL41" s="203"/>
      <c r="AM41" s="203"/>
      <c r="AN41" s="203"/>
      <c r="AO41" s="203"/>
      <c r="AP41" s="203"/>
      <c r="AQ41" s="203"/>
      <c r="AR41" s="203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</row>
    <row r="44" spans="1:54" ht="15.75">
      <c r="T44" s="205"/>
      <c r="U44" s="205"/>
      <c r="V44" s="205"/>
      <c r="W44" s="205"/>
      <c r="X44" s="205"/>
      <c r="Y44" s="205"/>
      <c r="Z44" s="4"/>
      <c r="AA44" s="205"/>
      <c r="AB44" s="205"/>
      <c r="AC44" s="4"/>
      <c r="AD44" s="4"/>
      <c r="AE44" s="4"/>
      <c r="AF44" s="205"/>
      <c r="AG44" s="205"/>
      <c r="AH44" s="205"/>
      <c r="AI44" s="205"/>
      <c r="AJ44" s="205"/>
      <c r="AK44" s="205"/>
      <c r="AL44" s="4"/>
      <c r="AM44" s="4"/>
      <c r="AN44" s="4"/>
      <c r="AO44" s="4"/>
      <c r="AP44" s="4"/>
      <c r="AQ44" s="4"/>
      <c r="AR44" s="205"/>
      <c r="AS44" s="205"/>
      <c r="AT44" s="205"/>
      <c r="AU44" s="205"/>
      <c r="AV44" s="205"/>
      <c r="AW44" s="205"/>
      <c r="AX44" s="4"/>
      <c r="AY44" s="4"/>
      <c r="AZ44" s="4"/>
      <c r="BA44" s="4"/>
      <c r="BB44" s="4"/>
    </row>
    <row r="47" spans="1:54" ht="15" customHeight="1"/>
    <row r="51" spans="20:54"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</row>
    <row r="52" spans="20:54"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</row>
    <row r="56" spans="20:54" ht="23.25"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</row>
    <row r="57" spans="20:54" ht="20.25">
      <c r="T57" s="201"/>
      <c r="U57" s="201"/>
      <c r="V57" s="201"/>
      <c r="W57" s="201"/>
      <c r="X57" s="201"/>
      <c r="Y57" s="201"/>
      <c r="Z57" s="201"/>
      <c r="AA57" s="203"/>
      <c r="AB57" s="203"/>
      <c r="AC57" s="203"/>
      <c r="AD57" s="203"/>
      <c r="AE57" s="203"/>
      <c r="AF57" s="203"/>
      <c r="AG57" s="3"/>
      <c r="AH57" s="3"/>
      <c r="AI57" s="201"/>
      <c r="AJ57" s="201"/>
      <c r="AK57" s="201"/>
      <c r="AL57" s="201"/>
      <c r="AM57" s="201"/>
      <c r="AN57" s="201"/>
      <c r="AO57" s="8"/>
      <c r="AP57" s="7"/>
      <c r="AQ57" s="7"/>
      <c r="AR57" s="7"/>
      <c r="AS57" s="7"/>
      <c r="AT57" s="7"/>
      <c r="AU57" s="201"/>
      <c r="AV57" s="201"/>
      <c r="AW57" s="201"/>
      <c r="AX57" s="201"/>
      <c r="AY57" s="3"/>
      <c r="AZ57" s="3"/>
      <c r="BA57" s="3"/>
      <c r="BB57" s="3"/>
    </row>
    <row r="59" spans="20:54" ht="20.25">
      <c r="T59" s="203"/>
      <c r="U59" s="203"/>
      <c r="V59" s="203"/>
      <c r="W59" s="203"/>
      <c r="X59" s="203"/>
      <c r="Y59" s="203"/>
      <c r="Z59" s="203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3"/>
      <c r="AL59" s="203"/>
      <c r="AM59" s="203"/>
      <c r="AN59" s="203"/>
      <c r="AO59" s="203"/>
      <c r="AP59" s="203"/>
      <c r="AQ59" s="203"/>
      <c r="AR59" s="203"/>
      <c r="AS59" s="204"/>
      <c r="AT59" s="204"/>
      <c r="AU59" s="204"/>
      <c r="AV59" s="204"/>
      <c r="AW59" s="204"/>
      <c r="AX59" s="204"/>
      <c r="AY59" s="204"/>
      <c r="AZ59" s="204"/>
      <c r="BA59" s="204"/>
      <c r="BB59" s="204"/>
    </row>
    <row r="62" spans="20:54" ht="15.75">
      <c r="T62" s="205"/>
      <c r="U62" s="205"/>
      <c r="V62" s="205"/>
      <c r="W62" s="205"/>
      <c r="X62" s="205"/>
      <c r="Y62" s="205"/>
      <c r="Z62" s="4"/>
      <c r="AA62" s="205"/>
      <c r="AB62" s="205"/>
      <c r="AC62" s="4"/>
      <c r="AD62" s="4"/>
      <c r="AE62" s="4"/>
      <c r="AF62" s="205"/>
      <c r="AG62" s="205"/>
      <c r="AH62" s="205"/>
      <c r="AI62" s="205"/>
      <c r="AJ62" s="205"/>
      <c r="AK62" s="205"/>
      <c r="AL62" s="4"/>
      <c r="AM62" s="4"/>
      <c r="AN62" s="4"/>
      <c r="AO62" s="4"/>
      <c r="AP62" s="4"/>
      <c r="AQ62" s="4"/>
      <c r="AR62" s="205"/>
      <c r="AS62" s="205"/>
      <c r="AT62" s="205"/>
      <c r="AU62" s="205"/>
      <c r="AV62" s="205"/>
      <c r="AW62" s="205"/>
      <c r="AX62" s="4"/>
      <c r="AY62" s="4"/>
      <c r="AZ62" s="4"/>
      <c r="BA62" s="4"/>
      <c r="BB62" s="4"/>
    </row>
    <row r="65" spans="20:54" ht="15" customHeight="1"/>
    <row r="69" spans="20:54"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</row>
    <row r="70" spans="20:54"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</row>
    <row r="76" spans="20:54" ht="23.25"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</row>
    <row r="77" spans="20:54" ht="20.25">
      <c r="T77" s="201"/>
      <c r="U77" s="201"/>
      <c r="V77" s="201"/>
      <c r="W77" s="201"/>
      <c r="X77" s="201"/>
      <c r="Y77" s="201"/>
      <c r="Z77" s="201"/>
      <c r="AA77" s="203"/>
      <c r="AB77" s="203"/>
      <c r="AC77" s="203"/>
      <c r="AD77" s="203"/>
      <c r="AE77" s="203"/>
      <c r="AF77" s="203"/>
      <c r="AG77" s="3"/>
      <c r="AH77" s="3"/>
      <c r="AI77" s="201"/>
      <c r="AJ77" s="201"/>
      <c r="AK77" s="201"/>
      <c r="AL77" s="201"/>
      <c r="AM77" s="201"/>
      <c r="AN77" s="201"/>
      <c r="AO77" s="8"/>
      <c r="AP77" s="7"/>
      <c r="AQ77" s="7"/>
      <c r="AR77" s="7"/>
      <c r="AS77" s="7"/>
      <c r="AT77" s="7"/>
      <c r="AU77" s="201"/>
      <c r="AV77" s="201"/>
      <c r="AW77" s="201"/>
      <c r="AX77" s="201"/>
      <c r="AY77" s="3"/>
      <c r="AZ77" s="3"/>
      <c r="BA77" s="3"/>
      <c r="BB77" s="3"/>
    </row>
    <row r="79" spans="20:54" ht="20.25">
      <c r="T79" s="203"/>
      <c r="U79" s="203"/>
      <c r="V79" s="203"/>
      <c r="W79" s="203"/>
      <c r="X79" s="203"/>
      <c r="Y79" s="203"/>
      <c r="Z79" s="203"/>
      <c r="AA79" s="204"/>
      <c r="AB79" s="204"/>
      <c r="AC79" s="204"/>
      <c r="AD79" s="204"/>
      <c r="AE79" s="204"/>
      <c r="AF79" s="204"/>
      <c r="AG79" s="204"/>
      <c r="AH79" s="204"/>
      <c r="AI79" s="204"/>
      <c r="AJ79" s="204"/>
      <c r="AK79" s="3"/>
      <c r="AL79" s="203"/>
      <c r="AM79" s="203"/>
      <c r="AN79" s="203"/>
      <c r="AO79" s="203"/>
      <c r="AP79" s="203"/>
      <c r="AQ79" s="203"/>
      <c r="AR79" s="203"/>
      <c r="AS79" s="204"/>
      <c r="AT79" s="204"/>
      <c r="AU79" s="204"/>
      <c r="AV79" s="204"/>
      <c r="AW79" s="204"/>
      <c r="AX79" s="204"/>
      <c r="AY79" s="204"/>
      <c r="AZ79" s="204"/>
      <c r="BA79" s="204"/>
      <c r="BB79" s="204"/>
    </row>
    <row r="82" spans="20:54" ht="15.75">
      <c r="T82" s="205"/>
      <c r="U82" s="205"/>
      <c r="V82" s="205"/>
      <c r="W82" s="205"/>
      <c r="X82" s="205"/>
      <c r="Y82" s="205"/>
      <c r="Z82" s="4"/>
      <c r="AA82" s="205"/>
      <c r="AB82" s="205"/>
      <c r="AC82" s="4"/>
      <c r="AD82" s="4"/>
      <c r="AE82" s="4"/>
      <c r="AF82" s="205"/>
      <c r="AG82" s="205"/>
      <c r="AH82" s="205"/>
      <c r="AI82" s="205"/>
      <c r="AJ82" s="205"/>
      <c r="AK82" s="205"/>
      <c r="AL82" s="4"/>
      <c r="AM82" s="4"/>
      <c r="AN82" s="4"/>
      <c r="AO82" s="4"/>
      <c r="AP82" s="4"/>
      <c r="AQ82" s="4"/>
      <c r="AR82" s="205"/>
      <c r="AS82" s="205"/>
      <c r="AT82" s="205"/>
      <c r="AU82" s="205"/>
      <c r="AV82" s="205"/>
      <c r="AW82" s="205"/>
      <c r="AX82" s="4"/>
      <c r="AY82" s="4"/>
      <c r="AZ82" s="4"/>
      <c r="BA82" s="4"/>
      <c r="BB82" s="4"/>
    </row>
    <row r="89" spans="20:54"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201"/>
      <c r="AR89" s="201"/>
      <c r="AS89" s="201"/>
      <c r="AT89" s="201"/>
      <c r="AU89" s="201"/>
      <c r="AV89" s="201"/>
      <c r="AW89" s="201"/>
      <c r="AX89" s="201"/>
      <c r="AY89" s="201"/>
      <c r="AZ89" s="201"/>
      <c r="BA89" s="201"/>
      <c r="BB89" s="201"/>
    </row>
    <row r="90" spans="20:54"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201"/>
      <c r="AT90" s="201"/>
      <c r="AU90" s="201"/>
      <c r="AV90" s="201"/>
      <c r="AW90" s="201"/>
      <c r="AX90" s="201"/>
      <c r="AY90" s="201"/>
      <c r="AZ90" s="201"/>
      <c r="BA90" s="201"/>
      <c r="BB90" s="201"/>
    </row>
  </sheetData>
  <mergeCells count="192"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A2:R3"/>
    <mergeCell ref="C5:E6"/>
    <mergeCell ref="F5:H6"/>
    <mergeCell ref="I5:K6"/>
    <mergeCell ref="L5:N6"/>
    <mergeCell ref="O5:Q5"/>
    <mergeCell ref="O6:Q6"/>
    <mergeCell ref="A4:B6"/>
    <mergeCell ref="C4:R4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90"/>
  <sheetViews>
    <sheetView showGridLines="0" workbookViewId="0">
      <selection activeCell="V9" sqref="V9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18" ht="15.75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18" ht="32.25" customHeight="1" thickBot="1">
      <c r="A4" s="292" t="s">
        <v>4</v>
      </c>
      <c r="B4" s="293"/>
      <c r="C4" s="362" t="str">
        <f>'Nasazení do skupin'!B3</f>
        <v>Brandýs nad Labem 24.11.2018</v>
      </c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18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18" ht="15.75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67" t="s">
        <v>8</v>
      </c>
    </row>
    <row r="7" spans="1:18" ht="15" customHeight="1">
      <c r="A7" s="345">
        <v>1</v>
      </c>
      <c r="B7" s="244" t="str">
        <f>'Nasazení do skupin'!B17</f>
        <v>NK CLIMAX Vsetín "A" - David Dvořák</v>
      </c>
      <c r="C7" s="260"/>
      <c r="D7" s="261"/>
      <c r="E7" s="262"/>
      <c r="F7" s="334">
        <f>O35</f>
        <v>2</v>
      </c>
      <c r="G7" s="334" t="s">
        <v>9</v>
      </c>
      <c r="H7" s="325">
        <f>Q35</f>
        <v>0</v>
      </c>
      <c r="I7" s="333">
        <f>Q29</f>
        <v>2</v>
      </c>
      <c r="J7" s="334" t="s">
        <v>9</v>
      </c>
      <c r="K7" s="325">
        <f>O29</f>
        <v>0</v>
      </c>
      <c r="L7" s="333">
        <f>O25</f>
        <v>2</v>
      </c>
      <c r="M7" s="334" t="s">
        <v>9</v>
      </c>
      <c r="N7" s="325">
        <f>Q25</f>
        <v>0</v>
      </c>
      <c r="O7" s="337">
        <f>F7+I7+L7</f>
        <v>6</v>
      </c>
      <c r="P7" s="339" t="s">
        <v>9</v>
      </c>
      <c r="Q7" s="341">
        <f>H7+K7+N7</f>
        <v>0</v>
      </c>
      <c r="R7" s="343">
        <v>6</v>
      </c>
    </row>
    <row r="8" spans="1:18" ht="15.75" customHeight="1" thickBot="1">
      <c r="A8" s="346"/>
      <c r="B8" s="245"/>
      <c r="C8" s="263"/>
      <c r="D8" s="264"/>
      <c r="E8" s="265"/>
      <c r="F8" s="324"/>
      <c r="G8" s="324"/>
      <c r="H8" s="326"/>
      <c r="I8" s="322"/>
      <c r="J8" s="324"/>
      <c r="K8" s="326"/>
      <c r="L8" s="322"/>
      <c r="M8" s="324"/>
      <c r="N8" s="326"/>
      <c r="O8" s="338"/>
      <c r="P8" s="340"/>
      <c r="Q8" s="342"/>
      <c r="R8" s="344"/>
    </row>
    <row r="9" spans="1:18" ht="15" customHeight="1">
      <c r="A9" s="346"/>
      <c r="B9" s="245"/>
      <c r="C9" s="263"/>
      <c r="D9" s="264"/>
      <c r="E9" s="265"/>
      <c r="F9" s="327">
        <f>O36</f>
        <v>20</v>
      </c>
      <c r="G9" s="327" t="s">
        <v>9</v>
      </c>
      <c r="H9" s="328">
        <f>Q36</f>
        <v>10</v>
      </c>
      <c r="I9" s="329">
        <f>Q30</f>
        <v>20</v>
      </c>
      <c r="J9" s="327" t="s">
        <v>9</v>
      </c>
      <c r="K9" s="328">
        <f>O30</f>
        <v>11</v>
      </c>
      <c r="L9" s="329">
        <f>O26</f>
        <v>20</v>
      </c>
      <c r="M9" s="327" t="s">
        <v>9</v>
      </c>
      <c r="N9" s="328">
        <f>Q26</f>
        <v>12</v>
      </c>
      <c r="O9" s="335">
        <f>F9+I9+L9</f>
        <v>60</v>
      </c>
      <c r="P9" s="350" t="s">
        <v>9</v>
      </c>
      <c r="Q9" s="352">
        <f>H9+K9+N9</f>
        <v>33</v>
      </c>
      <c r="R9" s="348">
        <v>1</v>
      </c>
    </row>
    <row r="10" spans="1:18" ht="15.75" customHeight="1" thickBot="1">
      <c r="A10" s="347"/>
      <c r="B10" s="246"/>
      <c r="C10" s="266"/>
      <c r="D10" s="267"/>
      <c r="E10" s="268"/>
      <c r="F10" s="327"/>
      <c r="G10" s="327"/>
      <c r="H10" s="328"/>
      <c r="I10" s="330"/>
      <c r="J10" s="331"/>
      <c r="K10" s="332"/>
      <c r="L10" s="330"/>
      <c r="M10" s="331"/>
      <c r="N10" s="332"/>
      <c r="O10" s="336"/>
      <c r="P10" s="351"/>
      <c r="Q10" s="353"/>
      <c r="R10" s="349"/>
    </row>
    <row r="11" spans="1:18" ht="15" customHeight="1">
      <c r="A11" s="345">
        <v>2</v>
      </c>
      <c r="B11" s="244" t="str">
        <f>'Nasazení do skupin'!B18</f>
        <v>TJ SLAVOJ Český Brod "A" - Martin Jedlička</v>
      </c>
      <c r="C11" s="321">
        <f>H7</f>
        <v>0</v>
      </c>
      <c r="D11" s="323" t="s">
        <v>9</v>
      </c>
      <c r="E11" s="323">
        <f>F7</f>
        <v>2</v>
      </c>
      <c r="F11" s="288" t="s">
        <v>64</v>
      </c>
      <c r="G11" s="284"/>
      <c r="H11" s="285"/>
      <c r="I11" s="334">
        <f>O27</f>
        <v>2</v>
      </c>
      <c r="J11" s="334" t="s">
        <v>9</v>
      </c>
      <c r="K11" s="325">
        <f>Q27</f>
        <v>1</v>
      </c>
      <c r="L11" s="333">
        <f>O31</f>
        <v>0</v>
      </c>
      <c r="M11" s="334" t="s">
        <v>9</v>
      </c>
      <c r="N11" s="325">
        <f>Q31</f>
        <v>2</v>
      </c>
      <c r="O11" s="337">
        <f>C11+I11+L11</f>
        <v>2</v>
      </c>
      <c r="P11" s="339" t="s">
        <v>9</v>
      </c>
      <c r="Q11" s="341">
        <f>E11+K11+N11</f>
        <v>5</v>
      </c>
      <c r="R11" s="343">
        <v>2</v>
      </c>
    </row>
    <row r="12" spans="1:18" ht="15.75" customHeight="1" thickBot="1">
      <c r="A12" s="346"/>
      <c r="B12" s="245"/>
      <c r="C12" s="322"/>
      <c r="D12" s="324"/>
      <c r="E12" s="324"/>
      <c r="F12" s="316"/>
      <c r="G12" s="286"/>
      <c r="H12" s="287"/>
      <c r="I12" s="324"/>
      <c r="J12" s="324"/>
      <c r="K12" s="326"/>
      <c r="L12" s="322"/>
      <c r="M12" s="324"/>
      <c r="N12" s="326"/>
      <c r="O12" s="338"/>
      <c r="P12" s="340"/>
      <c r="Q12" s="342"/>
      <c r="R12" s="344"/>
    </row>
    <row r="13" spans="1:18" ht="15" customHeight="1">
      <c r="A13" s="346"/>
      <c r="B13" s="245"/>
      <c r="C13" s="329">
        <f>H9</f>
        <v>10</v>
      </c>
      <c r="D13" s="327" t="s">
        <v>9</v>
      </c>
      <c r="E13" s="327">
        <f>F9</f>
        <v>20</v>
      </c>
      <c r="F13" s="316"/>
      <c r="G13" s="286"/>
      <c r="H13" s="287"/>
      <c r="I13" s="327">
        <f>O28</f>
        <v>29</v>
      </c>
      <c r="J13" s="327" t="s">
        <v>9</v>
      </c>
      <c r="K13" s="328">
        <f>Q28</f>
        <v>23</v>
      </c>
      <c r="L13" s="329">
        <f>O32</f>
        <v>14</v>
      </c>
      <c r="M13" s="327" t="s">
        <v>9</v>
      </c>
      <c r="N13" s="328">
        <f>Q32</f>
        <v>20</v>
      </c>
      <c r="O13" s="335">
        <f>C13+I13+L13</f>
        <v>53</v>
      </c>
      <c r="P13" s="350" t="s">
        <v>9</v>
      </c>
      <c r="Q13" s="352">
        <f>E13+K13+N13</f>
        <v>63</v>
      </c>
      <c r="R13" s="365">
        <v>3</v>
      </c>
    </row>
    <row r="14" spans="1:18" ht="15.75" customHeight="1" thickBot="1">
      <c r="A14" s="347"/>
      <c r="B14" s="246"/>
      <c r="C14" s="330"/>
      <c r="D14" s="331"/>
      <c r="E14" s="331"/>
      <c r="F14" s="289"/>
      <c r="G14" s="290"/>
      <c r="H14" s="291"/>
      <c r="I14" s="327"/>
      <c r="J14" s="327"/>
      <c r="K14" s="328"/>
      <c r="L14" s="330"/>
      <c r="M14" s="331"/>
      <c r="N14" s="332"/>
      <c r="O14" s="336"/>
      <c r="P14" s="351"/>
      <c r="Q14" s="353"/>
      <c r="R14" s="366"/>
    </row>
    <row r="15" spans="1:18" ht="15" customHeight="1">
      <c r="A15" s="345">
        <v>3</v>
      </c>
      <c r="B15" s="244" t="str">
        <f>'Nasazení do skupin'!B19</f>
        <v>SK Liapor - Witte Karlovy Vary z.s. "B" - Pavel Gregor</v>
      </c>
      <c r="C15" s="333">
        <f>K7</f>
        <v>0</v>
      </c>
      <c r="D15" s="334" t="s">
        <v>9</v>
      </c>
      <c r="E15" s="325">
        <f>I7</f>
        <v>2</v>
      </c>
      <c r="F15" s="321">
        <f>K11</f>
        <v>1</v>
      </c>
      <c r="G15" s="323" t="s">
        <v>9</v>
      </c>
      <c r="H15" s="323">
        <f>I11</f>
        <v>2</v>
      </c>
      <c r="I15" s="376"/>
      <c r="J15" s="377"/>
      <c r="K15" s="378"/>
      <c r="L15" s="367">
        <f>Q33</f>
        <v>0</v>
      </c>
      <c r="M15" s="367" t="s">
        <v>9</v>
      </c>
      <c r="N15" s="369">
        <f>O33</f>
        <v>2</v>
      </c>
      <c r="O15" s="337">
        <f>C15+F15+L15</f>
        <v>1</v>
      </c>
      <c r="P15" s="339" t="s">
        <v>9</v>
      </c>
      <c r="Q15" s="341">
        <f>E15+H15+N15</f>
        <v>6</v>
      </c>
      <c r="R15" s="343" t="s">
        <v>251</v>
      </c>
    </row>
    <row r="16" spans="1:18" ht="15.75" customHeight="1" thickBot="1">
      <c r="A16" s="346"/>
      <c r="B16" s="245"/>
      <c r="C16" s="322"/>
      <c r="D16" s="324"/>
      <c r="E16" s="326"/>
      <c r="F16" s="322"/>
      <c r="G16" s="324"/>
      <c r="H16" s="324"/>
      <c r="I16" s="379"/>
      <c r="J16" s="380"/>
      <c r="K16" s="381"/>
      <c r="L16" s="368"/>
      <c r="M16" s="368"/>
      <c r="N16" s="370"/>
      <c r="O16" s="338"/>
      <c r="P16" s="340"/>
      <c r="Q16" s="342"/>
      <c r="R16" s="344"/>
    </row>
    <row r="17" spans="1:19" ht="15" customHeight="1">
      <c r="A17" s="346"/>
      <c r="B17" s="245"/>
      <c r="C17" s="329">
        <f>K9</f>
        <v>11</v>
      </c>
      <c r="D17" s="327" t="s">
        <v>9</v>
      </c>
      <c r="E17" s="328">
        <f>I9</f>
        <v>20</v>
      </c>
      <c r="F17" s="329">
        <f>K13</f>
        <v>23</v>
      </c>
      <c r="G17" s="327" t="s">
        <v>9</v>
      </c>
      <c r="H17" s="327">
        <f>I13</f>
        <v>29</v>
      </c>
      <c r="I17" s="379"/>
      <c r="J17" s="380"/>
      <c r="K17" s="381"/>
      <c r="L17" s="317">
        <f>Q34</f>
        <v>16</v>
      </c>
      <c r="M17" s="317" t="s">
        <v>9</v>
      </c>
      <c r="N17" s="319">
        <f>O34</f>
        <v>20</v>
      </c>
      <c r="O17" s="335">
        <f>C17+F17+L17</f>
        <v>50</v>
      </c>
      <c r="P17" s="350" t="s">
        <v>9</v>
      </c>
      <c r="Q17" s="352">
        <f>E17+H17+N17</f>
        <v>69</v>
      </c>
      <c r="R17" s="365">
        <v>4</v>
      </c>
    </row>
    <row r="18" spans="1:19" ht="15.75" customHeight="1" thickBot="1">
      <c r="A18" s="347"/>
      <c r="B18" s="246"/>
      <c r="C18" s="330"/>
      <c r="D18" s="331"/>
      <c r="E18" s="332"/>
      <c r="F18" s="330"/>
      <c r="G18" s="331"/>
      <c r="H18" s="331"/>
      <c r="I18" s="382"/>
      <c r="J18" s="383"/>
      <c r="K18" s="384"/>
      <c r="L18" s="318"/>
      <c r="M18" s="318"/>
      <c r="N18" s="320"/>
      <c r="O18" s="336"/>
      <c r="P18" s="351"/>
      <c r="Q18" s="353"/>
      <c r="R18" s="366"/>
    </row>
    <row r="19" spans="1:19" ht="15" customHeight="1">
      <c r="A19" s="345">
        <v>4</v>
      </c>
      <c r="B19" s="244" t="str">
        <f>'Nasazení do skupin'!B20</f>
        <v>TJ Spartak Čelákovice "B" - Tobiáš Matura</v>
      </c>
      <c r="C19" s="333">
        <f>N7</f>
        <v>0</v>
      </c>
      <c r="D19" s="334" t="s">
        <v>9</v>
      </c>
      <c r="E19" s="325">
        <f>L7</f>
        <v>2</v>
      </c>
      <c r="F19" s="333">
        <f>N11</f>
        <v>2</v>
      </c>
      <c r="G19" s="334" t="s">
        <v>9</v>
      </c>
      <c r="H19" s="325">
        <f>L11</f>
        <v>0</v>
      </c>
      <c r="I19" s="321">
        <f>N15</f>
        <v>2</v>
      </c>
      <c r="J19" s="323" t="s">
        <v>9</v>
      </c>
      <c r="K19" s="323">
        <f>L15</f>
        <v>0</v>
      </c>
      <c r="L19" s="288">
        <v>2018</v>
      </c>
      <c r="M19" s="284"/>
      <c r="N19" s="285"/>
      <c r="O19" s="339">
        <f>C19+F19+I19</f>
        <v>4</v>
      </c>
      <c r="P19" s="339" t="s">
        <v>9</v>
      </c>
      <c r="Q19" s="341">
        <f>E19+H19+K19</f>
        <v>2</v>
      </c>
      <c r="R19" s="343">
        <v>4</v>
      </c>
    </row>
    <row r="20" spans="1:19" ht="15.75" customHeight="1" thickBot="1">
      <c r="A20" s="346"/>
      <c r="B20" s="245"/>
      <c r="C20" s="322"/>
      <c r="D20" s="324"/>
      <c r="E20" s="326"/>
      <c r="F20" s="322"/>
      <c r="G20" s="324"/>
      <c r="H20" s="326"/>
      <c r="I20" s="322"/>
      <c r="J20" s="324"/>
      <c r="K20" s="324"/>
      <c r="L20" s="316"/>
      <c r="M20" s="286"/>
      <c r="N20" s="287"/>
      <c r="O20" s="340"/>
      <c r="P20" s="340"/>
      <c r="Q20" s="342"/>
      <c r="R20" s="344"/>
    </row>
    <row r="21" spans="1:19" ht="15" customHeight="1">
      <c r="A21" s="346"/>
      <c r="B21" s="245"/>
      <c r="C21" s="329">
        <f>N9</f>
        <v>12</v>
      </c>
      <c r="D21" s="327" t="s">
        <v>9</v>
      </c>
      <c r="E21" s="328">
        <f>L9</f>
        <v>20</v>
      </c>
      <c r="F21" s="329">
        <f>N13</f>
        <v>20</v>
      </c>
      <c r="G21" s="327" t="s">
        <v>9</v>
      </c>
      <c r="H21" s="328">
        <f>L13</f>
        <v>14</v>
      </c>
      <c r="I21" s="329">
        <f>N17</f>
        <v>20</v>
      </c>
      <c r="J21" s="327" t="s">
        <v>9</v>
      </c>
      <c r="K21" s="327">
        <f>L17</f>
        <v>16</v>
      </c>
      <c r="L21" s="316"/>
      <c r="M21" s="286"/>
      <c r="N21" s="287"/>
      <c r="O21" s="372">
        <f>C21+F21+I21</f>
        <v>52</v>
      </c>
      <c r="P21" s="350" t="s">
        <v>9</v>
      </c>
      <c r="Q21" s="352">
        <f>E21+H21+K21</f>
        <v>50</v>
      </c>
      <c r="R21" s="365">
        <v>2</v>
      </c>
    </row>
    <row r="22" spans="1:19" ht="15.75" customHeight="1" thickBot="1">
      <c r="A22" s="347"/>
      <c r="B22" s="246"/>
      <c r="C22" s="330"/>
      <c r="D22" s="331"/>
      <c r="E22" s="332"/>
      <c r="F22" s="330"/>
      <c r="G22" s="331"/>
      <c r="H22" s="332"/>
      <c r="I22" s="330"/>
      <c r="J22" s="331"/>
      <c r="K22" s="331"/>
      <c r="L22" s="289"/>
      <c r="M22" s="290"/>
      <c r="N22" s="291"/>
      <c r="O22" s="373"/>
      <c r="P22" s="351"/>
      <c r="Q22" s="353"/>
      <c r="R22" s="366"/>
    </row>
    <row r="24" spans="1:19" ht="24.95" customHeight="1">
      <c r="A24" s="374" t="s">
        <v>28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</row>
    <row r="25" spans="1:19" ht="15" customHeight="1">
      <c r="A25" s="375">
        <v>1</v>
      </c>
      <c r="B25" s="371" t="str">
        <f>B7</f>
        <v>NK CLIMAX Vsetín "A" - David Dvořák</v>
      </c>
      <c r="C25" s="371"/>
      <c r="D25" s="371" t="s">
        <v>9</v>
      </c>
      <c r="E25" s="371" t="str">
        <f>B19</f>
        <v>TJ Spartak Čelákovice "B" - Tobiáš Matura</v>
      </c>
      <c r="F25" s="371"/>
      <c r="G25" s="371"/>
      <c r="H25" s="371"/>
      <c r="I25" s="371"/>
      <c r="J25" s="371"/>
      <c r="K25" s="371"/>
      <c r="L25" s="371"/>
      <c r="M25" s="371"/>
      <c r="N25" s="371"/>
      <c r="O25" s="54">
        <v>2</v>
      </c>
      <c r="P25" s="55" t="s">
        <v>9</v>
      </c>
      <c r="Q25" s="55">
        <v>0</v>
      </c>
      <c r="R25" s="9" t="s">
        <v>27</v>
      </c>
      <c r="S25" s="6"/>
    </row>
    <row r="26" spans="1:19" ht="15" customHeight="1">
      <c r="A26" s="375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53">
        <v>20</v>
      </c>
      <c r="P26" s="55" t="s">
        <v>9</v>
      </c>
      <c r="Q26" s="41">
        <v>12</v>
      </c>
      <c r="R26" s="9" t="s">
        <v>26</v>
      </c>
      <c r="S26" s="6"/>
    </row>
    <row r="27" spans="1:19" ht="15" customHeight="1">
      <c r="A27" s="375">
        <v>2</v>
      </c>
      <c r="B27" s="371" t="str">
        <f>B11</f>
        <v>TJ SLAVOJ Český Brod "A" - Martin Jedlička</v>
      </c>
      <c r="C27" s="371"/>
      <c r="D27" s="371" t="s">
        <v>9</v>
      </c>
      <c r="E27" s="371" t="str">
        <f>B15</f>
        <v>SK Liapor - Witte Karlovy Vary z.s. "B" - Pavel Gregor</v>
      </c>
      <c r="F27" s="371"/>
      <c r="G27" s="371"/>
      <c r="H27" s="371"/>
      <c r="I27" s="371"/>
      <c r="J27" s="371"/>
      <c r="K27" s="371"/>
      <c r="L27" s="371"/>
      <c r="M27" s="371"/>
      <c r="N27" s="371"/>
      <c r="O27" s="54">
        <v>2</v>
      </c>
      <c r="P27" s="55" t="s">
        <v>9</v>
      </c>
      <c r="Q27" s="55">
        <v>1</v>
      </c>
      <c r="R27" s="9" t="s">
        <v>27</v>
      </c>
    </row>
    <row r="28" spans="1:19" ht="15" customHeight="1">
      <c r="A28" s="375"/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53">
        <v>29</v>
      </c>
      <c r="P28" s="55" t="s">
        <v>9</v>
      </c>
      <c r="Q28" s="41">
        <v>23</v>
      </c>
      <c r="R28" s="9" t="s">
        <v>26</v>
      </c>
    </row>
    <row r="29" spans="1:19" ht="13.15" customHeight="1">
      <c r="A29" s="375">
        <v>3</v>
      </c>
      <c r="B29" s="371" t="str">
        <f>B15</f>
        <v>SK Liapor - Witte Karlovy Vary z.s. "B" - Pavel Gregor</v>
      </c>
      <c r="C29" s="371"/>
      <c r="D29" s="371" t="s">
        <v>9</v>
      </c>
      <c r="E29" s="371" t="str">
        <f>B7</f>
        <v>NK CLIMAX Vsetín "A" - David Dvořák</v>
      </c>
      <c r="F29" s="371"/>
      <c r="G29" s="371"/>
      <c r="H29" s="371"/>
      <c r="I29" s="371"/>
      <c r="J29" s="371"/>
      <c r="K29" s="371"/>
      <c r="L29" s="371"/>
      <c r="M29" s="371"/>
      <c r="N29" s="371"/>
      <c r="O29" s="54">
        <v>0</v>
      </c>
      <c r="P29" s="55" t="s">
        <v>9</v>
      </c>
      <c r="Q29" s="55">
        <v>2</v>
      </c>
      <c r="R29" s="9" t="s">
        <v>27</v>
      </c>
    </row>
    <row r="30" spans="1:19" ht="13.15" customHeight="1">
      <c r="A30" s="375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53">
        <v>11</v>
      </c>
      <c r="P30" s="55" t="s">
        <v>9</v>
      </c>
      <c r="Q30" s="41">
        <v>20</v>
      </c>
      <c r="R30" s="9" t="s">
        <v>26</v>
      </c>
    </row>
    <row r="31" spans="1:19" ht="15" customHeight="1">
      <c r="A31" s="375">
        <v>4</v>
      </c>
      <c r="B31" s="371" t="str">
        <f>B11</f>
        <v>TJ SLAVOJ Český Brod "A" - Martin Jedlička</v>
      </c>
      <c r="C31" s="371"/>
      <c r="D31" s="371" t="s">
        <v>9</v>
      </c>
      <c r="E31" s="371" t="str">
        <f>B19</f>
        <v>TJ Spartak Čelákovice "B" - Tobiáš Matura</v>
      </c>
      <c r="F31" s="371"/>
      <c r="G31" s="371"/>
      <c r="H31" s="371"/>
      <c r="I31" s="371"/>
      <c r="J31" s="371"/>
      <c r="K31" s="371"/>
      <c r="L31" s="371"/>
      <c r="M31" s="371"/>
      <c r="N31" s="371"/>
      <c r="O31" s="54">
        <v>0</v>
      </c>
      <c r="P31" s="55" t="s">
        <v>9</v>
      </c>
      <c r="Q31" s="55">
        <v>2</v>
      </c>
      <c r="R31" s="9" t="s">
        <v>27</v>
      </c>
    </row>
    <row r="32" spans="1:19" ht="17.25" customHeight="1">
      <c r="A32" s="375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53">
        <v>14</v>
      </c>
      <c r="P32" s="55" t="s">
        <v>9</v>
      </c>
      <c r="Q32" s="41">
        <v>20</v>
      </c>
      <c r="R32" s="9" t="s">
        <v>26</v>
      </c>
    </row>
    <row r="33" spans="1:18" ht="15" customHeight="1">
      <c r="A33" s="375">
        <v>5</v>
      </c>
      <c r="B33" s="371" t="str">
        <f>B19</f>
        <v>TJ Spartak Čelákovice "B" - Tobiáš Matura</v>
      </c>
      <c r="C33" s="371"/>
      <c r="D33" s="371" t="s">
        <v>9</v>
      </c>
      <c r="E33" s="371" t="str">
        <f>B15</f>
        <v>SK Liapor - Witte Karlovy Vary z.s. "B" - Pavel Gregor</v>
      </c>
      <c r="F33" s="371"/>
      <c r="G33" s="371"/>
      <c r="H33" s="371"/>
      <c r="I33" s="371"/>
      <c r="J33" s="371"/>
      <c r="K33" s="371"/>
      <c r="L33" s="371"/>
      <c r="M33" s="371"/>
      <c r="N33" s="371"/>
      <c r="O33" s="54">
        <v>2</v>
      </c>
      <c r="P33" s="55" t="s">
        <v>9</v>
      </c>
      <c r="Q33" s="55">
        <v>0</v>
      </c>
      <c r="R33" s="9" t="s">
        <v>27</v>
      </c>
    </row>
    <row r="34" spans="1:18" ht="15" customHeight="1">
      <c r="A34" s="375"/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53">
        <v>20</v>
      </c>
      <c r="P34" s="55" t="s">
        <v>9</v>
      </c>
      <c r="Q34" s="41">
        <v>16</v>
      </c>
      <c r="R34" s="9" t="s">
        <v>26</v>
      </c>
    </row>
    <row r="35" spans="1:18" ht="15" customHeight="1">
      <c r="A35" s="375">
        <v>6</v>
      </c>
      <c r="B35" s="371" t="str">
        <f>B7</f>
        <v>NK CLIMAX Vsetín "A" - David Dvořák</v>
      </c>
      <c r="C35" s="371"/>
      <c r="D35" s="371" t="s">
        <v>9</v>
      </c>
      <c r="E35" s="371" t="str">
        <f>B11</f>
        <v>TJ SLAVOJ Český Brod "A" - Martin Jedlička</v>
      </c>
      <c r="F35" s="371"/>
      <c r="G35" s="371"/>
      <c r="H35" s="371"/>
      <c r="I35" s="371"/>
      <c r="J35" s="371"/>
      <c r="K35" s="371"/>
      <c r="L35" s="371"/>
      <c r="M35" s="371"/>
      <c r="N35" s="371"/>
      <c r="O35" s="54">
        <v>2</v>
      </c>
      <c r="P35" s="55" t="s">
        <v>9</v>
      </c>
      <c r="Q35" s="55">
        <v>0</v>
      </c>
      <c r="R35" s="9" t="s">
        <v>27</v>
      </c>
    </row>
    <row r="36" spans="1:18" ht="15" customHeight="1">
      <c r="A36" s="375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53">
        <v>20</v>
      </c>
      <c r="P36" s="55" t="s">
        <v>9</v>
      </c>
      <c r="Q36" s="41">
        <v>10</v>
      </c>
      <c r="R36" s="9" t="s">
        <v>26</v>
      </c>
    </row>
    <row r="37" spans="1:18" ht="14.45" customHeight="1"/>
    <row r="38" spans="1:18" ht="14.45" customHeight="1"/>
    <row r="47" spans="1:18" ht="15" customHeight="1"/>
    <row r="51" ht="14.45" customHeight="1"/>
    <row r="52" ht="14.45" customHeight="1"/>
    <row r="65" ht="15" customHeight="1"/>
    <row r="69" ht="14.45" customHeight="1"/>
    <row r="70" ht="14.45" customHeight="1"/>
    <row r="89" ht="14.45" customHeight="1"/>
    <row r="90" ht="14.45" customHeight="1"/>
  </sheetData>
  <mergeCells count="150">
    <mergeCell ref="A35:A36"/>
    <mergeCell ref="B35:C36"/>
    <mergeCell ref="D35:D36"/>
    <mergeCell ref="E35:N36"/>
    <mergeCell ref="A4:B6"/>
    <mergeCell ref="C4:R4"/>
    <mergeCell ref="A31:A32"/>
    <mergeCell ref="B31:C32"/>
    <mergeCell ref="D31:D32"/>
    <mergeCell ref="E31:N32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BB92"/>
  <sheetViews>
    <sheetView showGridLines="0" workbookViewId="0">
      <selection activeCell="T5" sqref="T5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26" ht="15.75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26" ht="32.25" customHeight="1" thickBot="1">
      <c r="A4" s="292" t="s">
        <v>50</v>
      </c>
      <c r="B4" s="293"/>
      <c r="C4" s="298" t="str">
        <f>'Nasazení do skupin'!B3</f>
        <v>Brandýs nad Labem 24.11.2018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300"/>
    </row>
    <row r="5" spans="1:26">
      <c r="A5" s="294"/>
      <c r="B5" s="295"/>
      <c r="C5" s="284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26" ht="15.75" thickBot="1">
      <c r="A6" s="296"/>
      <c r="B6" s="297"/>
      <c r="C6" s="28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57" t="s">
        <v>8</v>
      </c>
    </row>
    <row r="7" spans="1:26" ht="15" customHeight="1">
      <c r="A7" s="241">
        <v>1</v>
      </c>
      <c r="B7" s="244" t="str">
        <f>'Nasazení do skupin'!B21</f>
        <v>MNK Modřice, z.s. "A" - Patrik Kolouch</v>
      </c>
      <c r="C7" s="260"/>
      <c r="D7" s="261"/>
      <c r="E7" s="262"/>
      <c r="F7" s="236"/>
      <c r="G7" s="236"/>
      <c r="H7" s="232"/>
      <c r="I7" s="234"/>
      <c r="J7" s="236"/>
      <c r="K7" s="232"/>
      <c r="L7" s="234"/>
      <c r="M7" s="236"/>
      <c r="N7" s="232"/>
      <c r="O7" s="282"/>
      <c r="P7" s="217"/>
      <c r="Q7" s="221"/>
      <c r="R7" s="224"/>
      <c r="Y7" s="47"/>
    </row>
    <row r="8" spans="1:26" ht="15.75" customHeight="1" thickBot="1">
      <c r="A8" s="242"/>
      <c r="B8" s="245"/>
      <c r="C8" s="263"/>
      <c r="D8" s="264"/>
      <c r="E8" s="265"/>
      <c r="F8" s="237"/>
      <c r="G8" s="237"/>
      <c r="H8" s="233"/>
      <c r="I8" s="235"/>
      <c r="J8" s="237"/>
      <c r="K8" s="233"/>
      <c r="L8" s="235"/>
      <c r="M8" s="237"/>
      <c r="N8" s="233"/>
      <c r="O8" s="283"/>
      <c r="P8" s="218"/>
      <c r="Q8" s="222"/>
      <c r="R8" s="225"/>
    </row>
    <row r="9" spans="1:26" ht="15" customHeight="1">
      <c r="A9" s="242"/>
      <c r="B9" s="245"/>
      <c r="C9" s="263"/>
      <c r="D9" s="264"/>
      <c r="E9" s="265"/>
      <c r="F9" s="210"/>
      <c r="G9" s="210"/>
      <c r="H9" s="216"/>
      <c r="I9" s="214"/>
      <c r="J9" s="210"/>
      <c r="K9" s="216"/>
      <c r="L9" s="214"/>
      <c r="M9" s="210"/>
      <c r="N9" s="216"/>
      <c r="O9" s="280"/>
      <c r="P9" s="206"/>
      <c r="Q9" s="208"/>
      <c r="R9" s="226"/>
      <c r="X9" s="47"/>
      <c r="Y9" s="47"/>
      <c r="Z9" s="47"/>
    </row>
    <row r="10" spans="1:26" ht="15.75" customHeight="1" thickBot="1">
      <c r="A10" s="243"/>
      <c r="B10" s="246"/>
      <c r="C10" s="266"/>
      <c r="D10" s="267"/>
      <c r="E10" s="268"/>
      <c r="F10" s="210"/>
      <c r="G10" s="210"/>
      <c r="H10" s="216"/>
      <c r="I10" s="215"/>
      <c r="J10" s="211"/>
      <c r="K10" s="231"/>
      <c r="L10" s="215"/>
      <c r="M10" s="211"/>
      <c r="N10" s="231"/>
      <c r="O10" s="281"/>
      <c r="P10" s="207"/>
      <c r="Q10" s="209"/>
      <c r="R10" s="227"/>
      <c r="X10" s="47"/>
      <c r="Y10" s="47"/>
      <c r="Z10" s="47"/>
    </row>
    <row r="11" spans="1:26" ht="15" customHeight="1">
      <c r="A11" s="241">
        <v>2</v>
      </c>
      <c r="B11" s="244" t="str">
        <f>'Nasazení do skupin'!B22</f>
        <v>TJ Radomyšl, z.s. "A" - Lukáš Votava</v>
      </c>
      <c r="C11" s="256"/>
      <c r="D11" s="257"/>
      <c r="E11" s="257"/>
      <c r="F11" s="288" t="s">
        <v>64</v>
      </c>
      <c r="G11" s="284"/>
      <c r="H11" s="285"/>
      <c r="I11" s="236"/>
      <c r="J11" s="236"/>
      <c r="K11" s="232"/>
      <c r="L11" s="234"/>
      <c r="M11" s="236"/>
      <c r="N11" s="232"/>
      <c r="O11" s="282"/>
      <c r="P11" s="217"/>
      <c r="Q11" s="221"/>
      <c r="R11" s="224"/>
    </row>
    <row r="12" spans="1:26" ht="15.75" customHeight="1" thickBot="1">
      <c r="A12" s="242"/>
      <c r="B12" s="245"/>
      <c r="C12" s="235"/>
      <c r="D12" s="237"/>
      <c r="E12" s="237"/>
      <c r="F12" s="316"/>
      <c r="G12" s="286"/>
      <c r="H12" s="287"/>
      <c r="I12" s="237"/>
      <c r="J12" s="237"/>
      <c r="K12" s="233"/>
      <c r="L12" s="235"/>
      <c r="M12" s="237"/>
      <c r="N12" s="233"/>
      <c r="O12" s="283"/>
      <c r="P12" s="218"/>
      <c r="Q12" s="222"/>
      <c r="R12" s="225"/>
    </row>
    <row r="13" spans="1:26" ht="15" customHeight="1">
      <c r="A13" s="242"/>
      <c r="B13" s="245"/>
      <c r="C13" s="214"/>
      <c r="D13" s="210"/>
      <c r="E13" s="210"/>
      <c r="F13" s="316"/>
      <c r="G13" s="286"/>
      <c r="H13" s="287"/>
      <c r="I13" s="210"/>
      <c r="J13" s="210"/>
      <c r="K13" s="216"/>
      <c r="L13" s="214"/>
      <c r="M13" s="210"/>
      <c r="N13" s="216"/>
      <c r="O13" s="280"/>
      <c r="P13" s="206"/>
      <c r="Q13" s="208"/>
      <c r="R13" s="226"/>
    </row>
    <row r="14" spans="1:26" ht="15.75" customHeight="1" thickBot="1">
      <c r="A14" s="243"/>
      <c r="B14" s="246"/>
      <c r="C14" s="215"/>
      <c r="D14" s="211"/>
      <c r="E14" s="211"/>
      <c r="F14" s="289"/>
      <c r="G14" s="290"/>
      <c r="H14" s="291"/>
      <c r="I14" s="210"/>
      <c r="J14" s="210"/>
      <c r="K14" s="216"/>
      <c r="L14" s="215"/>
      <c r="M14" s="211"/>
      <c r="N14" s="231"/>
      <c r="O14" s="281"/>
      <c r="P14" s="207"/>
      <c r="Q14" s="209"/>
      <c r="R14" s="227"/>
    </row>
    <row r="15" spans="1:26" ht="15" customHeight="1">
      <c r="A15" s="241">
        <v>3</v>
      </c>
      <c r="B15" s="244" t="str">
        <f>'Nasazení do skupin'!B23</f>
        <v>TJ SLAVOJ Český Brod "B" - Jaroslav Synáček</v>
      </c>
      <c r="C15" s="234"/>
      <c r="D15" s="236"/>
      <c r="E15" s="232"/>
      <c r="F15" s="256"/>
      <c r="G15" s="257"/>
      <c r="H15" s="257"/>
      <c r="I15" s="376"/>
      <c r="J15" s="377"/>
      <c r="K15" s="378"/>
      <c r="L15" s="238"/>
      <c r="M15" s="238"/>
      <c r="N15" s="278"/>
      <c r="O15" s="282"/>
      <c r="P15" s="217"/>
      <c r="Q15" s="221"/>
      <c r="R15" s="224"/>
    </row>
    <row r="16" spans="1:26" ht="15.75" customHeight="1" thickBot="1">
      <c r="A16" s="242"/>
      <c r="B16" s="245"/>
      <c r="C16" s="235"/>
      <c r="D16" s="237"/>
      <c r="E16" s="233"/>
      <c r="F16" s="235"/>
      <c r="G16" s="237"/>
      <c r="H16" s="237"/>
      <c r="I16" s="379"/>
      <c r="J16" s="380"/>
      <c r="K16" s="381"/>
      <c r="L16" s="239"/>
      <c r="M16" s="239"/>
      <c r="N16" s="279"/>
      <c r="O16" s="283"/>
      <c r="P16" s="218"/>
      <c r="Q16" s="222"/>
      <c r="R16" s="225"/>
    </row>
    <row r="17" spans="1:28" ht="15" customHeight="1">
      <c r="A17" s="242"/>
      <c r="B17" s="245"/>
      <c r="C17" s="214"/>
      <c r="D17" s="210"/>
      <c r="E17" s="216"/>
      <c r="F17" s="214"/>
      <c r="G17" s="210"/>
      <c r="H17" s="210"/>
      <c r="I17" s="379"/>
      <c r="J17" s="380"/>
      <c r="K17" s="381"/>
      <c r="L17" s="258"/>
      <c r="M17" s="258"/>
      <c r="N17" s="212"/>
      <c r="O17" s="280"/>
      <c r="P17" s="206"/>
      <c r="Q17" s="208"/>
      <c r="R17" s="226"/>
    </row>
    <row r="18" spans="1:28" ht="15.75" customHeight="1" thickBot="1">
      <c r="A18" s="243"/>
      <c r="B18" s="246"/>
      <c r="C18" s="215"/>
      <c r="D18" s="211"/>
      <c r="E18" s="231"/>
      <c r="F18" s="215"/>
      <c r="G18" s="211"/>
      <c r="H18" s="211"/>
      <c r="I18" s="382"/>
      <c r="J18" s="383"/>
      <c r="K18" s="384"/>
      <c r="L18" s="259"/>
      <c r="M18" s="259"/>
      <c r="N18" s="213"/>
      <c r="O18" s="281"/>
      <c r="P18" s="207"/>
      <c r="Q18" s="209"/>
      <c r="R18" s="227"/>
    </row>
    <row r="19" spans="1:28" ht="15" customHeight="1">
      <c r="A19" s="241">
        <v>4</v>
      </c>
      <c r="B19" s="244" t="str">
        <f>'Nasazení do skupin'!B24</f>
        <v>SK Liapor - Witte Karlovy Vary z.s. "C" - Jan Schäfer</v>
      </c>
      <c r="C19" s="234"/>
      <c r="D19" s="236"/>
      <c r="E19" s="232"/>
      <c r="F19" s="234"/>
      <c r="G19" s="236"/>
      <c r="H19" s="232"/>
      <c r="I19" s="256"/>
      <c r="J19" s="257"/>
      <c r="K19" s="257"/>
      <c r="L19" s="288">
        <v>2018</v>
      </c>
      <c r="M19" s="284"/>
      <c r="N19" s="285"/>
      <c r="O19" s="217"/>
      <c r="P19" s="217"/>
      <c r="Q19" s="221"/>
      <c r="R19" s="224"/>
    </row>
    <row r="20" spans="1:28" ht="15.75" customHeight="1" thickBot="1">
      <c r="A20" s="242"/>
      <c r="B20" s="245"/>
      <c r="C20" s="235"/>
      <c r="D20" s="237"/>
      <c r="E20" s="233"/>
      <c r="F20" s="235"/>
      <c r="G20" s="237"/>
      <c r="H20" s="233"/>
      <c r="I20" s="235"/>
      <c r="J20" s="237"/>
      <c r="K20" s="237"/>
      <c r="L20" s="316"/>
      <c r="M20" s="286"/>
      <c r="N20" s="287"/>
      <c r="O20" s="218"/>
      <c r="P20" s="218"/>
      <c r="Q20" s="222"/>
      <c r="R20" s="225"/>
    </row>
    <row r="21" spans="1:28" ht="15" customHeight="1">
      <c r="A21" s="242"/>
      <c r="B21" s="245"/>
      <c r="C21" s="214"/>
      <c r="D21" s="210"/>
      <c r="E21" s="216"/>
      <c r="F21" s="214"/>
      <c r="G21" s="210"/>
      <c r="H21" s="216"/>
      <c r="I21" s="214"/>
      <c r="J21" s="210"/>
      <c r="K21" s="210"/>
      <c r="L21" s="316"/>
      <c r="M21" s="286"/>
      <c r="N21" s="287"/>
      <c r="O21" s="219"/>
      <c r="P21" s="206"/>
      <c r="Q21" s="208"/>
      <c r="R21" s="226"/>
    </row>
    <row r="22" spans="1:28" ht="15.75" customHeight="1" thickBot="1">
      <c r="A22" s="243"/>
      <c r="B22" s="246"/>
      <c r="C22" s="215"/>
      <c r="D22" s="211"/>
      <c r="E22" s="231"/>
      <c r="F22" s="215"/>
      <c r="G22" s="211"/>
      <c r="H22" s="231"/>
      <c r="I22" s="215"/>
      <c r="J22" s="211"/>
      <c r="K22" s="211"/>
      <c r="L22" s="289"/>
      <c r="M22" s="290"/>
      <c r="N22" s="291"/>
      <c r="O22" s="220"/>
      <c r="P22" s="207"/>
      <c r="Q22" s="209"/>
      <c r="R22" s="227"/>
    </row>
    <row r="24" spans="1:28" ht="24.95" customHeight="1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40"/>
      <c r="B25" s="228"/>
      <c r="C25" s="228"/>
      <c r="D25" s="229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40"/>
      <c r="B26" s="228"/>
      <c r="C26" s="228"/>
      <c r="D26" s="229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40"/>
      <c r="B27" s="228"/>
      <c r="C27" s="228"/>
      <c r="D27" s="229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40"/>
      <c r="B28" s="228"/>
      <c r="C28" s="228"/>
      <c r="D28" s="229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40"/>
      <c r="B29" s="228"/>
      <c r="C29" s="228"/>
      <c r="D29" s="229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40"/>
      <c r="B30" s="228"/>
      <c r="C30" s="228"/>
      <c r="D30" s="229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40"/>
      <c r="B31" s="228"/>
      <c r="C31" s="228"/>
      <c r="D31" s="229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>
      <c r="A32" s="240"/>
      <c r="B32" s="228"/>
      <c r="C32" s="228"/>
      <c r="D32" s="229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40"/>
      <c r="B33" s="228"/>
      <c r="C33" s="228"/>
      <c r="D33" s="229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40"/>
      <c r="B34" s="228"/>
      <c r="C34" s="228"/>
      <c r="D34" s="229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40"/>
      <c r="B35" s="228"/>
      <c r="C35" s="228"/>
      <c r="D35" s="229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40"/>
      <c r="B36" s="228"/>
      <c r="C36" s="228"/>
      <c r="D36" s="229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>
      <c r="P37" s="230"/>
      <c r="Q37" s="230"/>
      <c r="R37" s="45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</row>
    <row r="39" spans="1:54"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</row>
    <row r="40" spans="1:54"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</row>
    <row r="41" spans="1:54" ht="20.25">
      <c r="T41" s="201"/>
      <c r="U41" s="201"/>
      <c r="V41" s="201"/>
      <c r="W41" s="201"/>
      <c r="X41" s="201"/>
      <c r="Y41" s="201"/>
      <c r="Z41" s="201"/>
      <c r="AA41" s="203"/>
      <c r="AB41" s="203"/>
      <c r="AC41" s="203"/>
      <c r="AD41" s="203"/>
      <c r="AE41" s="203"/>
      <c r="AF41" s="203"/>
      <c r="AG41" s="3"/>
      <c r="AH41" s="3"/>
      <c r="AI41" s="201"/>
      <c r="AJ41" s="201"/>
      <c r="AK41" s="201"/>
      <c r="AL41" s="201"/>
      <c r="AM41" s="201"/>
      <c r="AN41" s="201"/>
      <c r="AO41" s="8"/>
      <c r="AP41" s="7"/>
      <c r="AQ41" s="7"/>
      <c r="AR41" s="7"/>
      <c r="AS41" s="7"/>
      <c r="AT41" s="7"/>
      <c r="AU41" s="201"/>
      <c r="AV41" s="201"/>
      <c r="AW41" s="201"/>
      <c r="AX41" s="201"/>
      <c r="AY41" s="3"/>
      <c r="AZ41" s="3"/>
      <c r="BA41" s="3"/>
      <c r="BB41" s="3"/>
    </row>
    <row r="43" spans="1:54" ht="20.25">
      <c r="T43" s="203"/>
      <c r="U43" s="203"/>
      <c r="V43" s="203"/>
      <c r="W43" s="203"/>
      <c r="X43" s="203"/>
      <c r="Y43" s="203"/>
      <c r="Z43" s="203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3"/>
      <c r="AL43" s="203"/>
      <c r="AM43" s="203"/>
      <c r="AN43" s="203"/>
      <c r="AO43" s="203"/>
      <c r="AP43" s="203"/>
      <c r="AQ43" s="203"/>
      <c r="AR43" s="203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</row>
    <row r="46" spans="1:54" ht="15.75">
      <c r="T46" s="205"/>
      <c r="U46" s="205"/>
      <c r="V46" s="205"/>
      <c r="W46" s="205"/>
      <c r="X46" s="205"/>
      <c r="Y46" s="205"/>
      <c r="Z46" s="4"/>
      <c r="AA46" s="205"/>
      <c r="AB46" s="205"/>
      <c r="AC46" s="4"/>
      <c r="AD46" s="4"/>
      <c r="AE46" s="4"/>
      <c r="AF46" s="205"/>
      <c r="AG46" s="205"/>
      <c r="AH46" s="205"/>
      <c r="AI46" s="205"/>
      <c r="AJ46" s="205"/>
      <c r="AK46" s="205"/>
      <c r="AL46" s="4"/>
      <c r="AM46" s="4"/>
      <c r="AN46" s="4"/>
      <c r="AO46" s="4"/>
      <c r="AP46" s="4"/>
      <c r="AQ46" s="4"/>
      <c r="AR46" s="205"/>
      <c r="AS46" s="205"/>
      <c r="AT46" s="205"/>
      <c r="AU46" s="205"/>
      <c r="AV46" s="205"/>
      <c r="AW46" s="205"/>
      <c r="AX46" s="4"/>
      <c r="AY46" s="4"/>
      <c r="AZ46" s="4"/>
      <c r="BA46" s="4"/>
      <c r="BB46" s="4"/>
    </row>
    <row r="49" spans="20:54" ht="15" customHeight="1"/>
    <row r="53" spans="20:54"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</row>
    <row r="54" spans="20:54"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</row>
    <row r="58" spans="20:54" ht="23.25"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</row>
    <row r="59" spans="20:54" ht="20.25">
      <c r="T59" s="201"/>
      <c r="U59" s="201"/>
      <c r="V59" s="201"/>
      <c r="W59" s="201"/>
      <c r="X59" s="201"/>
      <c r="Y59" s="201"/>
      <c r="Z59" s="201"/>
      <c r="AA59" s="203"/>
      <c r="AB59" s="203"/>
      <c r="AC59" s="203"/>
      <c r="AD59" s="203"/>
      <c r="AE59" s="203"/>
      <c r="AF59" s="203"/>
      <c r="AG59" s="3"/>
      <c r="AH59" s="3"/>
      <c r="AI59" s="201"/>
      <c r="AJ59" s="201"/>
      <c r="AK59" s="201"/>
      <c r="AL59" s="201"/>
      <c r="AM59" s="201"/>
      <c r="AN59" s="201"/>
      <c r="AO59" s="8"/>
      <c r="AP59" s="7"/>
      <c r="AQ59" s="7"/>
      <c r="AR59" s="7"/>
      <c r="AS59" s="7"/>
      <c r="AT59" s="7"/>
      <c r="AU59" s="201"/>
      <c r="AV59" s="201"/>
      <c r="AW59" s="201"/>
      <c r="AX59" s="201"/>
      <c r="AY59" s="3"/>
      <c r="AZ59" s="3"/>
      <c r="BA59" s="3"/>
      <c r="BB59" s="3"/>
    </row>
    <row r="61" spans="20:54" ht="20.25">
      <c r="T61" s="203"/>
      <c r="U61" s="203"/>
      <c r="V61" s="203"/>
      <c r="W61" s="203"/>
      <c r="X61" s="203"/>
      <c r="Y61" s="203"/>
      <c r="Z61" s="203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3"/>
      <c r="AL61" s="203"/>
      <c r="AM61" s="203"/>
      <c r="AN61" s="203"/>
      <c r="AO61" s="203"/>
      <c r="AP61" s="203"/>
      <c r="AQ61" s="203"/>
      <c r="AR61" s="203"/>
      <c r="AS61" s="204"/>
      <c r="AT61" s="204"/>
      <c r="AU61" s="204"/>
      <c r="AV61" s="204"/>
      <c r="AW61" s="204"/>
      <c r="AX61" s="204"/>
      <c r="AY61" s="204"/>
      <c r="AZ61" s="204"/>
      <c r="BA61" s="204"/>
      <c r="BB61" s="204"/>
    </row>
    <row r="64" spans="20:54" ht="15.75">
      <c r="T64" s="205"/>
      <c r="U64" s="205"/>
      <c r="V64" s="205"/>
      <c r="W64" s="205"/>
      <c r="X64" s="205"/>
      <c r="Y64" s="205"/>
      <c r="Z64" s="4"/>
      <c r="AA64" s="205"/>
      <c r="AB64" s="205"/>
      <c r="AC64" s="4"/>
      <c r="AD64" s="4"/>
      <c r="AE64" s="4"/>
      <c r="AF64" s="205"/>
      <c r="AG64" s="205"/>
      <c r="AH64" s="205"/>
      <c r="AI64" s="205"/>
      <c r="AJ64" s="205"/>
      <c r="AK64" s="205"/>
      <c r="AL64" s="4"/>
      <c r="AM64" s="4"/>
      <c r="AN64" s="4"/>
      <c r="AO64" s="4"/>
      <c r="AP64" s="4"/>
      <c r="AQ64" s="4"/>
      <c r="AR64" s="205"/>
      <c r="AS64" s="205"/>
      <c r="AT64" s="205"/>
      <c r="AU64" s="205"/>
      <c r="AV64" s="205"/>
      <c r="AW64" s="205"/>
      <c r="AX64" s="4"/>
      <c r="AY64" s="4"/>
      <c r="AZ64" s="4"/>
      <c r="BA64" s="4"/>
      <c r="BB64" s="4"/>
    </row>
    <row r="67" spans="20:54" ht="15" customHeight="1"/>
    <row r="71" spans="20:54"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</row>
    <row r="72" spans="20:54"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</row>
    <row r="76" spans="20:54" ht="23.25"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</row>
    <row r="78" spans="20:54" ht="23.25"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</row>
    <row r="79" spans="20:54" ht="20.25">
      <c r="T79" s="201"/>
      <c r="U79" s="201"/>
      <c r="V79" s="201"/>
      <c r="W79" s="201"/>
      <c r="X79" s="201"/>
      <c r="Y79" s="201"/>
      <c r="Z79" s="201"/>
      <c r="AA79" s="203"/>
      <c r="AB79" s="203"/>
      <c r="AC79" s="203"/>
      <c r="AD79" s="203"/>
      <c r="AE79" s="203"/>
      <c r="AF79" s="203"/>
      <c r="AG79" s="3"/>
      <c r="AH79" s="3"/>
      <c r="AI79" s="201"/>
      <c r="AJ79" s="201"/>
      <c r="AK79" s="201"/>
      <c r="AL79" s="201"/>
      <c r="AM79" s="201"/>
      <c r="AN79" s="201"/>
      <c r="AO79" s="8"/>
      <c r="AP79" s="7"/>
      <c r="AQ79" s="7"/>
      <c r="AR79" s="7"/>
      <c r="AS79" s="7"/>
      <c r="AT79" s="7"/>
      <c r="AU79" s="201"/>
      <c r="AV79" s="201"/>
      <c r="AW79" s="201"/>
      <c r="AX79" s="201"/>
      <c r="AY79" s="3"/>
      <c r="AZ79" s="3"/>
      <c r="BA79" s="3"/>
      <c r="BB79" s="3"/>
    </row>
    <row r="81" spans="20:54" ht="20.25">
      <c r="T81" s="203"/>
      <c r="U81" s="203"/>
      <c r="V81" s="203"/>
      <c r="W81" s="203"/>
      <c r="X81" s="203"/>
      <c r="Y81" s="203"/>
      <c r="Z81" s="203"/>
      <c r="AA81" s="204"/>
      <c r="AB81" s="204"/>
      <c r="AC81" s="204"/>
      <c r="AD81" s="204"/>
      <c r="AE81" s="204"/>
      <c r="AF81" s="204"/>
      <c r="AG81" s="204"/>
      <c r="AH81" s="204"/>
      <c r="AI81" s="204"/>
      <c r="AJ81" s="204"/>
      <c r="AK81" s="3"/>
      <c r="AL81" s="203"/>
      <c r="AM81" s="203"/>
      <c r="AN81" s="203"/>
      <c r="AO81" s="203"/>
      <c r="AP81" s="203"/>
      <c r="AQ81" s="203"/>
      <c r="AR81" s="203"/>
      <c r="AS81" s="204"/>
      <c r="AT81" s="204"/>
      <c r="AU81" s="204"/>
      <c r="AV81" s="204"/>
      <c r="AW81" s="204"/>
      <c r="AX81" s="204"/>
      <c r="AY81" s="204"/>
      <c r="AZ81" s="204"/>
      <c r="BA81" s="204"/>
      <c r="BB81" s="204"/>
    </row>
    <row r="84" spans="20:54" ht="15.75">
      <c r="T84" s="205"/>
      <c r="U84" s="205"/>
      <c r="V84" s="205"/>
      <c r="W84" s="205"/>
      <c r="X84" s="205"/>
      <c r="Y84" s="205"/>
      <c r="Z84" s="4"/>
      <c r="AA84" s="205"/>
      <c r="AB84" s="205"/>
      <c r="AC84" s="4"/>
      <c r="AD84" s="4"/>
      <c r="AE84" s="4"/>
      <c r="AF84" s="205"/>
      <c r="AG84" s="205"/>
      <c r="AH84" s="205"/>
      <c r="AI84" s="205"/>
      <c r="AJ84" s="205"/>
      <c r="AK84" s="205"/>
      <c r="AL84" s="4"/>
      <c r="AM84" s="4"/>
      <c r="AN84" s="4"/>
      <c r="AO84" s="4"/>
      <c r="AP84" s="4"/>
      <c r="AQ84" s="4"/>
      <c r="AR84" s="205"/>
      <c r="AS84" s="205"/>
      <c r="AT84" s="205"/>
      <c r="AU84" s="205"/>
      <c r="AV84" s="205"/>
      <c r="AW84" s="205"/>
      <c r="AX84" s="4"/>
      <c r="AY84" s="4"/>
      <c r="AZ84" s="4"/>
      <c r="BA84" s="4"/>
      <c r="BB84" s="4"/>
    </row>
    <row r="91" spans="20:54"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201"/>
      <c r="AS91" s="201"/>
      <c r="AT91" s="201"/>
      <c r="AU91" s="201"/>
      <c r="AV91" s="201"/>
      <c r="AW91" s="201"/>
      <c r="AX91" s="201"/>
      <c r="AY91" s="201"/>
      <c r="AZ91" s="201"/>
      <c r="BA91" s="201"/>
      <c r="BB91" s="201"/>
    </row>
    <row r="92" spans="20:54"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  <c r="AV92" s="201"/>
      <c r="AW92" s="201"/>
      <c r="AX92" s="201"/>
      <c r="AY92" s="201"/>
      <c r="AZ92" s="201"/>
      <c r="BA92" s="201"/>
      <c r="BB92" s="201"/>
    </row>
  </sheetData>
  <mergeCells count="195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T46:Y46"/>
    <mergeCell ref="AA46:AB46"/>
    <mergeCell ref="AF46:AK46"/>
    <mergeCell ref="AR46:AW46"/>
    <mergeCell ref="T53:BB54"/>
    <mergeCell ref="T58:BB58"/>
    <mergeCell ref="T39:BB40"/>
    <mergeCell ref="T41:Z41"/>
    <mergeCell ref="AA41:AF41"/>
    <mergeCell ref="AI41:AN41"/>
    <mergeCell ref="AU41:AX41"/>
    <mergeCell ref="T43:Z43"/>
    <mergeCell ref="AA43:AJ43"/>
    <mergeCell ref="AL43:AR43"/>
    <mergeCell ref="AS43:BB43"/>
    <mergeCell ref="T64:Y64"/>
    <mergeCell ref="AA64:AB64"/>
    <mergeCell ref="AF64:AK64"/>
    <mergeCell ref="AR64:AW64"/>
    <mergeCell ref="T71:BB72"/>
    <mergeCell ref="T76:BB76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T92"/>
  <sheetViews>
    <sheetView showGridLines="0" workbookViewId="0">
      <selection activeCell="V7" sqref="V7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20" ht="15.75" thickBot="1"/>
    <row r="2" spans="1:20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20" ht="15.75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20" ht="32.25" customHeight="1" thickBot="1">
      <c r="A4" s="292" t="s">
        <v>50</v>
      </c>
      <c r="B4" s="293"/>
      <c r="C4" s="362" t="str">
        <f>'Nasazení do skupin'!B3</f>
        <v>Brandýs nad Labem 24.11.2018</v>
      </c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20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20" ht="15.75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67" t="s">
        <v>8</v>
      </c>
    </row>
    <row r="7" spans="1:20" ht="15" customHeight="1">
      <c r="A7" s="345">
        <v>1</v>
      </c>
      <c r="B7" s="244" t="str">
        <f>'Nasazení do skupin'!B21</f>
        <v>MNK Modřice, z.s. "A" - Patrik Kolouch</v>
      </c>
      <c r="C7" s="260"/>
      <c r="D7" s="261"/>
      <c r="E7" s="262"/>
      <c r="F7" s="334">
        <f>O35</f>
        <v>2</v>
      </c>
      <c r="G7" s="334" t="s">
        <v>9</v>
      </c>
      <c r="H7" s="325">
        <f>Q35</f>
        <v>0</v>
      </c>
      <c r="I7" s="333">
        <f>Q29</f>
        <v>2</v>
      </c>
      <c r="J7" s="334" t="s">
        <v>9</v>
      </c>
      <c r="K7" s="325">
        <f>O29</f>
        <v>1</v>
      </c>
      <c r="L7" s="333">
        <f>O25</f>
        <v>2</v>
      </c>
      <c r="M7" s="334" t="s">
        <v>9</v>
      </c>
      <c r="N7" s="325">
        <f>Q25</f>
        <v>0</v>
      </c>
      <c r="O7" s="337">
        <f>F7+I7+L7</f>
        <v>6</v>
      </c>
      <c r="P7" s="339" t="s">
        <v>9</v>
      </c>
      <c r="Q7" s="341">
        <f>H7+K7+N7</f>
        <v>1</v>
      </c>
      <c r="R7" s="343">
        <v>6</v>
      </c>
    </row>
    <row r="8" spans="1:20" ht="15.75" customHeight="1" thickBot="1">
      <c r="A8" s="346"/>
      <c r="B8" s="245"/>
      <c r="C8" s="263"/>
      <c r="D8" s="264"/>
      <c r="E8" s="265"/>
      <c r="F8" s="324"/>
      <c r="G8" s="324"/>
      <c r="H8" s="326"/>
      <c r="I8" s="322"/>
      <c r="J8" s="324"/>
      <c r="K8" s="326"/>
      <c r="L8" s="322"/>
      <c r="M8" s="324"/>
      <c r="N8" s="326"/>
      <c r="O8" s="338"/>
      <c r="P8" s="340"/>
      <c r="Q8" s="342"/>
      <c r="R8" s="344"/>
    </row>
    <row r="9" spans="1:20" ht="15" customHeight="1">
      <c r="A9" s="346"/>
      <c r="B9" s="245"/>
      <c r="C9" s="263"/>
      <c r="D9" s="264"/>
      <c r="E9" s="265"/>
      <c r="F9" s="327">
        <f>O36</f>
        <v>20</v>
      </c>
      <c r="G9" s="327" t="s">
        <v>9</v>
      </c>
      <c r="H9" s="328">
        <f>Q36</f>
        <v>10</v>
      </c>
      <c r="I9" s="329">
        <f>Q30</f>
        <v>26</v>
      </c>
      <c r="J9" s="327" t="s">
        <v>9</v>
      </c>
      <c r="K9" s="328">
        <f>O30</f>
        <v>25</v>
      </c>
      <c r="L9" s="329">
        <f>O26</f>
        <v>20</v>
      </c>
      <c r="M9" s="327" t="s">
        <v>9</v>
      </c>
      <c r="N9" s="328">
        <f>Q26</f>
        <v>12</v>
      </c>
      <c r="O9" s="335">
        <f>F9+I9+L9</f>
        <v>66</v>
      </c>
      <c r="P9" s="350" t="s">
        <v>9</v>
      </c>
      <c r="Q9" s="352">
        <f>H9+K9+N9</f>
        <v>47</v>
      </c>
      <c r="R9" s="348">
        <v>1</v>
      </c>
    </row>
    <row r="10" spans="1:20" ht="15.75" customHeight="1" thickBot="1">
      <c r="A10" s="347"/>
      <c r="B10" s="246"/>
      <c r="C10" s="266"/>
      <c r="D10" s="267"/>
      <c r="E10" s="268"/>
      <c r="F10" s="327"/>
      <c r="G10" s="327"/>
      <c r="H10" s="328"/>
      <c r="I10" s="330"/>
      <c r="J10" s="331"/>
      <c r="K10" s="332"/>
      <c r="L10" s="330"/>
      <c r="M10" s="331"/>
      <c r="N10" s="332"/>
      <c r="O10" s="336"/>
      <c r="P10" s="351"/>
      <c r="Q10" s="353"/>
      <c r="R10" s="349"/>
    </row>
    <row r="11" spans="1:20" ht="15" customHeight="1">
      <c r="A11" s="345">
        <v>2</v>
      </c>
      <c r="B11" s="244" t="str">
        <f>'Nasazení do skupin'!B22</f>
        <v>TJ Radomyšl, z.s. "A" - Lukáš Votava</v>
      </c>
      <c r="C11" s="321">
        <f>H7</f>
        <v>0</v>
      </c>
      <c r="D11" s="323" t="s">
        <v>9</v>
      </c>
      <c r="E11" s="323">
        <f>F7</f>
        <v>2</v>
      </c>
      <c r="F11" s="288" t="s">
        <v>64</v>
      </c>
      <c r="G11" s="284"/>
      <c r="H11" s="285"/>
      <c r="I11" s="334">
        <f>O27</f>
        <v>2</v>
      </c>
      <c r="J11" s="334" t="s">
        <v>9</v>
      </c>
      <c r="K11" s="325">
        <f>Q27</f>
        <v>1</v>
      </c>
      <c r="L11" s="333">
        <f>O31</f>
        <v>0</v>
      </c>
      <c r="M11" s="334" t="s">
        <v>9</v>
      </c>
      <c r="N11" s="325">
        <f>Q31</f>
        <v>2</v>
      </c>
      <c r="O11" s="337">
        <f>C11+I11+L11</f>
        <v>2</v>
      </c>
      <c r="P11" s="339" t="s">
        <v>9</v>
      </c>
      <c r="Q11" s="341">
        <f>E11+K11+N11</f>
        <v>5</v>
      </c>
      <c r="R11" s="343">
        <v>2</v>
      </c>
      <c r="T11" s="449">
        <v>8.5416666666666655E-2</v>
      </c>
    </row>
    <row r="12" spans="1:20" ht="15.75" customHeight="1" thickBot="1">
      <c r="A12" s="346"/>
      <c r="B12" s="245"/>
      <c r="C12" s="322"/>
      <c r="D12" s="324"/>
      <c r="E12" s="324"/>
      <c r="F12" s="316"/>
      <c r="G12" s="286"/>
      <c r="H12" s="287"/>
      <c r="I12" s="324"/>
      <c r="J12" s="324"/>
      <c r="K12" s="326"/>
      <c r="L12" s="322"/>
      <c r="M12" s="324"/>
      <c r="N12" s="326"/>
      <c r="O12" s="338"/>
      <c r="P12" s="340"/>
      <c r="Q12" s="342"/>
      <c r="R12" s="344"/>
    </row>
    <row r="13" spans="1:20" ht="15" customHeight="1">
      <c r="A13" s="346"/>
      <c r="B13" s="245"/>
      <c r="C13" s="329">
        <f>H9</f>
        <v>10</v>
      </c>
      <c r="D13" s="327" t="s">
        <v>9</v>
      </c>
      <c r="E13" s="327">
        <f>F9</f>
        <v>20</v>
      </c>
      <c r="F13" s="316"/>
      <c r="G13" s="286"/>
      <c r="H13" s="287"/>
      <c r="I13" s="327">
        <f>O28</f>
        <v>23</v>
      </c>
      <c r="J13" s="327" t="s">
        <v>9</v>
      </c>
      <c r="K13" s="328">
        <f>Q28</f>
        <v>21</v>
      </c>
      <c r="L13" s="329">
        <f>O32</f>
        <v>18</v>
      </c>
      <c r="M13" s="327" t="s">
        <v>9</v>
      </c>
      <c r="N13" s="328">
        <f>Q32</f>
        <v>20</v>
      </c>
      <c r="O13" s="335">
        <f>C13+I13+L13</f>
        <v>51</v>
      </c>
      <c r="P13" s="350" t="s">
        <v>9</v>
      </c>
      <c r="Q13" s="352">
        <f>E13+K13+N13</f>
        <v>61</v>
      </c>
      <c r="R13" s="365">
        <v>4</v>
      </c>
    </row>
    <row r="14" spans="1:20" ht="15.75" customHeight="1" thickBot="1">
      <c r="A14" s="347"/>
      <c r="B14" s="246"/>
      <c r="C14" s="330"/>
      <c r="D14" s="331"/>
      <c r="E14" s="331"/>
      <c r="F14" s="289"/>
      <c r="G14" s="290"/>
      <c r="H14" s="291"/>
      <c r="I14" s="327"/>
      <c r="J14" s="327"/>
      <c r="K14" s="328"/>
      <c r="L14" s="330"/>
      <c r="M14" s="331"/>
      <c r="N14" s="332"/>
      <c r="O14" s="336"/>
      <c r="P14" s="351"/>
      <c r="Q14" s="353"/>
      <c r="R14" s="366"/>
    </row>
    <row r="15" spans="1:20" ht="15" customHeight="1">
      <c r="A15" s="345">
        <v>3</v>
      </c>
      <c r="B15" s="244" t="str">
        <f>'Nasazení do skupin'!B23</f>
        <v>TJ SLAVOJ Český Brod "B" - Jaroslav Synáček</v>
      </c>
      <c r="C15" s="333">
        <f>K7</f>
        <v>1</v>
      </c>
      <c r="D15" s="334" t="s">
        <v>9</v>
      </c>
      <c r="E15" s="325">
        <f>I7</f>
        <v>2</v>
      </c>
      <c r="F15" s="321">
        <f>K11</f>
        <v>1</v>
      </c>
      <c r="G15" s="323" t="s">
        <v>9</v>
      </c>
      <c r="H15" s="323">
        <f>I11</f>
        <v>2</v>
      </c>
      <c r="I15" s="376"/>
      <c r="J15" s="377"/>
      <c r="K15" s="378"/>
      <c r="L15" s="367">
        <f>Q33</f>
        <v>2</v>
      </c>
      <c r="M15" s="367" t="s">
        <v>9</v>
      </c>
      <c r="N15" s="369">
        <f>O33</f>
        <v>0</v>
      </c>
      <c r="O15" s="337">
        <f>C15+F15+L15</f>
        <v>4</v>
      </c>
      <c r="P15" s="339" t="s">
        <v>9</v>
      </c>
      <c r="Q15" s="341">
        <f>E15+H15+N15</f>
        <v>4</v>
      </c>
      <c r="R15" s="343">
        <v>2</v>
      </c>
    </row>
    <row r="16" spans="1:20" ht="15.75" customHeight="1" thickBot="1">
      <c r="A16" s="346"/>
      <c r="B16" s="245"/>
      <c r="C16" s="322"/>
      <c r="D16" s="324"/>
      <c r="E16" s="326"/>
      <c r="F16" s="322"/>
      <c r="G16" s="324"/>
      <c r="H16" s="324"/>
      <c r="I16" s="379"/>
      <c r="J16" s="380"/>
      <c r="K16" s="381"/>
      <c r="L16" s="368"/>
      <c r="M16" s="368"/>
      <c r="N16" s="370"/>
      <c r="O16" s="338"/>
      <c r="P16" s="340"/>
      <c r="Q16" s="342"/>
      <c r="R16" s="344"/>
      <c r="T16" s="449">
        <v>0.12638888888888888</v>
      </c>
    </row>
    <row r="17" spans="1:20" ht="15" customHeight="1">
      <c r="A17" s="346"/>
      <c r="B17" s="245"/>
      <c r="C17" s="329">
        <f>K9</f>
        <v>25</v>
      </c>
      <c r="D17" s="327" t="s">
        <v>9</v>
      </c>
      <c r="E17" s="328">
        <f>I9</f>
        <v>26</v>
      </c>
      <c r="F17" s="329">
        <f>K13</f>
        <v>21</v>
      </c>
      <c r="G17" s="327" t="s">
        <v>9</v>
      </c>
      <c r="H17" s="327">
        <f>I13</f>
        <v>23</v>
      </c>
      <c r="I17" s="379"/>
      <c r="J17" s="380"/>
      <c r="K17" s="381"/>
      <c r="L17" s="317">
        <f>Q34</f>
        <v>20</v>
      </c>
      <c r="M17" s="317" t="s">
        <v>9</v>
      </c>
      <c r="N17" s="319">
        <f>O34</f>
        <v>13</v>
      </c>
      <c r="O17" s="335">
        <f>C17+F17+L17</f>
        <v>66</v>
      </c>
      <c r="P17" s="350" t="s">
        <v>9</v>
      </c>
      <c r="Q17" s="352">
        <f>E17+H17+N17</f>
        <v>62</v>
      </c>
      <c r="R17" s="365">
        <v>2</v>
      </c>
    </row>
    <row r="18" spans="1:20" ht="15.75" customHeight="1" thickBot="1">
      <c r="A18" s="347"/>
      <c r="B18" s="246"/>
      <c r="C18" s="330"/>
      <c r="D18" s="331"/>
      <c r="E18" s="332"/>
      <c r="F18" s="330"/>
      <c r="G18" s="331"/>
      <c r="H18" s="331"/>
      <c r="I18" s="382"/>
      <c r="J18" s="383"/>
      <c r="K18" s="384"/>
      <c r="L18" s="318"/>
      <c r="M18" s="318"/>
      <c r="N18" s="320"/>
      <c r="O18" s="336"/>
      <c r="P18" s="351"/>
      <c r="Q18" s="353"/>
      <c r="R18" s="366"/>
    </row>
    <row r="19" spans="1:20" ht="15" customHeight="1">
      <c r="A19" s="345">
        <v>4</v>
      </c>
      <c r="B19" s="244" t="str">
        <f>'Nasazení do skupin'!B24</f>
        <v>SK Liapor - Witte Karlovy Vary z.s. "C" - Jan Schäfer</v>
      </c>
      <c r="C19" s="333">
        <f>N7</f>
        <v>0</v>
      </c>
      <c r="D19" s="334" t="s">
        <v>9</v>
      </c>
      <c r="E19" s="325">
        <f>L7</f>
        <v>2</v>
      </c>
      <c r="F19" s="333">
        <f>N11</f>
        <v>2</v>
      </c>
      <c r="G19" s="334" t="s">
        <v>9</v>
      </c>
      <c r="H19" s="325">
        <f>L11</f>
        <v>0</v>
      </c>
      <c r="I19" s="321">
        <f>N15</f>
        <v>0</v>
      </c>
      <c r="J19" s="323" t="s">
        <v>9</v>
      </c>
      <c r="K19" s="323">
        <f>L15</f>
        <v>2</v>
      </c>
      <c r="L19" s="288">
        <v>2018</v>
      </c>
      <c r="M19" s="284"/>
      <c r="N19" s="285"/>
      <c r="O19" s="339">
        <f>C19+F19+I19</f>
        <v>2</v>
      </c>
      <c r="P19" s="339" t="s">
        <v>9</v>
      </c>
      <c r="Q19" s="341">
        <f>E19+H19+K19</f>
        <v>4</v>
      </c>
      <c r="R19" s="343">
        <v>2</v>
      </c>
    </row>
    <row r="20" spans="1:20" ht="15.75" customHeight="1" thickBot="1">
      <c r="A20" s="346"/>
      <c r="B20" s="245"/>
      <c r="C20" s="322"/>
      <c r="D20" s="324"/>
      <c r="E20" s="326"/>
      <c r="F20" s="322"/>
      <c r="G20" s="324"/>
      <c r="H20" s="326"/>
      <c r="I20" s="322"/>
      <c r="J20" s="324"/>
      <c r="K20" s="324"/>
      <c r="L20" s="316"/>
      <c r="M20" s="286"/>
      <c r="N20" s="287"/>
      <c r="O20" s="340"/>
      <c r="P20" s="340"/>
      <c r="Q20" s="342"/>
      <c r="R20" s="344"/>
      <c r="T20" s="449">
        <v>8.4722222222222213E-2</v>
      </c>
    </row>
    <row r="21" spans="1:20" ht="15" customHeight="1">
      <c r="A21" s="346"/>
      <c r="B21" s="245"/>
      <c r="C21" s="329">
        <f>N9</f>
        <v>12</v>
      </c>
      <c r="D21" s="327" t="s">
        <v>9</v>
      </c>
      <c r="E21" s="328">
        <f>L9</f>
        <v>20</v>
      </c>
      <c r="F21" s="329">
        <f>N13</f>
        <v>20</v>
      </c>
      <c r="G21" s="327" t="s">
        <v>9</v>
      </c>
      <c r="H21" s="328">
        <f>L13</f>
        <v>18</v>
      </c>
      <c r="I21" s="329">
        <f>N17</f>
        <v>13</v>
      </c>
      <c r="J21" s="327" t="s">
        <v>9</v>
      </c>
      <c r="K21" s="327">
        <f>L17</f>
        <v>20</v>
      </c>
      <c r="L21" s="316"/>
      <c r="M21" s="286"/>
      <c r="N21" s="287"/>
      <c r="O21" s="372">
        <f>C21+F21+I21</f>
        <v>45</v>
      </c>
      <c r="P21" s="350" t="s">
        <v>9</v>
      </c>
      <c r="Q21" s="352">
        <f>E21+H21+K21</f>
        <v>58</v>
      </c>
      <c r="R21" s="365">
        <v>3</v>
      </c>
    </row>
    <row r="22" spans="1:20" ht="15.75" customHeight="1" thickBot="1">
      <c r="A22" s="347"/>
      <c r="B22" s="246"/>
      <c r="C22" s="330"/>
      <c r="D22" s="331"/>
      <c r="E22" s="332"/>
      <c r="F22" s="330"/>
      <c r="G22" s="331"/>
      <c r="H22" s="332"/>
      <c r="I22" s="330"/>
      <c r="J22" s="331"/>
      <c r="K22" s="331"/>
      <c r="L22" s="289"/>
      <c r="M22" s="290"/>
      <c r="N22" s="291"/>
      <c r="O22" s="373"/>
      <c r="P22" s="351"/>
      <c r="Q22" s="353"/>
      <c r="R22" s="366"/>
    </row>
    <row r="24" spans="1:20" ht="24.95" customHeight="1">
      <c r="A24" s="374" t="s">
        <v>28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</row>
    <row r="25" spans="1:20" ht="15" customHeight="1">
      <c r="A25" s="375">
        <v>1</v>
      </c>
      <c r="B25" s="371" t="str">
        <f>B7</f>
        <v>MNK Modřice, z.s. "A" - Patrik Kolouch</v>
      </c>
      <c r="C25" s="371"/>
      <c r="D25" s="371" t="s">
        <v>9</v>
      </c>
      <c r="E25" s="371" t="str">
        <f>B19</f>
        <v>SK Liapor - Witte Karlovy Vary z.s. "C" - Jan Schäfer</v>
      </c>
      <c r="F25" s="371"/>
      <c r="G25" s="371"/>
      <c r="H25" s="371"/>
      <c r="I25" s="371"/>
      <c r="J25" s="371"/>
      <c r="K25" s="371"/>
      <c r="L25" s="371"/>
      <c r="M25" s="371"/>
      <c r="N25" s="371"/>
      <c r="O25" s="54">
        <v>2</v>
      </c>
      <c r="P25" s="55" t="s">
        <v>9</v>
      </c>
      <c r="Q25" s="55">
        <v>0</v>
      </c>
      <c r="R25" s="9" t="s">
        <v>27</v>
      </c>
      <c r="S25" s="6"/>
    </row>
    <row r="26" spans="1:20" ht="15" customHeight="1">
      <c r="A26" s="375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53">
        <v>20</v>
      </c>
      <c r="P26" s="55" t="s">
        <v>9</v>
      </c>
      <c r="Q26" s="41">
        <v>12</v>
      </c>
      <c r="R26" s="9" t="s">
        <v>26</v>
      </c>
      <c r="S26" s="6"/>
    </row>
    <row r="27" spans="1:20" ht="15" customHeight="1">
      <c r="A27" s="375">
        <v>2</v>
      </c>
      <c r="B27" s="371" t="str">
        <f>B11</f>
        <v>TJ Radomyšl, z.s. "A" - Lukáš Votava</v>
      </c>
      <c r="C27" s="371"/>
      <c r="D27" s="371" t="s">
        <v>9</v>
      </c>
      <c r="E27" s="371" t="str">
        <f>B15</f>
        <v>TJ SLAVOJ Český Brod "B" - Jaroslav Synáček</v>
      </c>
      <c r="F27" s="371"/>
      <c r="G27" s="371"/>
      <c r="H27" s="371"/>
      <c r="I27" s="371"/>
      <c r="J27" s="371"/>
      <c r="K27" s="371"/>
      <c r="L27" s="371"/>
      <c r="M27" s="371"/>
      <c r="N27" s="371"/>
      <c r="O27" s="54">
        <v>2</v>
      </c>
      <c r="P27" s="55" t="s">
        <v>9</v>
      </c>
      <c r="Q27" s="55">
        <v>1</v>
      </c>
      <c r="R27" s="9" t="s">
        <v>27</v>
      </c>
    </row>
    <row r="28" spans="1:20" ht="15" customHeight="1">
      <c r="A28" s="375"/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53">
        <v>23</v>
      </c>
      <c r="P28" s="55" t="s">
        <v>9</v>
      </c>
      <c r="Q28" s="41">
        <v>21</v>
      </c>
      <c r="R28" s="9" t="s">
        <v>26</v>
      </c>
    </row>
    <row r="29" spans="1:20" ht="15" customHeight="1">
      <c r="A29" s="375">
        <v>3</v>
      </c>
      <c r="B29" s="371" t="str">
        <f>B15</f>
        <v>TJ SLAVOJ Český Brod "B" - Jaroslav Synáček</v>
      </c>
      <c r="C29" s="371"/>
      <c r="D29" s="371" t="s">
        <v>9</v>
      </c>
      <c r="E29" s="371" t="str">
        <f>B7</f>
        <v>MNK Modřice, z.s. "A" - Patrik Kolouch</v>
      </c>
      <c r="F29" s="371"/>
      <c r="G29" s="371"/>
      <c r="H29" s="371"/>
      <c r="I29" s="371"/>
      <c r="J29" s="371"/>
      <c r="K29" s="371"/>
      <c r="L29" s="371"/>
      <c r="M29" s="371"/>
      <c r="N29" s="371"/>
      <c r="O29" s="54">
        <v>1</v>
      </c>
      <c r="P29" s="55" t="s">
        <v>9</v>
      </c>
      <c r="Q29" s="55">
        <v>2</v>
      </c>
      <c r="R29" s="9" t="s">
        <v>27</v>
      </c>
    </row>
    <row r="30" spans="1:20" ht="15" customHeight="1">
      <c r="A30" s="375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53">
        <v>25</v>
      </c>
      <c r="P30" s="55" t="s">
        <v>9</v>
      </c>
      <c r="Q30" s="41">
        <v>26</v>
      </c>
      <c r="R30" s="9" t="s">
        <v>26</v>
      </c>
    </row>
    <row r="31" spans="1:20" ht="15" customHeight="1">
      <c r="A31" s="375">
        <v>4</v>
      </c>
      <c r="B31" s="371" t="str">
        <f>B11</f>
        <v>TJ Radomyšl, z.s. "A" - Lukáš Votava</v>
      </c>
      <c r="C31" s="371"/>
      <c r="D31" s="371" t="s">
        <v>9</v>
      </c>
      <c r="E31" s="371" t="str">
        <f>B19</f>
        <v>SK Liapor - Witte Karlovy Vary z.s. "C" - Jan Schäfer</v>
      </c>
      <c r="F31" s="371"/>
      <c r="G31" s="371"/>
      <c r="H31" s="371"/>
      <c r="I31" s="371"/>
      <c r="J31" s="371"/>
      <c r="K31" s="371"/>
      <c r="L31" s="371"/>
      <c r="M31" s="371"/>
      <c r="N31" s="371"/>
      <c r="O31" s="54">
        <v>0</v>
      </c>
      <c r="P31" s="55" t="s">
        <v>9</v>
      </c>
      <c r="Q31" s="55">
        <v>2</v>
      </c>
      <c r="R31" s="9" t="s">
        <v>27</v>
      </c>
    </row>
    <row r="32" spans="1:20" ht="15" customHeight="1">
      <c r="A32" s="375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53">
        <v>18</v>
      </c>
      <c r="P32" s="55" t="s">
        <v>9</v>
      </c>
      <c r="Q32" s="41">
        <v>20</v>
      </c>
      <c r="R32" s="9" t="s">
        <v>26</v>
      </c>
    </row>
    <row r="33" spans="1:18" ht="15" customHeight="1">
      <c r="A33" s="375">
        <v>5</v>
      </c>
      <c r="B33" s="371" t="str">
        <f>B19</f>
        <v>SK Liapor - Witte Karlovy Vary z.s. "C" - Jan Schäfer</v>
      </c>
      <c r="C33" s="371"/>
      <c r="D33" s="371" t="s">
        <v>9</v>
      </c>
      <c r="E33" s="371" t="str">
        <f>B15</f>
        <v>TJ SLAVOJ Český Brod "B" - Jaroslav Synáček</v>
      </c>
      <c r="F33" s="371"/>
      <c r="G33" s="371"/>
      <c r="H33" s="371"/>
      <c r="I33" s="371"/>
      <c r="J33" s="371"/>
      <c r="K33" s="371"/>
      <c r="L33" s="371"/>
      <c r="M33" s="371"/>
      <c r="N33" s="371"/>
      <c r="O33" s="54">
        <v>0</v>
      </c>
      <c r="P33" s="55" t="s">
        <v>9</v>
      </c>
      <c r="Q33" s="55">
        <v>2</v>
      </c>
      <c r="R33" s="9" t="s">
        <v>27</v>
      </c>
    </row>
    <row r="34" spans="1:18" ht="15" customHeight="1">
      <c r="A34" s="375"/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53">
        <v>13</v>
      </c>
      <c r="P34" s="55" t="s">
        <v>9</v>
      </c>
      <c r="Q34" s="41">
        <v>20</v>
      </c>
      <c r="R34" s="9" t="s">
        <v>26</v>
      </c>
    </row>
    <row r="35" spans="1:18" ht="15" customHeight="1">
      <c r="A35" s="375">
        <v>6</v>
      </c>
      <c r="B35" s="371" t="str">
        <f>B7</f>
        <v>MNK Modřice, z.s. "A" - Patrik Kolouch</v>
      </c>
      <c r="C35" s="371"/>
      <c r="D35" s="371" t="s">
        <v>9</v>
      </c>
      <c r="E35" s="371" t="str">
        <f>B11</f>
        <v>TJ Radomyšl, z.s. "A" - Lukáš Votava</v>
      </c>
      <c r="F35" s="371"/>
      <c r="G35" s="371"/>
      <c r="H35" s="371"/>
      <c r="I35" s="371"/>
      <c r="J35" s="371"/>
      <c r="K35" s="371"/>
      <c r="L35" s="371"/>
      <c r="M35" s="371"/>
      <c r="N35" s="371"/>
      <c r="O35" s="54">
        <v>2</v>
      </c>
      <c r="P35" s="55" t="s">
        <v>9</v>
      </c>
      <c r="Q35" s="55">
        <v>0</v>
      </c>
      <c r="R35" s="9" t="s">
        <v>27</v>
      </c>
    </row>
    <row r="36" spans="1:18" ht="15" customHeight="1">
      <c r="A36" s="375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53">
        <v>20</v>
      </c>
      <c r="P36" s="55" t="s">
        <v>9</v>
      </c>
      <c r="Q36" s="41">
        <v>10</v>
      </c>
      <c r="R36" s="9" t="s">
        <v>26</v>
      </c>
    </row>
    <row r="37" spans="1:18">
      <c r="P37" s="230"/>
      <c r="Q37" s="230"/>
      <c r="R37" s="45"/>
    </row>
    <row r="39" spans="1:18" ht="14.45" customHeight="1"/>
    <row r="40" spans="1:18" ht="14.45" customHeight="1"/>
    <row r="49" ht="15" customHeight="1"/>
    <row r="53" ht="14.45" customHeight="1"/>
    <row r="54" ht="14.45" customHeight="1"/>
    <row r="67" ht="15" customHeight="1"/>
    <row r="71" ht="14.45" customHeight="1"/>
    <row r="72" ht="14.45" customHeight="1"/>
    <row r="91" ht="14.45" customHeight="1"/>
    <row r="92" ht="14.45" customHeight="1"/>
  </sheetData>
  <mergeCells count="151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B140"/>
  <sheetViews>
    <sheetView showGridLines="0" workbookViewId="0">
      <selection activeCell="V4" sqref="V4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26" ht="15.75" customHeight="1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26" ht="32.25" customHeight="1" thickBot="1">
      <c r="A4" s="292" t="s">
        <v>51</v>
      </c>
      <c r="B4" s="293"/>
      <c r="C4" s="298" t="str">
        <f>'Nasazení do skupin'!B3</f>
        <v>Brandýs nad Labem 24.11.2018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300"/>
    </row>
    <row r="5" spans="1:26" ht="15" customHeight="1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168" t="s">
        <v>6</v>
      </c>
    </row>
    <row r="6" spans="1:26" ht="15.75" customHeight="1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169" t="s">
        <v>8</v>
      </c>
    </row>
    <row r="7" spans="1:26" ht="15" customHeight="1">
      <c r="A7" s="241">
        <v>1</v>
      </c>
      <c r="B7" s="244" t="str">
        <f>'Nasazení do skupin'!B25</f>
        <v>SK Šacung Benešov 1947 - Michal Krunert</v>
      </c>
      <c r="C7" s="260"/>
      <c r="D7" s="261"/>
      <c r="E7" s="262"/>
      <c r="F7" s="236"/>
      <c r="G7" s="236"/>
      <c r="H7" s="232"/>
      <c r="I7" s="234"/>
      <c r="J7" s="236"/>
      <c r="K7" s="232"/>
      <c r="L7" s="234"/>
      <c r="M7" s="236"/>
      <c r="N7" s="232"/>
      <c r="O7" s="282"/>
      <c r="P7" s="217"/>
      <c r="Q7" s="221"/>
      <c r="R7" s="224"/>
      <c r="Y7" s="47"/>
    </row>
    <row r="8" spans="1:26" ht="15.75" customHeight="1" thickBot="1">
      <c r="A8" s="242"/>
      <c r="B8" s="245"/>
      <c r="C8" s="263"/>
      <c r="D8" s="264"/>
      <c r="E8" s="265"/>
      <c r="F8" s="237"/>
      <c r="G8" s="237"/>
      <c r="H8" s="233"/>
      <c r="I8" s="235"/>
      <c r="J8" s="237"/>
      <c r="K8" s="233"/>
      <c r="L8" s="235"/>
      <c r="M8" s="237"/>
      <c r="N8" s="233"/>
      <c r="O8" s="283"/>
      <c r="P8" s="218"/>
      <c r="Q8" s="222"/>
      <c r="R8" s="225"/>
    </row>
    <row r="9" spans="1:26" ht="15" customHeight="1">
      <c r="A9" s="242"/>
      <c r="B9" s="245"/>
      <c r="C9" s="263"/>
      <c r="D9" s="264"/>
      <c r="E9" s="265"/>
      <c r="F9" s="210"/>
      <c r="G9" s="210"/>
      <c r="H9" s="216"/>
      <c r="I9" s="214"/>
      <c r="J9" s="210"/>
      <c r="K9" s="216"/>
      <c r="L9" s="214"/>
      <c r="M9" s="210"/>
      <c r="N9" s="216"/>
      <c r="O9" s="280"/>
      <c r="P9" s="206"/>
      <c r="Q9" s="208"/>
      <c r="R9" s="226"/>
      <c r="X9" s="47"/>
      <c r="Y9" s="47"/>
      <c r="Z9" s="47"/>
    </row>
    <row r="10" spans="1:26" ht="15.75" customHeight="1" thickBot="1">
      <c r="A10" s="243"/>
      <c r="B10" s="246"/>
      <c r="C10" s="266"/>
      <c r="D10" s="267"/>
      <c r="E10" s="268"/>
      <c r="F10" s="210"/>
      <c r="G10" s="210"/>
      <c r="H10" s="216"/>
      <c r="I10" s="215"/>
      <c r="J10" s="211"/>
      <c r="K10" s="231"/>
      <c r="L10" s="215"/>
      <c r="M10" s="211"/>
      <c r="N10" s="231"/>
      <c r="O10" s="281"/>
      <c r="P10" s="207"/>
      <c r="Q10" s="209"/>
      <c r="R10" s="227"/>
      <c r="X10" s="47"/>
      <c r="Y10" s="47"/>
      <c r="Z10" s="47"/>
    </row>
    <row r="11" spans="1:26" ht="15" customHeight="1">
      <c r="A11" s="241">
        <v>2</v>
      </c>
      <c r="B11" s="244" t="str">
        <f>'Nasazení do skupin'!B26</f>
        <v>TJ Baník Stříbro "B" - Matěj Fujan</v>
      </c>
      <c r="C11" s="256"/>
      <c r="D11" s="257"/>
      <c r="E11" s="257"/>
      <c r="F11" s="288" t="s">
        <v>64</v>
      </c>
      <c r="G11" s="284"/>
      <c r="H11" s="285"/>
      <c r="I11" s="236"/>
      <c r="J11" s="236"/>
      <c r="K11" s="232"/>
      <c r="L11" s="234"/>
      <c r="M11" s="236"/>
      <c r="N11" s="232"/>
      <c r="O11" s="282"/>
      <c r="P11" s="217"/>
      <c r="Q11" s="221"/>
      <c r="R11" s="224"/>
    </row>
    <row r="12" spans="1:26" ht="15.75" customHeight="1" thickBot="1">
      <c r="A12" s="242"/>
      <c r="B12" s="245"/>
      <c r="C12" s="235"/>
      <c r="D12" s="237"/>
      <c r="E12" s="237"/>
      <c r="F12" s="316"/>
      <c r="G12" s="286"/>
      <c r="H12" s="287"/>
      <c r="I12" s="237"/>
      <c r="J12" s="237"/>
      <c r="K12" s="233"/>
      <c r="L12" s="235"/>
      <c r="M12" s="237"/>
      <c r="N12" s="233"/>
      <c r="O12" s="283"/>
      <c r="P12" s="218"/>
      <c r="Q12" s="222"/>
      <c r="R12" s="225"/>
    </row>
    <row r="13" spans="1:26" ht="15" customHeight="1">
      <c r="A13" s="242"/>
      <c r="B13" s="245"/>
      <c r="C13" s="214"/>
      <c r="D13" s="210"/>
      <c r="E13" s="210"/>
      <c r="F13" s="316"/>
      <c r="G13" s="286"/>
      <c r="H13" s="287"/>
      <c r="I13" s="210"/>
      <c r="J13" s="210"/>
      <c r="K13" s="216"/>
      <c r="L13" s="214"/>
      <c r="M13" s="210"/>
      <c r="N13" s="216"/>
      <c r="O13" s="280"/>
      <c r="P13" s="206"/>
      <c r="Q13" s="208"/>
      <c r="R13" s="226"/>
    </row>
    <row r="14" spans="1:26" ht="15.75" customHeight="1" thickBot="1">
      <c r="A14" s="243"/>
      <c r="B14" s="246"/>
      <c r="C14" s="215"/>
      <c r="D14" s="211"/>
      <c r="E14" s="211"/>
      <c r="F14" s="289"/>
      <c r="G14" s="290"/>
      <c r="H14" s="291"/>
      <c r="I14" s="210"/>
      <c r="J14" s="210"/>
      <c r="K14" s="216"/>
      <c r="L14" s="215"/>
      <c r="M14" s="211"/>
      <c r="N14" s="231"/>
      <c r="O14" s="281"/>
      <c r="P14" s="207"/>
      <c r="Q14" s="209"/>
      <c r="R14" s="227"/>
    </row>
    <row r="15" spans="1:26" ht="15" customHeight="1">
      <c r="A15" s="241">
        <v>3</v>
      </c>
      <c r="B15" s="244" t="str">
        <f>'Nasazení do skupin'!B27</f>
        <v>TJ Dynamo České Budějovice z.s. "B" - Petr Škoda</v>
      </c>
      <c r="C15" s="234"/>
      <c r="D15" s="236"/>
      <c r="E15" s="232"/>
      <c r="F15" s="256"/>
      <c r="G15" s="257"/>
      <c r="H15" s="257"/>
      <c r="I15" s="376"/>
      <c r="J15" s="377"/>
      <c r="K15" s="378"/>
      <c r="L15" s="238"/>
      <c r="M15" s="238"/>
      <c r="N15" s="278"/>
      <c r="O15" s="282"/>
      <c r="P15" s="217"/>
      <c r="Q15" s="221"/>
      <c r="R15" s="224"/>
    </row>
    <row r="16" spans="1:26" ht="15.75" customHeight="1" thickBot="1">
      <c r="A16" s="242"/>
      <c r="B16" s="245"/>
      <c r="C16" s="235"/>
      <c r="D16" s="237"/>
      <c r="E16" s="233"/>
      <c r="F16" s="235"/>
      <c r="G16" s="237"/>
      <c r="H16" s="237"/>
      <c r="I16" s="379"/>
      <c r="J16" s="380"/>
      <c r="K16" s="381"/>
      <c r="L16" s="239"/>
      <c r="M16" s="239"/>
      <c r="N16" s="279"/>
      <c r="O16" s="283"/>
      <c r="P16" s="218"/>
      <c r="Q16" s="222"/>
      <c r="R16" s="225"/>
    </row>
    <row r="17" spans="1:28" ht="15" customHeight="1">
      <c r="A17" s="242"/>
      <c r="B17" s="245"/>
      <c r="C17" s="214"/>
      <c r="D17" s="210"/>
      <c r="E17" s="216"/>
      <c r="F17" s="214"/>
      <c r="G17" s="210"/>
      <c r="H17" s="210"/>
      <c r="I17" s="379"/>
      <c r="J17" s="380"/>
      <c r="K17" s="381"/>
      <c r="L17" s="258"/>
      <c r="M17" s="258"/>
      <c r="N17" s="212"/>
      <c r="O17" s="280"/>
      <c r="P17" s="206"/>
      <c r="Q17" s="208"/>
      <c r="R17" s="226"/>
    </row>
    <row r="18" spans="1:28" ht="15.75" customHeight="1" thickBot="1">
      <c r="A18" s="243"/>
      <c r="B18" s="246"/>
      <c r="C18" s="215"/>
      <c r="D18" s="211"/>
      <c r="E18" s="231"/>
      <c r="F18" s="215"/>
      <c r="G18" s="211"/>
      <c r="H18" s="211"/>
      <c r="I18" s="382"/>
      <c r="J18" s="383"/>
      <c r="K18" s="384"/>
      <c r="L18" s="259"/>
      <c r="M18" s="259"/>
      <c r="N18" s="213"/>
      <c r="O18" s="281"/>
      <c r="P18" s="207"/>
      <c r="Q18" s="209"/>
      <c r="R18" s="227"/>
    </row>
    <row r="19" spans="1:28" ht="15" customHeight="1">
      <c r="A19" s="241">
        <v>4</v>
      </c>
      <c r="B19" s="244" t="str">
        <f>'Nasazení do skupin'!B28</f>
        <v>NK CLIMAX Vsetín "C" - Martin Zbranek</v>
      </c>
      <c r="C19" s="234"/>
      <c r="D19" s="236"/>
      <c r="E19" s="232"/>
      <c r="F19" s="234"/>
      <c r="G19" s="236"/>
      <c r="H19" s="232"/>
      <c r="I19" s="256"/>
      <c r="J19" s="257"/>
      <c r="K19" s="257"/>
      <c r="L19" s="288">
        <v>2018</v>
      </c>
      <c r="M19" s="284"/>
      <c r="N19" s="285"/>
      <c r="O19" s="217"/>
      <c r="P19" s="217"/>
      <c r="Q19" s="221"/>
      <c r="R19" s="224"/>
    </row>
    <row r="20" spans="1:28" ht="15.75" customHeight="1" thickBot="1">
      <c r="A20" s="242"/>
      <c r="B20" s="245"/>
      <c r="C20" s="235"/>
      <c r="D20" s="237"/>
      <c r="E20" s="233"/>
      <c r="F20" s="235"/>
      <c r="G20" s="237"/>
      <c r="H20" s="233"/>
      <c r="I20" s="235"/>
      <c r="J20" s="237"/>
      <c r="K20" s="237"/>
      <c r="L20" s="316"/>
      <c r="M20" s="286"/>
      <c r="N20" s="287"/>
      <c r="O20" s="218"/>
      <c r="P20" s="218"/>
      <c r="Q20" s="222"/>
      <c r="R20" s="225"/>
    </row>
    <row r="21" spans="1:28" ht="15" customHeight="1">
      <c r="A21" s="242"/>
      <c r="B21" s="245"/>
      <c r="C21" s="214"/>
      <c r="D21" s="210"/>
      <c r="E21" s="216"/>
      <c r="F21" s="214"/>
      <c r="G21" s="210"/>
      <c r="H21" s="216"/>
      <c r="I21" s="214"/>
      <c r="J21" s="210"/>
      <c r="K21" s="210"/>
      <c r="L21" s="316"/>
      <c r="M21" s="286"/>
      <c r="N21" s="287"/>
      <c r="O21" s="219"/>
      <c r="P21" s="206"/>
      <c r="Q21" s="208"/>
      <c r="R21" s="226"/>
    </row>
    <row r="22" spans="1:28" ht="15.75" customHeight="1" thickBot="1">
      <c r="A22" s="243"/>
      <c r="B22" s="246"/>
      <c r="C22" s="215"/>
      <c r="D22" s="211"/>
      <c r="E22" s="231"/>
      <c r="F22" s="215"/>
      <c r="G22" s="211"/>
      <c r="H22" s="231"/>
      <c r="I22" s="215"/>
      <c r="J22" s="211"/>
      <c r="K22" s="211"/>
      <c r="L22" s="289"/>
      <c r="M22" s="290"/>
      <c r="N22" s="291"/>
      <c r="O22" s="220"/>
      <c r="P22" s="207"/>
      <c r="Q22" s="209"/>
      <c r="R22" s="227"/>
    </row>
    <row r="24" spans="1:28" ht="24.95" customHeight="1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40"/>
      <c r="B25" s="228"/>
      <c r="C25" s="228"/>
      <c r="D25" s="229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40"/>
      <c r="B26" s="228"/>
      <c r="C26" s="228"/>
      <c r="D26" s="229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40"/>
      <c r="B27" s="228"/>
      <c r="C27" s="228"/>
      <c r="D27" s="229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40"/>
      <c r="B28" s="228"/>
      <c r="C28" s="228"/>
      <c r="D28" s="229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40"/>
      <c r="B29" s="228"/>
      <c r="C29" s="228"/>
      <c r="D29" s="229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40"/>
      <c r="B30" s="228"/>
      <c r="C30" s="228"/>
      <c r="D30" s="229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40"/>
      <c r="B31" s="228"/>
      <c r="C31" s="228"/>
      <c r="D31" s="229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>
      <c r="A32" s="240"/>
      <c r="B32" s="228"/>
      <c r="C32" s="228"/>
      <c r="D32" s="229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40"/>
      <c r="B33" s="228"/>
      <c r="C33" s="228"/>
      <c r="D33" s="229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40"/>
      <c r="B34" s="228"/>
      <c r="C34" s="228"/>
      <c r="D34" s="229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40"/>
      <c r="B35" s="228"/>
      <c r="C35" s="228"/>
      <c r="D35" s="229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40"/>
      <c r="B36" s="228"/>
      <c r="C36" s="228"/>
      <c r="D36" s="229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>
      <c r="P37" s="230"/>
      <c r="Q37" s="230"/>
      <c r="R37" s="170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</row>
    <row r="38" spans="1:54" ht="20.25">
      <c r="T38" s="201"/>
      <c r="U38" s="201"/>
      <c r="V38" s="201"/>
      <c r="W38" s="201"/>
      <c r="X38" s="201"/>
      <c r="Y38" s="201"/>
      <c r="Z38" s="201"/>
      <c r="AA38" s="203"/>
      <c r="AB38" s="203"/>
      <c r="AC38" s="203"/>
      <c r="AD38" s="203"/>
      <c r="AE38" s="203"/>
      <c r="AF38" s="203"/>
      <c r="AH38" s="3"/>
      <c r="AI38" s="201"/>
      <c r="AJ38" s="201"/>
      <c r="AK38" s="201"/>
      <c r="AL38" s="201"/>
      <c r="AM38" s="201"/>
      <c r="AN38" s="201"/>
      <c r="AO38" s="8"/>
      <c r="AP38" s="7"/>
      <c r="AQ38" s="7"/>
      <c r="AR38" s="7"/>
      <c r="AS38" s="7"/>
      <c r="AT38" s="7"/>
      <c r="AU38" s="201"/>
      <c r="AV38" s="201"/>
      <c r="AW38" s="201"/>
      <c r="AX38" s="201"/>
      <c r="AY38" s="3"/>
      <c r="AZ38" s="3"/>
      <c r="BA38" s="3"/>
      <c r="BB38" s="3"/>
    </row>
    <row r="40" spans="1:54" ht="20.25">
      <c r="T40" s="203"/>
      <c r="U40" s="203"/>
      <c r="V40" s="203"/>
      <c r="W40" s="203"/>
      <c r="X40" s="203"/>
      <c r="Y40" s="203"/>
      <c r="Z40" s="203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3"/>
      <c r="AL40" s="203"/>
      <c r="AM40" s="203"/>
      <c r="AN40" s="203"/>
      <c r="AO40" s="203"/>
      <c r="AP40" s="203"/>
      <c r="AQ40" s="203"/>
      <c r="AR40" s="203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</row>
    <row r="43" spans="1:54" ht="15.75">
      <c r="T43" s="205"/>
      <c r="U43" s="205"/>
      <c r="V43" s="205"/>
      <c r="W43" s="205"/>
      <c r="X43" s="205"/>
      <c r="Y43" s="205"/>
      <c r="Z43" s="4"/>
      <c r="AA43" s="205"/>
      <c r="AB43" s="205"/>
      <c r="AC43" s="4"/>
      <c r="AD43" s="4"/>
      <c r="AE43" s="4"/>
      <c r="AF43" s="205"/>
      <c r="AG43" s="205"/>
      <c r="AH43" s="205"/>
      <c r="AI43" s="205"/>
      <c r="AJ43" s="205"/>
      <c r="AK43" s="205"/>
      <c r="AL43" s="4"/>
      <c r="AM43" s="4"/>
      <c r="AN43" s="4"/>
      <c r="AO43" s="4"/>
      <c r="AP43" s="4"/>
      <c r="AQ43" s="4"/>
      <c r="AR43" s="205"/>
      <c r="AS43" s="205"/>
      <c r="AT43" s="205"/>
      <c r="AU43" s="205"/>
      <c r="AV43" s="205"/>
      <c r="AW43" s="205"/>
      <c r="AX43" s="4"/>
      <c r="AY43" s="4"/>
      <c r="AZ43" s="4"/>
      <c r="BA43" s="4"/>
      <c r="BB43" s="4"/>
    </row>
    <row r="44" spans="1:54" ht="15" customHeight="1"/>
    <row r="50" spans="20:54" ht="15" customHeight="1"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</row>
    <row r="51" spans="20:54" ht="15" customHeight="1"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</row>
    <row r="53" spans="20:54" ht="15" customHeight="1"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</row>
    <row r="54" spans="20:54" ht="15" customHeight="1"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</row>
    <row r="55" spans="20:54" ht="20.25">
      <c r="T55" s="201"/>
      <c r="U55" s="201"/>
      <c r="V55" s="201"/>
      <c r="W55" s="201"/>
      <c r="X55" s="201"/>
      <c r="Y55" s="201"/>
      <c r="Z55" s="201"/>
      <c r="AA55" s="203"/>
      <c r="AB55" s="203"/>
      <c r="AC55" s="203"/>
      <c r="AD55" s="203"/>
      <c r="AE55" s="203"/>
      <c r="AF55" s="203"/>
      <c r="AG55" s="3"/>
      <c r="AH55" s="3"/>
      <c r="AI55" s="201"/>
      <c r="AJ55" s="201"/>
      <c r="AK55" s="201"/>
      <c r="AL55" s="201"/>
      <c r="AM55" s="201"/>
      <c r="AN55" s="201"/>
      <c r="AO55" s="8"/>
      <c r="AP55" s="7"/>
      <c r="AQ55" s="7"/>
      <c r="AR55" s="7"/>
      <c r="AS55" s="7"/>
      <c r="AT55" s="7"/>
      <c r="AU55" s="201"/>
      <c r="AV55" s="201"/>
      <c r="AW55" s="201"/>
      <c r="AX55" s="201"/>
      <c r="AY55" s="3"/>
      <c r="AZ55" s="3"/>
      <c r="BA55" s="3"/>
      <c r="BB55" s="3"/>
    </row>
    <row r="57" spans="20:54" ht="20.25">
      <c r="T57" s="203"/>
      <c r="U57" s="203"/>
      <c r="V57" s="203"/>
      <c r="W57" s="203"/>
      <c r="X57" s="203"/>
      <c r="Y57" s="203"/>
      <c r="Z57" s="203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3"/>
      <c r="AL57" s="203"/>
      <c r="AM57" s="203"/>
      <c r="AN57" s="203"/>
      <c r="AO57" s="203"/>
      <c r="AP57" s="203"/>
      <c r="AQ57" s="203"/>
      <c r="AR57" s="203"/>
      <c r="AS57" s="204"/>
      <c r="AT57" s="204"/>
      <c r="AU57" s="204"/>
      <c r="AV57" s="204"/>
      <c r="AW57" s="204"/>
      <c r="AX57" s="204"/>
      <c r="AY57" s="204"/>
      <c r="AZ57" s="204"/>
      <c r="BA57" s="204"/>
      <c r="BB57" s="204"/>
    </row>
    <row r="60" spans="20:54" ht="15.75">
      <c r="T60" s="205"/>
      <c r="U60" s="205"/>
      <c r="V60" s="205"/>
      <c r="W60" s="205"/>
      <c r="X60" s="205"/>
      <c r="Y60" s="205"/>
      <c r="Z60" s="4"/>
      <c r="AA60" s="205"/>
      <c r="AB60" s="205"/>
      <c r="AC60" s="4"/>
      <c r="AD60" s="4"/>
      <c r="AE60" s="4"/>
      <c r="AF60" s="205"/>
      <c r="AG60" s="205"/>
      <c r="AH60" s="205"/>
      <c r="AI60" s="205"/>
      <c r="AJ60" s="205"/>
      <c r="AK60" s="205"/>
      <c r="AL60" s="4"/>
      <c r="AM60" s="4"/>
      <c r="AN60" s="4"/>
      <c r="AO60" s="4"/>
      <c r="AP60" s="4"/>
      <c r="AQ60" s="4"/>
      <c r="AR60" s="205"/>
      <c r="AS60" s="205"/>
      <c r="AT60" s="205"/>
      <c r="AU60" s="205"/>
      <c r="AV60" s="205"/>
      <c r="AW60" s="205"/>
      <c r="AX60" s="4"/>
      <c r="AY60" s="4"/>
      <c r="AZ60" s="4"/>
      <c r="BA60" s="4"/>
      <c r="BB60" s="4"/>
    </row>
    <row r="62" spans="20:54" ht="15" customHeight="1"/>
    <row r="67" spans="20:54" ht="15" customHeight="1"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</row>
    <row r="68" spans="20:54" ht="15" customHeight="1"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</row>
    <row r="72" spans="20:54" ht="23.25"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</row>
    <row r="73" spans="20:54" ht="20.25">
      <c r="T73" s="201"/>
      <c r="U73" s="201"/>
      <c r="V73" s="201"/>
      <c r="W73" s="201"/>
      <c r="X73" s="201"/>
      <c r="Y73" s="201"/>
      <c r="Z73" s="201"/>
      <c r="AA73" s="203"/>
      <c r="AB73" s="203"/>
      <c r="AC73" s="203"/>
      <c r="AD73" s="203"/>
      <c r="AE73" s="203"/>
      <c r="AF73" s="203"/>
      <c r="AG73" s="3"/>
      <c r="AH73" s="3"/>
      <c r="AI73" s="201"/>
      <c r="AJ73" s="201"/>
      <c r="AK73" s="201"/>
      <c r="AL73" s="201"/>
      <c r="AM73" s="201"/>
      <c r="AN73" s="201"/>
      <c r="AO73" s="8"/>
      <c r="AP73" s="7"/>
      <c r="AQ73" s="7"/>
      <c r="AR73" s="7"/>
      <c r="AS73" s="7"/>
      <c r="AT73" s="7"/>
      <c r="AU73" s="201"/>
      <c r="AV73" s="201"/>
      <c r="AW73" s="201"/>
      <c r="AX73" s="201"/>
      <c r="AY73" s="3"/>
      <c r="AZ73" s="3"/>
      <c r="BA73" s="3"/>
      <c r="BB73" s="3"/>
    </row>
    <row r="75" spans="20:54" ht="20.25">
      <c r="T75" s="203"/>
      <c r="U75" s="203"/>
      <c r="V75" s="203"/>
      <c r="W75" s="203"/>
      <c r="X75" s="203"/>
      <c r="Y75" s="203"/>
      <c r="Z75" s="203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3"/>
      <c r="AL75" s="203"/>
      <c r="AM75" s="203"/>
      <c r="AN75" s="203"/>
      <c r="AO75" s="203"/>
      <c r="AP75" s="203"/>
      <c r="AQ75" s="203"/>
      <c r="AR75" s="203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</row>
    <row r="78" spans="20:54" ht="15.75">
      <c r="T78" s="205"/>
      <c r="U78" s="205"/>
      <c r="V78" s="205"/>
      <c r="W78" s="205"/>
      <c r="X78" s="205"/>
      <c r="Y78" s="205"/>
      <c r="Z78" s="4"/>
      <c r="AA78" s="205"/>
      <c r="AB78" s="205"/>
      <c r="AC78" s="4"/>
      <c r="AD78" s="4"/>
      <c r="AE78" s="4"/>
      <c r="AF78" s="205"/>
      <c r="AG78" s="205"/>
      <c r="AH78" s="205"/>
      <c r="AI78" s="205"/>
      <c r="AJ78" s="205"/>
      <c r="AK78" s="205"/>
      <c r="AL78" s="4"/>
      <c r="AM78" s="4"/>
      <c r="AN78" s="4"/>
      <c r="AO78" s="4"/>
      <c r="AP78" s="4"/>
      <c r="AQ78" s="4"/>
      <c r="AR78" s="205"/>
      <c r="AS78" s="205"/>
      <c r="AT78" s="205"/>
      <c r="AU78" s="205"/>
      <c r="AV78" s="205"/>
      <c r="AW78" s="205"/>
      <c r="AX78" s="4"/>
      <c r="AY78" s="4"/>
      <c r="AZ78" s="4"/>
      <c r="BA78" s="4"/>
      <c r="BB78" s="4"/>
    </row>
    <row r="80" spans="20:54" ht="15" customHeight="1"/>
    <row r="85" spans="20:54" ht="15" customHeight="1"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</row>
    <row r="86" spans="20:54" ht="15" customHeight="1"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</row>
    <row r="90" spans="20:54" ht="23.25"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</row>
    <row r="91" spans="20:54" ht="20.25">
      <c r="T91" s="201"/>
      <c r="U91" s="201"/>
      <c r="V91" s="201"/>
      <c r="W91" s="201"/>
      <c r="X91" s="201"/>
      <c r="Y91" s="201"/>
      <c r="Z91" s="201"/>
      <c r="AA91" s="203"/>
      <c r="AB91" s="203"/>
      <c r="AC91" s="203"/>
      <c r="AD91" s="203"/>
      <c r="AE91" s="203"/>
      <c r="AF91" s="203"/>
      <c r="AG91" s="3"/>
      <c r="AH91" s="3"/>
      <c r="AI91" s="201"/>
      <c r="AJ91" s="201"/>
      <c r="AK91" s="201"/>
      <c r="AL91" s="201"/>
      <c r="AM91" s="201"/>
      <c r="AN91" s="201"/>
      <c r="AO91" s="8"/>
      <c r="AP91" s="7"/>
      <c r="AQ91" s="7"/>
      <c r="AR91" s="7"/>
      <c r="AS91" s="7"/>
      <c r="AT91" s="7"/>
      <c r="AU91" s="201"/>
      <c r="AV91" s="201"/>
      <c r="AW91" s="201"/>
      <c r="AX91" s="201"/>
      <c r="AY91" s="3"/>
      <c r="AZ91" s="3"/>
      <c r="BA91" s="3"/>
      <c r="BB91" s="3"/>
    </row>
    <row r="93" spans="20:54" ht="20.25">
      <c r="T93" s="203"/>
      <c r="U93" s="203"/>
      <c r="V93" s="203"/>
      <c r="W93" s="203"/>
      <c r="X93" s="203"/>
      <c r="Y93" s="203"/>
      <c r="Z93" s="203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3"/>
      <c r="AL93" s="203"/>
      <c r="AM93" s="203"/>
      <c r="AN93" s="203"/>
      <c r="AO93" s="203"/>
      <c r="AP93" s="203"/>
      <c r="AQ93" s="203"/>
      <c r="AR93" s="203"/>
      <c r="AS93" s="204"/>
      <c r="AT93" s="204"/>
      <c r="AU93" s="204"/>
      <c r="AV93" s="204"/>
      <c r="AW93" s="204"/>
      <c r="AX93" s="204"/>
      <c r="AY93" s="204"/>
      <c r="AZ93" s="204"/>
      <c r="BA93" s="204"/>
      <c r="BB93" s="204"/>
    </row>
    <row r="96" spans="20:54" ht="15.75">
      <c r="T96" s="205"/>
      <c r="U96" s="205"/>
      <c r="V96" s="205"/>
      <c r="W96" s="205"/>
      <c r="X96" s="205"/>
      <c r="Y96" s="205"/>
      <c r="Z96" s="4"/>
      <c r="AA96" s="205"/>
      <c r="AB96" s="205"/>
      <c r="AC96" s="4"/>
      <c r="AD96" s="4"/>
      <c r="AE96" s="4"/>
      <c r="AF96" s="205"/>
      <c r="AG96" s="205"/>
      <c r="AH96" s="205"/>
      <c r="AI96" s="205"/>
      <c r="AJ96" s="205"/>
      <c r="AK96" s="205"/>
      <c r="AL96" s="4"/>
      <c r="AM96" s="4"/>
      <c r="AN96" s="4"/>
      <c r="AO96" s="4"/>
      <c r="AP96" s="4"/>
      <c r="AQ96" s="5"/>
      <c r="AR96" s="205"/>
      <c r="AS96" s="205"/>
      <c r="AT96" s="205"/>
      <c r="AU96" s="205"/>
      <c r="AV96" s="205"/>
      <c r="AW96" s="205"/>
      <c r="AX96" s="4"/>
      <c r="AY96" s="4"/>
      <c r="AZ96" s="4"/>
      <c r="BA96" s="4"/>
      <c r="BB96" s="4"/>
    </row>
    <row r="98" spans="20:54" ht="15" customHeight="1"/>
    <row r="103" spans="20:54" ht="15" customHeight="1">
      <c r="T103" s="201" t="s">
        <v>22</v>
      </c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</row>
    <row r="104" spans="20:54" ht="15" customHeight="1"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</row>
    <row r="107" spans="20:54" ht="23.25">
      <c r="T107" s="202" t="s">
        <v>11</v>
      </c>
      <c r="U107" s="202"/>
      <c r="V107" s="202"/>
      <c r="W107" s="202"/>
      <c r="X107" s="202"/>
      <c r="Y107" s="202"/>
      <c r="Z107" s="202"/>
      <c r="AA107" s="202"/>
      <c r="AB107" s="202"/>
      <c r="AC107" s="202"/>
      <c r="AD107" s="202"/>
      <c r="AE107" s="202"/>
      <c r="AF107" s="202"/>
      <c r="AG107" s="202"/>
      <c r="AH107" s="202"/>
      <c r="AI107" s="202"/>
      <c r="AJ107" s="202"/>
      <c r="AK107" s="202"/>
      <c r="AL107" s="202"/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</row>
    <row r="108" spans="20:54" ht="20.25">
      <c r="T108" s="201" t="s">
        <v>12</v>
      </c>
      <c r="U108" s="201"/>
      <c r="V108" s="201"/>
      <c r="W108" s="201"/>
      <c r="X108" s="201"/>
      <c r="Y108" s="201"/>
      <c r="Z108" s="201"/>
      <c r="AA108" s="203" t="str">
        <f>C4</f>
        <v>Brandýs nad Labem 24.11.2018</v>
      </c>
      <c r="AB108" s="203"/>
      <c r="AC108" s="203"/>
      <c r="AD108" s="203"/>
      <c r="AE108" s="203"/>
      <c r="AF108" s="203"/>
      <c r="AG108" s="3"/>
      <c r="AH108" s="3"/>
      <c r="AI108" s="201" t="s">
        <v>13</v>
      </c>
      <c r="AJ108" s="201"/>
      <c r="AK108" s="201"/>
      <c r="AL108" s="201"/>
      <c r="AM108" s="201"/>
      <c r="AN108" s="201"/>
      <c r="AO108" s="8" t="str">
        <f>CONCATENATE("(",P4,"-5)")</f>
        <v>(-5)</v>
      </c>
      <c r="AP108" s="7"/>
      <c r="AQ108" s="7"/>
      <c r="AR108" s="7"/>
      <c r="AS108" s="7"/>
      <c r="AT108" s="7"/>
      <c r="AU108" s="201" t="s">
        <v>14</v>
      </c>
      <c r="AV108" s="201"/>
      <c r="AW108" s="201"/>
      <c r="AX108" s="201"/>
      <c r="AY108" s="3"/>
      <c r="AZ108" s="3"/>
      <c r="BA108" s="3"/>
      <c r="BB108" s="3"/>
    </row>
    <row r="110" spans="20:54" ht="20.25">
      <c r="T110" s="203" t="s">
        <v>15</v>
      </c>
      <c r="U110" s="203"/>
      <c r="V110" s="203"/>
      <c r="W110" s="203"/>
      <c r="X110" s="203"/>
      <c r="Y110" s="203"/>
      <c r="Z110" s="203"/>
      <c r="AA110" s="204" t="e">
        <f>#REF!</f>
        <v>#REF!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3"/>
      <c r="AL110" s="203" t="s">
        <v>16</v>
      </c>
      <c r="AM110" s="203"/>
      <c r="AN110" s="203"/>
      <c r="AO110" s="203"/>
      <c r="AP110" s="203"/>
      <c r="AQ110" s="203"/>
      <c r="AR110" s="203"/>
      <c r="AS110" s="204" t="e">
        <f>#REF!</f>
        <v>#REF!</v>
      </c>
      <c r="AT110" s="204"/>
      <c r="AU110" s="204"/>
      <c r="AV110" s="204"/>
      <c r="AW110" s="204"/>
      <c r="AX110" s="204"/>
      <c r="AY110" s="204"/>
      <c r="AZ110" s="204"/>
      <c r="BA110" s="204"/>
      <c r="BB110" s="204"/>
    </row>
    <row r="113" spans="20:54" ht="15.75">
      <c r="T113" s="205" t="s">
        <v>17</v>
      </c>
      <c r="U113" s="205"/>
      <c r="V113" s="205"/>
      <c r="W113" s="205"/>
      <c r="X113" s="205"/>
      <c r="Y113" s="205"/>
      <c r="Z113" s="4"/>
      <c r="AA113" s="205"/>
      <c r="AB113" s="205"/>
      <c r="AC113" s="4"/>
      <c r="AD113" s="4"/>
      <c r="AE113" s="4"/>
      <c r="AF113" s="205" t="s">
        <v>18</v>
      </c>
      <c r="AG113" s="205"/>
      <c r="AH113" s="205"/>
      <c r="AI113" s="205"/>
      <c r="AJ113" s="205"/>
      <c r="AK113" s="205"/>
      <c r="AL113" s="4"/>
      <c r="AM113" s="4"/>
      <c r="AN113" s="4"/>
      <c r="AO113" s="4"/>
      <c r="AP113" s="4"/>
      <c r="AQ113" s="4"/>
      <c r="AR113" s="205" t="s">
        <v>19</v>
      </c>
      <c r="AS113" s="205"/>
      <c r="AT113" s="205"/>
      <c r="AU113" s="205"/>
      <c r="AV113" s="205"/>
      <c r="AW113" s="205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>
      <c r="T121" s="201" t="s">
        <v>22</v>
      </c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</row>
    <row r="122" spans="20:54" ht="15" customHeight="1"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</row>
    <row r="126" spans="20:54" ht="23.25">
      <c r="T126" s="202" t="s">
        <v>11</v>
      </c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</row>
    <row r="127" spans="20:54" ht="20.25">
      <c r="T127" s="201" t="s">
        <v>12</v>
      </c>
      <c r="U127" s="201"/>
      <c r="V127" s="201"/>
      <c r="W127" s="201"/>
      <c r="X127" s="201"/>
      <c r="Y127" s="201"/>
      <c r="Z127" s="201"/>
      <c r="AA127" s="203" t="str">
        <f>C4</f>
        <v>Brandýs nad Labem 24.11.2018</v>
      </c>
      <c r="AB127" s="203"/>
      <c r="AC127" s="203"/>
      <c r="AD127" s="203"/>
      <c r="AE127" s="203"/>
      <c r="AF127" s="203"/>
      <c r="AG127" s="3"/>
      <c r="AH127" s="3"/>
      <c r="AI127" s="201" t="s">
        <v>13</v>
      </c>
      <c r="AJ127" s="201"/>
      <c r="AK127" s="201"/>
      <c r="AL127" s="201"/>
      <c r="AM127" s="201"/>
      <c r="AN127" s="201"/>
      <c r="AO127" s="8" t="str">
        <f>CONCATENATE("(",P4,"-6)")</f>
        <v>(-6)</v>
      </c>
      <c r="AP127" s="7"/>
      <c r="AQ127" s="7"/>
      <c r="AR127" s="7"/>
      <c r="AS127" s="7"/>
      <c r="AT127" s="7"/>
      <c r="AU127" s="201" t="s">
        <v>14</v>
      </c>
      <c r="AV127" s="201"/>
      <c r="AW127" s="201"/>
      <c r="AX127" s="201"/>
      <c r="AY127" s="3"/>
      <c r="AZ127" s="3"/>
      <c r="BA127" s="3"/>
      <c r="BB127" s="3"/>
    </row>
    <row r="129" spans="20:54" ht="20.25">
      <c r="T129" s="203" t="s">
        <v>15</v>
      </c>
      <c r="U129" s="203"/>
      <c r="V129" s="203"/>
      <c r="W129" s="203"/>
      <c r="X129" s="203"/>
      <c r="Y129" s="203"/>
      <c r="Z129" s="203"/>
      <c r="AA129" s="204" t="e">
        <f>#REF!</f>
        <v>#REF!</v>
      </c>
      <c r="AB129" s="204"/>
      <c r="AC129" s="204"/>
      <c r="AD129" s="204"/>
      <c r="AE129" s="204"/>
      <c r="AF129" s="204"/>
      <c r="AG129" s="204"/>
      <c r="AH129" s="204"/>
      <c r="AI129" s="204"/>
      <c r="AJ129" s="204"/>
      <c r="AK129" s="3"/>
      <c r="AL129" s="203" t="s">
        <v>16</v>
      </c>
      <c r="AM129" s="203"/>
      <c r="AN129" s="203"/>
      <c r="AO129" s="203"/>
      <c r="AP129" s="203"/>
      <c r="AQ129" s="203"/>
      <c r="AR129" s="203"/>
      <c r="AS129" s="204" t="e">
        <f>#REF!</f>
        <v>#REF!</v>
      </c>
      <c r="AT129" s="204"/>
      <c r="AU129" s="204"/>
      <c r="AV129" s="204"/>
      <c r="AW129" s="204"/>
      <c r="AX129" s="204"/>
      <c r="AY129" s="204"/>
      <c r="AZ129" s="204"/>
      <c r="BA129" s="204"/>
      <c r="BB129" s="204"/>
    </row>
    <row r="132" spans="20:54" ht="15.75">
      <c r="T132" s="205" t="s">
        <v>17</v>
      </c>
      <c r="U132" s="205"/>
      <c r="V132" s="205"/>
      <c r="W132" s="205"/>
      <c r="X132" s="205"/>
      <c r="Y132" s="205"/>
      <c r="Z132" s="4"/>
      <c r="AA132" s="205"/>
      <c r="AB132" s="205"/>
      <c r="AC132" s="4"/>
      <c r="AD132" s="4"/>
      <c r="AE132" s="4"/>
      <c r="AF132" s="205" t="s">
        <v>18</v>
      </c>
      <c r="AG132" s="205"/>
      <c r="AH132" s="205"/>
      <c r="AI132" s="205"/>
      <c r="AJ132" s="205"/>
      <c r="AK132" s="205"/>
      <c r="AL132" s="4"/>
      <c r="AM132" s="4"/>
      <c r="AN132" s="4"/>
      <c r="AO132" s="4"/>
      <c r="AP132" s="4"/>
      <c r="AQ132" s="4"/>
      <c r="AR132" s="205" t="s">
        <v>19</v>
      </c>
      <c r="AS132" s="205"/>
      <c r="AT132" s="205"/>
      <c r="AU132" s="205"/>
      <c r="AV132" s="205"/>
      <c r="AW132" s="205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ht="15" customHeight="1">
      <c r="T139" s="201" t="s">
        <v>22</v>
      </c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</row>
    <row r="140" spans="20:54" ht="15" customHeight="1"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201"/>
      <c r="AV140" s="201"/>
      <c r="AW140" s="201"/>
      <c r="AX140" s="201"/>
      <c r="AY140" s="201"/>
      <c r="AZ140" s="201"/>
      <c r="BA140" s="201"/>
      <c r="BB140" s="201"/>
    </row>
  </sheetData>
  <mergeCells count="235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S140"/>
  <sheetViews>
    <sheetView showGridLines="0" topLeftCell="A19" workbookViewId="0">
      <selection activeCell="T6" sqref="T6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18" ht="15.75" customHeight="1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18" ht="32.25" customHeight="1" thickBot="1">
      <c r="A4" s="292" t="s">
        <v>51</v>
      </c>
      <c r="B4" s="293"/>
      <c r="C4" s="362" t="str">
        <f>'Nasazení do skupin'!B3</f>
        <v>Brandýs nad Labem 24.11.2018</v>
      </c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18" ht="15" customHeight="1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18" ht="15.75" customHeight="1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67" t="s">
        <v>8</v>
      </c>
    </row>
    <row r="7" spans="1:18" ht="15" customHeight="1">
      <c r="A7" s="345">
        <v>1</v>
      </c>
      <c r="B7" s="244" t="str">
        <f>'Nasazení do skupin'!B25</f>
        <v>SK Šacung Benešov 1947 - Michal Krunert</v>
      </c>
      <c r="C7" s="260"/>
      <c r="D7" s="261"/>
      <c r="E7" s="262"/>
      <c r="F7" s="334">
        <f>O35</f>
        <v>2</v>
      </c>
      <c r="G7" s="334" t="s">
        <v>9</v>
      </c>
      <c r="H7" s="325">
        <f>Q35</f>
        <v>0</v>
      </c>
      <c r="I7" s="333">
        <f>Q29</f>
        <v>2</v>
      </c>
      <c r="J7" s="334" t="s">
        <v>9</v>
      </c>
      <c r="K7" s="325">
        <f>O29</f>
        <v>0</v>
      </c>
      <c r="L7" s="333">
        <f>O25</f>
        <v>2</v>
      </c>
      <c r="M7" s="334" t="s">
        <v>9</v>
      </c>
      <c r="N7" s="325">
        <f>Q25</f>
        <v>0</v>
      </c>
      <c r="O7" s="337">
        <f>F7+I7+L7</f>
        <v>6</v>
      </c>
      <c r="P7" s="339" t="s">
        <v>9</v>
      </c>
      <c r="Q7" s="341">
        <f>H7+K7+N7</f>
        <v>0</v>
      </c>
      <c r="R7" s="343">
        <v>6</v>
      </c>
    </row>
    <row r="8" spans="1:18" ht="15.75" customHeight="1" thickBot="1">
      <c r="A8" s="346"/>
      <c r="B8" s="245"/>
      <c r="C8" s="263"/>
      <c r="D8" s="264"/>
      <c r="E8" s="265"/>
      <c r="F8" s="324"/>
      <c r="G8" s="324"/>
      <c r="H8" s="326"/>
      <c r="I8" s="322"/>
      <c r="J8" s="324"/>
      <c r="K8" s="326"/>
      <c r="L8" s="322"/>
      <c r="M8" s="324"/>
      <c r="N8" s="326"/>
      <c r="O8" s="338"/>
      <c r="P8" s="340"/>
      <c r="Q8" s="342"/>
      <c r="R8" s="344"/>
    </row>
    <row r="9" spans="1:18" ht="15" customHeight="1">
      <c r="A9" s="346"/>
      <c r="B9" s="245"/>
      <c r="C9" s="263"/>
      <c r="D9" s="264"/>
      <c r="E9" s="265"/>
      <c r="F9" s="327">
        <f>O36</f>
        <v>20</v>
      </c>
      <c r="G9" s="327" t="s">
        <v>9</v>
      </c>
      <c r="H9" s="328">
        <f>Q36</f>
        <v>0</v>
      </c>
      <c r="I9" s="329">
        <f>Q30</f>
        <v>20</v>
      </c>
      <c r="J9" s="327" t="s">
        <v>9</v>
      </c>
      <c r="K9" s="328">
        <f>O30</f>
        <v>8</v>
      </c>
      <c r="L9" s="329">
        <f>O26</f>
        <v>20</v>
      </c>
      <c r="M9" s="327" t="s">
        <v>9</v>
      </c>
      <c r="N9" s="328">
        <f>Q26</f>
        <v>7</v>
      </c>
      <c r="O9" s="335">
        <f>F9+I9+L9</f>
        <v>60</v>
      </c>
      <c r="P9" s="350" t="s">
        <v>9</v>
      </c>
      <c r="Q9" s="352">
        <f>H9+K9+N9</f>
        <v>15</v>
      </c>
      <c r="R9" s="348">
        <v>1</v>
      </c>
    </row>
    <row r="10" spans="1:18" ht="15.75" customHeight="1" thickBot="1">
      <c r="A10" s="347"/>
      <c r="B10" s="246"/>
      <c r="C10" s="266"/>
      <c r="D10" s="267"/>
      <c r="E10" s="268"/>
      <c r="F10" s="327"/>
      <c r="G10" s="327"/>
      <c r="H10" s="328"/>
      <c r="I10" s="330"/>
      <c r="J10" s="331"/>
      <c r="K10" s="332"/>
      <c r="L10" s="330"/>
      <c r="M10" s="331"/>
      <c r="N10" s="332"/>
      <c r="O10" s="336"/>
      <c r="P10" s="351"/>
      <c r="Q10" s="353"/>
      <c r="R10" s="349"/>
    </row>
    <row r="11" spans="1:18" ht="15" customHeight="1">
      <c r="A11" s="345">
        <v>2</v>
      </c>
      <c r="B11" s="244" t="str">
        <f>'Nasazení do skupin'!B26</f>
        <v>TJ Baník Stříbro "B" - Matěj Fujan</v>
      </c>
      <c r="C11" s="321">
        <f>H7</f>
        <v>0</v>
      </c>
      <c r="D11" s="323" t="s">
        <v>9</v>
      </c>
      <c r="E11" s="323">
        <f>F7</f>
        <v>2</v>
      </c>
      <c r="F11" s="288" t="s">
        <v>64</v>
      </c>
      <c r="G11" s="284"/>
      <c r="H11" s="285"/>
      <c r="I11" s="334">
        <f>O27</f>
        <v>0</v>
      </c>
      <c r="J11" s="334" t="s">
        <v>9</v>
      </c>
      <c r="K11" s="325">
        <f>Q27</f>
        <v>2</v>
      </c>
      <c r="L11" s="333">
        <f>O31</f>
        <v>0</v>
      </c>
      <c r="M11" s="334" t="s">
        <v>9</v>
      </c>
      <c r="N11" s="325">
        <f>Q31</f>
        <v>2</v>
      </c>
      <c r="O11" s="337">
        <f>C11+I11+L11</f>
        <v>0</v>
      </c>
      <c r="P11" s="339" t="s">
        <v>9</v>
      </c>
      <c r="Q11" s="341">
        <f>E11+K11+N11</f>
        <v>6</v>
      </c>
      <c r="R11" s="343">
        <v>0</v>
      </c>
    </row>
    <row r="12" spans="1:18" ht="15.75" customHeight="1" thickBot="1">
      <c r="A12" s="346"/>
      <c r="B12" s="245"/>
      <c r="C12" s="322"/>
      <c r="D12" s="324"/>
      <c r="E12" s="324"/>
      <c r="F12" s="316"/>
      <c r="G12" s="286"/>
      <c r="H12" s="287"/>
      <c r="I12" s="324"/>
      <c r="J12" s="324"/>
      <c r="K12" s="326"/>
      <c r="L12" s="322"/>
      <c r="M12" s="324"/>
      <c r="N12" s="326"/>
      <c r="O12" s="338"/>
      <c r="P12" s="340"/>
      <c r="Q12" s="342"/>
      <c r="R12" s="344"/>
    </row>
    <row r="13" spans="1:18" ht="15" customHeight="1">
      <c r="A13" s="346"/>
      <c r="B13" s="245"/>
      <c r="C13" s="329">
        <f>H9</f>
        <v>0</v>
      </c>
      <c r="D13" s="327" t="s">
        <v>9</v>
      </c>
      <c r="E13" s="327">
        <f>F9</f>
        <v>20</v>
      </c>
      <c r="F13" s="316"/>
      <c r="G13" s="286"/>
      <c r="H13" s="287"/>
      <c r="I13" s="327">
        <f>O28</f>
        <v>13</v>
      </c>
      <c r="J13" s="327" t="s">
        <v>9</v>
      </c>
      <c r="K13" s="328">
        <f>Q28</f>
        <v>20</v>
      </c>
      <c r="L13" s="329">
        <f>O32</f>
        <v>3</v>
      </c>
      <c r="M13" s="327" t="s">
        <v>9</v>
      </c>
      <c r="N13" s="328">
        <f>Q32</f>
        <v>20</v>
      </c>
      <c r="O13" s="335">
        <f>C13+I13+L13</f>
        <v>16</v>
      </c>
      <c r="P13" s="350" t="s">
        <v>9</v>
      </c>
      <c r="Q13" s="352">
        <f>E13+K13+N13</f>
        <v>60</v>
      </c>
      <c r="R13" s="365">
        <v>4</v>
      </c>
    </row>
    <row r="14" spans="1:18" ht="15.75" customHeight="1" thickBot="1">
      <c r="A14" s="347"/>
      <c r="B14" s="246"/>
      <c r="C14" s="330"/>
      <c r="D14" s="331"/>
      <c r="E14" s="331"/>
      <c r="F14" s="289"/>
      <c r="G14" s="290"/>
      <c r="H14" s="291"/>
      <c r="I14" s="327"/>
      <c r="J14" s="327"/>
      <c r="K14" s="328"/>
      <c r="L14" s="330"/>
      <c r="M14" s="331"/>
      <c r="N14" s="332"/>
      <c r="O14" s="336"/>
      <c r="P14" s="351"/>
      <c r="Q14" s="353"/>
      <c r="R14" s="366"/>
    </row>
    <row r="15" spans="1:18" ht="15" customHeight="1">
      <c r="A15" s="345">
        <v>3</v>
      </c>
      <c r="B15" s="244" t="str">
        <f>'Nasazení do skupin'!B27</f>
        <v>TJ Dynamo České Budějovice z.s. "B" - Petr Škoda</v>
      </c>
      <c r="C15" s="333">
        <f>K7</f>
        <v>0</v>
      </c>
      <c r="D15" s="334" t="s">
        <v>9</v>
      </c>
      <c r="E15" s="325">
        <f>I7</f>
        <v>2</v>
      </c>
      <c r="F15" s="321">
        <f>K11</f>
        <v>2</v>
      </c>
      <c r="G15" s="323" t="s">
        <v>9</v>
      </c>
      <c r="H15" s="323">
        <f>I11</f>
        <v>0</v>
      </c>
      <c r="I15" s="376"/>
      <c r="J15" s="377"/>
      <c r="K15" s="378"/>
      <c r="L15" s="367">
        <f>Q33</f>
        <v>0</v>
      </c>
      <c r="M15" s="367" t="s">
        <v>9</v>
      </c>
      <c r="N15" s="369">
        <f>O33</f>
        <v>2</v>
      </c>
      <c r="O15" s="337">
        <f>C15+F15+L15</f>
        <v>2</v>
      </c>
      <c r="P15" s="339" t="s">
        <v>9</v>
      </c>
      <c r="Q15" s="341">
        <f>E15+H15+N15</f>
        <v>4</v>
      </c>
      <c r="R15" s="343">
        <v>2</v>
      </c>
    </row>
    <row r="16" spans="1:18" ht="15.75" customHeight="1" thickBot="1">
      <c r="A16" s="346"/>
      <c r="B16" s="245"/>
      <c r="C16" s="322"/>
      <c r="D16" s="324"/>
      <c r="E16" s="326"/>
      <c r="F16" s="322"/>
      <c r="G16" s="324"/>
      <c r="H16" s="324"/>
      <c r="I16" s="379"/>
      <c r="J16" s="380"/>
      <c r="K16" s="381"/>
      <c r="L16" s="368"/>
      <c r="M16" s="368"/>
      <c r="N16" s="370"/>
      <c r="O16" s="338"/>
      <c r="P16" s="340"/>
      <c r="Q16" s="342"/>
      <c r="R16" s="344"/>
    </row>
    <row r="17" spans="1:19" ht="15" customHeight="1">
      <c r="A17" s="346"/>
      <c r="B17" s="245"/>
      <c r="C17" s="329">
        <f>K9</f>
        <v>8</v>
      </c>
      <c r="D17" s="327" t="s">
        <v>9</v>
      </c>
      <c r="E17" s="328">
        <f>I9</f>
        <v>20</v>
      </c>
      <c r="F17" s="329">
        <f>K13</f>
        <v>20</v>
      </c>
      <c r="G17" s="327" t="s">
        <v>9</v>
      </c>
      <c r="H17" s="327">
        <f>I13</f>
        <v>13</v>
      </c>
      <c r="I17" s="379"/>
      <c r="J17" s="380"/>
      <c r="K17" s="381"/>
      <c r="L17" s="317">
        <f>Q34</f>
        <v>9</v>
      </c>
      <c r="M17" s="317" t="s">
        <v>9</v>
      </c>
      <c r="N17" s="319">
        <f>O34</f>
        <v>20</v>
      </c>
      <c r="O17" s="335">
        <f>C17+F17+L17</f>
        <v>37</v>
      </c>
      <c r="P17" s="350" t="s">
        <v>9</v>
      </c>
      <c r="Q17" s="352">
        <f>E17+H17+N17</f>
        <v>53</v>
      </c>
      <c r="R17" s="365">
        <v>3</v>
      </c>
    </row>
    <row r="18" spans="1:19" ht="15.75" customHeight="1" thickBot="1">
      <c r="A18" s="347"/>
      <c r="B18" s="246"/>
      <c r="C18" s="330"/>
      <c r="D18" s="331"/>
      <c r="E18" s="332"/>
      <c r="F18" s="330"/>
      <c r="G18" s="331"/>
      <c r="H18" s="331"/>
      <c r="I18" s="382"/>
      <c r="J18" s="383"/>
      <c r="K18" s="384"/>
      <c r="L18" s="318"/>
      <c r="M18" s="318"/>
      <c r="N18" s="320"/>
      <c r="O18" s="336"/>
      <c r="P18" s="351"/>
      <c r="Q18" s="353"/>
      <c r="R18" s="366"/>
    </row>
    <row r="19" spans="1:19" ht="15" customHeight="1">
      <c r="A19" s="345">
        <v>4</v>
      </c>
      <c r="B19" s="244" t="str">
        <f>'Nasazení do skupin'!B28</f>
        <v>NK CLIMAX Vsetín "C" - Martin Zbranek</v>
      </c>
      <c r="C19" s="333">
        <f>N7</f>
        <v>0</v>
      </c>
      <c r="D19" s="334" t="s">
        <v>9</v>
      </c>
      <c r="E19" s="325">
        <f>L7</f>
        <v>2</v>
      </c>
      <c r="F19" s="333">
        <f>N11</f>
        <v>2</v>
      </c>
      <c r="G19" s="334" t="s">
        <v>9</v>
      </c>
      <c r="H19" s="325">
        <f>L11</f>
        <v>0</v>
      </c>
      <c r="I19" s="321">
        <f>N15</f>
        <v>2</v>
      </c>
      <c r="J19" s="323" t="s">
        <v>9</v>
      </c>
      <c r="K19" s="323">
        <f>L15</f>
        <v>0</v>
      </c>
      <c r="L19" s="288">
        <v>2018</v>
      </c>
      <c r="M19" s="284"/>
      <c r="N19" s="285"/>
      <c r="O19" s="339">
        <f>C19+F19+I19</f>
        <v>4</v>
      </c>
      <c r="P19" s="339" t="s">
        <v>9</v>
      </c>
      <c r="Q19" s="341">
        <f>E19+H19+K19</f>
        <v>2</v>
      </c>
      <c r="R19" s="343">
        <v>4</v>
      </c>
    </row>
    <row r="20" spans="1:19" ht="15.75" customHeight="1" thickBot="1">
      <c r="A20" s="346"/>
      <c r="B20" s="245"/>
      <c r="C20" s="322"/>
      <c r="D20" s="324"/>
      <c r="E20" s="326"/>
      <c r="F20" s="322"/>
      <c r="G20" s="324"/>
      <c r="H20" s="326"/>
      <c r="I20" s="322"/>
      <c r="J20" s="324"/>
      <c r="K20" s="324"/>
      <c r="L20" s="316"/>
      <c r="M20" s="286"/>
      <c r="N20" s="287"/>
      <c r="O20" s="340"/>
      <c r="P20" s="340"/>
      <c r="Q20" s="342"/>
      <c r="R20" s="344"/>
    </row>
    <row r="21" spans="1:19" ht="15" customHeight="1">
      <c r="A21" s="346"/>
      <c r="B21" s="245"/>
      <c r="C21" s="329">
        <f>N9</f>
        <v>7</v>
      </c>
      <c r="D21" s="327" t="s">
        <v>9</v>
      </c>
      <c r="E21" s="328">
        <f>L9</f>
        <v>20</v>
      </c>
      <c r="F21" s="329">
        <f>N13</f>
        <v>20</v>
      </c>
      <c r="G21" s="327" t="s">
        <v>9</v>
      </c>
      <c r="H21" s="328">
        <f>L13</f>
        <v>3</v>
      </c>
      <c r="I21" s="329">
        <f>N17</f>
        <v>20</v>
      </c>
      <c r="J21" s="327" t="s">
        <v>9</v>
      </c>
      <c r="K21" s="327">
        <f>L17</f>
        <v>9</v>
      </c>
      <c r="L21" s="316"/>
      <c r="M21" s="286"/>
      <c r="N21" s="287"/>
      <c r="O21" s="372">
        <f>C21+F21+I21</f>
        <v>47</v>
      </c>
      <c r="P21" s="350" t="s">
        <v>9</v>
      </c>
      <c r="Q21" s="352">
        <f>E21+H21+K21</f>
        <v>32</v>
      </c>
      <c r="R21" s="365">
        <v>2</v>
      </c>
    </row>
    <row r="22" spans="1:19" ht="15.75" customHeight="1" thickBot="1">
      <c r="A22" s="347"/>
      <c r="B22" s="246"/>
      <c r="C22" s="330"/>
      <c r="D22" s="331"/>
      <c r="E22" s="332"/>
      <c r="F22" s="330"/>
      <c r="G22" s="331"/>
      <c r="H22" s="332"/>
      <c r="I22" s="330"/>
      <c r="J22" s="331"/>
      <c r="K22" s="331"/>
      <c r="L22" s="289"/>
      <c r="M22" s="290"/>
      <c r="N22" s="291"/>
      <c r="O22" s="373"/>
      <c r="P22" s="351"/>
      <c r="Q22" s="353"/>
      <c r="R22" s="366"/>
    </row>
    <row r="24" spans="1:19" ht="24.95" customHeight="1">
      <c r="A24" s="374" t="s">
        <v>28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</row>
    <row r="25" spans="1:19" ht="15" customHeight="1">
      <c r="A25" s="375">
        <v>1</v>
      </c>
      <c r="B25" s="371" t="str">
        <f>B7</f>
        <v>SK Šacung Benešov 1947 - Michal Krunert</v>
      </c>
      <c r="C25" s="371"/>
      <c r="D25" s="371" t="s">
        <v>9</v>
      </c>
      <c r="E25" s="371" t="str">
        <f>B19</f>
        <v>NK CLIMAX Vsetín "C" - Martin Zbranek</v>
      </c>
      <c r="F25" s="371"/>
      <c r="G25" s="371"/>
      <c r="H25" s="371"/>
      <c r="I25" s="371"/>
      <c r="J25" s="371"/>
      <c r="K25" s="371"/>
      <c r="L25" s="371"/>
      <c r="M25" s="371"/>
      <c r="N25" s="371"/>
      <c r="O25" s="54">
        <v>2</v>
      </c>
      <c r="P25" s="55" t="s">
        <v>9</v>
      </c>
      <c r="Q25" s="55">
        <v>0</v>
      </c>
      <c r="R25" s="9" t="s">
        <v>27</v>
      </c>
      <c r="S25" s="6"/>
    </row>
    <row r="26" spans="1:19" ht="15" customHeight="1">
      <c r="A26" s="375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53">
        <v>20</v>
      </c>
      <c r="P26" s="55" t="s">
        <v>9</v>
      </c>
      <c r="Q26" s="41">
        <v>7</v>
      </c>
      <c r="R26" s="9" t="s">
        <v>26</v>
      </c>
      <c r="S26" s="6"/>
    </row>
    <row r="27" spans="1:19" ht="15" customHeight="1">
      <c r="A27" s="375">
        <v>2</v>
      </c>
      <c r="B27" s="371" t="str">
        <f>B11</f>
        <v>TJ Baník Stříbro "B" - Matěj Fujan</v>
      </c>
      <c r="C27" s="371"/>
      <c r="D27" s="371" t="s">
        <v>9</v>
      </c>
      <c r="E27" s="371" t="str">
        <f>B15</f>
        <v>TJ Dynamo České Budějovice z.s. "B" - Petr Škoda</v>
      </c>
      <c r="F27" s="371"/>
      <c r="G27" s="371"/>
      <c r="H27" s="371"/>
      <c r="I27" s="371"/>
      <c r="J27" s="371"/>
      <c r="K27" s="371"/>
      <c r="L27" s="371"/>
      <c r="M27" s="371"/>
      <c r="N27" s="371"/>
      <c r="O27" s="54">
        <v>0</v>
      </c>
      <c r="P27" s="55" t="s">
        <v>9</v>
      </c>
      <c r="Q27" s="55">
        <v>2</v>
      </c>
      <c r="R27" s="9" t="s">
        <v>27</v>
      </c>
    </row>
    <row r="28" spans="1:19" ht="15" customHeight="1">
      <c r="A28" s="375"/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53">
        <v>13</v>
      </c>
      <c r="P28" s="55" t="s">
        <v>9</v>
      </c>
      <c r="Q28" s="41">
        <v>20</v>
      </c>
      <c r="R28" s="9" t="s">
        <v>26</v>
      </c>
    </row>
    <row r="29" spans="1:19" ht="13.15" customHeight="1">
      <c r="A29" s="375">
        <v>3</v>
      </c>
      <c r="B29" s="371" t="str">
        <f>B15</f>
        <v>TJ Dynamo České Budějovice z.s. "B" - Petr Škoda</v>
      </c>
      <c r="C29" s="371"/>
      <c r="D29" s="371" t="s">
        <v>9</v>
      </c>
      <c r="E29" s="371" t="str">
        <f>B7</f>
        <v>SK Šacung Benešov 1947 - Michal Krunert</v>
      </c>
      <c r="F29" s="371"/>
      <c r="G29" s="371"/>
      <c r="H29" s="371"/>
      <c r="I29" s="371"/>
      <c r="J29" s="371"/>
      <c r="K29" s="371"/>
      <c r="L29" s="371"/>
      <c r="M29" s="371"/>
      <c r="N29" s="371"/>
      <c r="O29" s="54">
        <v>0</v>
      </c>
      <c r="P29" s="55" t="s">
        <v>9</v>
      </c>
      <c r="Q29" s="55">
        <v>2</v>
      </c>
      <c r="R29" s="9" t="s">
        <v>27</v>
      </c>
    </row>
    <row r="30" spans="1:19" ht="13.15" customHeight="1">
      <c r="A30" s="375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53">
        <v>8</v>
      </c>
      <c r="P30" s="55" t="s">
        <v>9</v>
      </c>
      <c r="Q30" s="41">
        <v>20</v>
      </c>
      <c r="R30" s="9" t="s">
        <v>26</v>
      </c>
    </row>
    <row r="31" spans="1:19" ht="15" customHeight="1">
      <c r="A31" s="375">
        <v>4</v>
      </c>
      <c r="B31" s="371" t="str">
        <f>B11</f>
        <v>TJ Baník Stříbro "B" - Matěj Fujan</v>
      </c>
      <c r="C31" s="371"/>
      <c r="D31" s="371" t="s">
        <v>9</v>
      </c>
      <c r="E31" s="371" t="str">
        <f>B19</f>
        <v>NK CLIMAX Vsetín "C" - Martin Zbranek</v>
      </c>
      <c r="F31" s="371"/>
      <c r="G31" s="371"/>
      <c r="H31" s="371"/>
      <c r="I31" s="371"/>
      <c r="J31" s="371"/>
      <c r="K31" s="371"/>
      <c r="L31" s="371"/>
      <c r="M31" s="371"/>
      <c r="N31" s="371"/>
      <c r="O31" s="54">
        <v>0</v>
      </c>
      <c r="P31" s="55" t="s">
        <v>9</v>
      </c>
      <c r="Q31" s="55">
        <v>2</v>
      </c>
      <c r="R31" s="9" t="s">
        <v>27</v>
      </c>
    </row>
    <row r="32" spans="1:19" ht="15.75" customHeight="1">
      <c r="A32" s="375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53">
        <v>3</v>
      </c>
      <c r="P32" s="55" t="s">
        <v>9</v>
      </c>
      <c r="Q32" s="41">
        <v>20</v>
      </c>
      <c r="R32" s="9" t="s">
        <v>26</v>
      </c>
    </row>
    <row r="33" spans="1:18" ht="15" customHeight="1">
      <c r="A33" s="375">
        <v>5</v>
      </c>
      <c r="B33" s="371" t="str">
        <f>B19</f>
        <v>NK CLIMAX Vsetín "C" - Martin Zbranek</v>
      </c>
      <c r="C33" s="371"/>
      <c r="D33" s="371" t="s">
        <v>9</v>
      </c>
      <c r="E33" s="371" t="str">
        <f>B15</f>
        <v>TJ Dynamo České Budějovice z.s. "B" - Petr Škoda</v>
      </c>
      <c r="F33" s="371"/>
      <c r="G33" s="371"/>
      <c r="H33" s="371"/>
      <c r="I33" s="371"/>
      <c r="J33" s="371"/>
      <c r="K33" s="371"/>
      <c r="L33" s="371"/>
      <c r="M33" s="371"/>
      <c r="N33" s="371"/>
      <c r="O33" s="54">
        <v>2</v>
      </c>
      <c r="P33" s="55" t="s">
        <v>9</v>
      </c>
      <c r="Q33" s="55">
        <v>0</v>
      </c>
      <c r="R33" s="9" t="s">
        <v>27</v>
      </c>
    </row>
    <row r="34" spans="1:18" ht="15" customHeight="1">
      <c r="A34" s="375"/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53">
        <v>20</v>
      </c>
      <c r="P34" s="55" t="s">
        <v>9</v>
      </c>
      <c r="Q34" s="41">
        <v>9</v>
      </c>
      <c r="R34" s="9" t="s">
        <v>26</v>
      </c>
    </row>
    <row r="35" spans="1:18" ht="15" customHeight="1">
      <c r="A35" s="375">
        <v>6</v>
      </c>
      <c r="B35" s="371" t="str">
        <f>B7</f>
        <v>SK Šacung Benešov 1947 - Michal Krunert</v>
      </c>
      <c r="C35" s="371"/>
      <c r="D35" s="371" t="s">
        <v>9</v>
      </c>
      <c r="E35" s="371" t="str">
        <f>B11</f>
        <v>TJ Baník Stříbro "B" - Matěj Fujan</v>
      </c>
      <c r="F35" s="371"/>
      <c r="G35" s="371"/>
      <c r="H35" s="371"/>
      <c r="I35" s="371"/>
      <c r="J35" s="371"/>
      <c r="K35" s="371"/>
      <c r="L35" s="371"/>
      <c r="M35" s="371"/>
      <c r="N35" s="371"/>
      <c r="O35" s="54">
        <v>2</v>
      </c>
      <c r="P35" s="55" t="s">
        <v>9</v>
      </c>
      <c r="Q35" s="55">
        <v>0</v>
      </c>
      <c r="R35" s="9" t="s">
        <v>27</v>
      </c>
    </row>
    <row r="36" spans="1:18" ht="15" customHeight="1">
      <c r="A36" s="375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53">
        <v>20</v>
      </c>
      <c r="P36" s="55" t="s">
        <v>9</v>
      </c>
      <c r="Q36" s="41">
        <v>0</v>
      </c>
      <c r="R36" s="9" t="s">
        <v>26</v>
      </c>
    </row>
    <row r="37" spans="1:18">
      <c r="P37" s="230"/>
      <c r="Q37" s="230"/>
      <c r="R37" s="45"/>
    </row>
    <row r="44" spans="1:18" ht="15" customHeight="1"/>
    <row r="50" ht="14.45" customHeight="1"/>
    <row r="51" ht="14.45" customHeight="1"/>
    <row r="53" ht="14.45" customHeight="1"/>
    <row r="54" ht="14.45" customHeight="1"/>
    <row r="62" ht="15" customHeight="1"/>
    <row r="67" ht="14.45" customHeight="1"/>
    <row r="68" ht="14.45" customHeight="1"/>
    <row r="80" ht="15" customHeight="1"/>
    <row r="85" ht="14.45" customHeight="1"/>
    <row r="86" ht="14.45" customHeight="1"/>
    <row r="98" ht="15" customHeight="1"/>
    <row r="103" ht="14.45" customHeight="1"/>
    <row r="104" ht="14.45" customHeight="1"/>
    <row r="121" ht="14.45" customHeight="1"/>
    <row r="122" ht="14.45" customHeight="1"/>
    <row r="139" ht="14.45" customHeight="1"/>
    <row r="140" ht="14.45" customHeight="1"/>
  </sheetData>
  <mergeCells count="151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B140"/>
  <sheetViews>
    <sheetView showGridLines="0" workbookViewId="0">
      <selection activeCell="V6" sqref="V6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26" ht="15.75" customHeight="1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26" ht="32.25" customHeight="1" thickBot="1">
      <c r="A4" s="292" t="s">
        <v>52</v>
      </c>
      <c r="B4" s="293"/>
      <c r="C4" s="298" t="str">
        <f>'Nasazení do skupin'!B3</f>
        <v>Brandýs nad Labem 24.11.2018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300"/>
    </row>
    <row r="5" spans="1:26" ht="15" customHeight="1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168" t="s">
        <v>6</v>
      </c>
    </row>
    <row r="6" spans="1:26" ht="15.75" customHeight="1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169" t="s">
        <v>8</v>
      </c>
    </row>
    <row r="7" spans="1:26" ht="15" customHeight="1">
      <c r="A7" s="241">
        <v>1</v>
      </c>
      <c r="B7" s="244" t="str">
        <f>'Nasazení do skupin'!B29</f>
        <v>TJ Spartak Čelákovice "A" - Filip Seidl</v>
      </c>
      <c r="C7" s="260"/>
      <c r="D7" s="261"/>
      <c r="E7" s="262"/>
      <c r="F7" s="236"/>
      <c r="G7" s="236"/>
      <c r="H7" s="232"/>
      <c r="I7" s="234"/>
      <c r="J7" s="236"/>
      <c r="K7" s="232"/>
      <c r="L7" s="234"/>
      <c r="M7" s="236"/>
      <c r="N7" s="232"/>
      <c r="O7" s="282"/>
      <c r="P7" s="217"/>
      <c r="Q7" s="221"/>
      <c r="R7" s="224"/>
      <c r="Y7" s="47"/>
    </row>
    <row r="8" spans="1:26" ht="15.75" customHeight="1" thickBot="1">
      <c r="A8" s="242"/>
      <c r="B8" s="245"/>
      <c r="C8" s="263"/>
      <c r="D8" s="264"/>
      <c r="E8" s="265"/>
      <c r="F8" s="237"/>
      <c r="G8" s="237"/>
      <c r="H8" s="233"/>
      <c r="I8" s="235"/>
      <c r="J8" s="237"/>
      <c r="K8" s="233"/>
      <c r="L8" s="235"/>
      <c r="M8" s="237"/>
      <c r="N8" s="233"/>
      <c r="O8" s="283"/>
      <c r="P8" s="218"/>
      <c r="Q8" s="222"/>
      <c r="R8" s="225"/>
    </row>
    <row r="9" spans="1:26" ht="15" customHeight="1">
      <c r="A9" s="242"/>
      <c r="B9" s="245"/>
      <c r="C9" s="263"/>
      <c r="D9" s="264"/>
      <c r="E9" s="265"/>
      <c r="F9" s="210"/>
      <c r="G9" s="210"/>
      <c r="H9" s="216"/>
      <c r="I9" s="214"/>
      <c r="J9" s="210"/>
      <c r="K9" s="216"/>
      <c r="L9" s="214"/>
      <c r="M9" s="210"/>
      <c r="N9" s="216"/>
      <c r="O9" s="280"/>
      <c r="P9" s="206"/>
      <c r="Q9" s="208"/>
      <c r="R9" s="226"/>
      <c r="X9" s="47"/>
      <c r="Y9" s="47"/>
      <c r="Z9" s="47"/>
    </row>
    <row r="10" spans="1:26" ht="15.75" customHeight="1" thickBot="1">
      <c r="A10" s="243"/>
      <c r="B10" s="246"/>
      <c r="C10" s="266"/>
      <c r="D10" s="267"/>
      <c r="E10" s="268"/>
      <c r="F10" s="210"/>
      <c r="G10" s="210"/>
      <c r="H10" s="216"/>
      <c r="I10" s="215"/>
      <c r="J10" s="211"/>
      <c r="K10" s="231"/>
      <c r="L10" s="215"/>
      <c r="M10" s="211"/>
      <c r="N10" s="231"/>
      <c r="O10" s="281"/>
      <c r="P10" s="207"/>
      <c r="Q10" s="209"/>
      <c r="R10" s="227"/>
      <c r="X10" s="47"/>
      <c r="Y10" s="47"/>
      <c r="Z10" s="47"/>
    </row>
    <row r="11" spans="1:26" ht="15" customHeight="1">
      <c r="A11" s="241">
        <v>2</v>
      </c>
      <c r="B11" s="244" t="str">
        <f>'Nasazení do skupin'!B30</f>
        <v>SK Liapor - Witte Karlovy Vary z.s. "A" - Filip Trubač</v>
      </c>
      <c r="C11" s="256"/>
      <c r="D11" s="257"/>
      <c r="E11" s="257"/>
      <c r="F11" s="288" t="s">
        <v>64</v>
      </c>
      <c r="G11" s="284"/>
      <c r="H11" s="285"/>
      <c r="I11" s="236"/>
      <c r="J11" s="236"/>
      <c r="K11" s="232"/>
      <c r="L11" s="234"/>
      <c r="M11" s="236"/>
      <c r="N11" s="232"/>
      <c r="O11" s="282"/>
      <c r="P11" s="217"/>
      <c r="Q11" s="221"/>
      <c r="R11" s="224"/>
    </row>
    <row r="12" spans="1:26" ht="15.75" customHeight="1" thickBot="1">
      <c r="A12" s="242"/>
      <c r="B12" s="245"/>
      <c r="C12" s="235"/>
      <c r="D12" s="237"/>
      <c r="E12" s="237"/>
      <c r="F12" s="316"/>
      <c r="G12" s="286"/>
      <c r="H12" s="287"/>
      <c r="I12" s="237"/>
      <c r="J12" s="237"/>
      <c r="K12" s="233"/>
      <c r="L12" s="235"/>
      <c r="M12" s="237"/>
      <c r="N12" s="233"/>
      <c r="O12" s="283"/>
      <c r="P12" s="218"/>
      <c r="Q12" s="222"/>
      <c r="R12" s="225"/>
    </row>
    <row r="13" spans="1:26" ht="15" customHeight="1">
      <c r="A13" s="242"/>
      <c r="B13" s="245"/>
      <c r="C13" s="214"/>
      <c r="D13" s="210"/>
      <c r="E13" s="210"/>
      <c r="F13" s="316"/>
      <c r="G13" s="286"/>
      <c r="H13" s="287"/>
      <c r="I13" s="210"/>
      <c r="J13" s="210"/>
      <c r="K13" s="216"/>
      <c r="L13" s="214"/>
      <c r="M13" s="210"/>
      <c r="N13" s="216"/>
      <c r="O13" s="280"/>
      <c r="P13" s="206"/>
      <c r="Q13" s="208"/>
      <c r="R13" s="226"/>
    </row>
    <row r="14" spans="1:26" ht="15.75" customHeight="1" thickBot="1">
      <c r="A14" s="243"/>
      <c r="B14" s="246"/>
      <c r="C14" s="215"/>
      <c r="D14" s="211"/>
      <c r="E14" s="211"/>
      <c r="F14" s="289"/>
      <c r="G14" s="290"/>
      <c r="H14" s="291"/>
      <c r="I14" s="210"/>
      <c r="J14" s="210"/>
      <c r="K14" s="216"/>
      <c r="L14" s="215"/>
      <c r="M14" s="211"/>
      <c r="N14" s="231"/>
      <c r="O14" s="281"/>
      <c r="P14" s="207"/>
      <c r="Q14" s="209"/>
      <c r="R14" s="227"/>
    </row>
    <row r="15" spans="1:26" ht="15" customHeight="1">
      <c r="A15" s="241">
        <v>3</v>
      </c>
      <c r="B15" s="244" t="str">
        <f>'Nasazení do skupin'!B31</f>
        <v>T.J. SOKOL Holice "B" - Tomáš Sochůrek</v>
      </c>
      <c r="C15" s="234"/>
      <c r="D15" s="236"/>
      <c r="E15" s="232"/>
      <c r="F15" s="256"/>
      <c r="G15" s="257"/>
      <c r="H15" s="257"/>
      <c r="I15" s="376"/>
      <c r="J15" s="377"/>
      <c r="K15" s="378"/>
      <c r="L15" s="238"/>
      <c r="M15" s="238"/>
      <c r="N15" s="278"/>
      <c r="O15" s="282"/>
      <c r="P15" s="217"/>
      <c r="Q15" s="221"/>
      <c r="R15" s="224"/>
    </row>
    <row r="16" spans="1:26" ht="15.75" customHeight="1" thickBot="1">
      <c r="A16" s="242"/>
      <c r="B16" s="245"/>
      <c r="C16" s="235"/>
      <c r="D16" s="237"/>
      <c r="E16" s="233"/>
      <c r="F16" s="235"/>
      <c r="G16" s="237"/>
      <c r="H16" s="237"/>
      <c r="I16" s="379"/>
      <c r="J16" s="380"/>
      <c r="K16" s="381"/>
      <c r="L16" s="239"/>
      <c r="M16" s="239"/>
      <c r="N16" s="279"/>
      <c r="O16" s="283"/>
      <c r="P16" s="218"/>
      <c r="Q16" s="222"/>
      <c r="R16" s="225"/>
    </row>
    <row r="17" spans="1:28" ht="15" customHeight="1">
      <c r="A17" s="242"/>
      <c r="B17" s="245"/>
      <c r="C17" s="214"/>
      <c r="D17" s="210"/>
      <c r="E17" s="216"/>
      <c r="F17" s="214"/>
      <c r="G17" s="210"/>
      <c r="H17" s="210"/>
      <c r="I17" s="379"/>
      <c r="J17" s="380"/>
      <c r="K17" s="381"/>
      <c r="L17" s="258"/>
      <c r="M17" s="258"/>
      <c r="N17" s="212"/>
      <c r="O17" s="280"/>
      <c r="P17" s="206"/>
      <c r="Q17" s="208"/>
      <c r="R17" s="226"/>
    </row>
    <row r="18" spans="1:28" ht="15.75" customHeight="1" thickBot="1">
      <c r="A18" s="243"/>
      <c r="B18" s="246"/>
      <c r="C18" s="215"/>
      <c r="D18" s="211"/>
      <c r="E18" s="231"/>
      <c r="F18" s="215"/>
      <c r="G18" s="211"/>
      <c r="H18" s="211"/>
      <c r="I18" s="382"/>
      <c r="J18" s="383"/>
      <c r="K18" s="384"/>
      <c r="L18" s="259"/>
      <c r="M18" s="259"/>
      <c r="N18" s="213"/>
      <c r="O18" s="281"/>
      <c r="P18" s="207"/>
      <c r="Q18" s="209"/>
      <c r="R18" s="227"/>
    </row>
    <row r="19" spans="1:28" ht="15" customHeight="1">
      <c r="A19" s="241">
        <v>4</v>
      </c>
      <c r="B19" s="244" t="str">
        <f>'Nasazení do skupin'!B32</f>
        <v>AC Zruč-Senec "B" - Jakub Kopejtko</v>
      </c>
      <c r="C19" s="234"/>
      <c r="D19" s="236"/>
      <c r="E19" s="232"/>
      <c r="F19" s="234"/>
      <c r="G19" s="236"/>
      <c r="H19" s="232"/>
      <c r="I19" s="256"/>
      <c r="J19" s="257"/>
      <c r="K19" s="257"/>
      <c r="L19" s="288">
        <v>2018</v>
      </c>
      <c r="M19" s="284"/>
      <c r="N19" s="285"/>
      <c r="O19" s="217"/>
      <c r="P19" s="217"/>
      <c r="Q19" s="221"/>
      <c r="R19" s="224"/>
    </row>
    <row r="20" spans="1:28" ht="15.75" customHeight="1" thickBot="1">
      <c r="A20" s="242"/>
      <c r="B20" s="245"/>
      <c r="C20" s="235"/>
      <c r="D20" s="237"/>
      <c r="E20" s="233"/>
      <c r="F20" s="235"/>
      <c r="G20" s="237"/>
      <c r="H20" s="233"/>
      <c r="I20" s="235"/>
      <c r="J20" s="237"/>
      <c r="K20" s="237"/>
      <c r="L20" s="316"/>
      <c r="M20" s="286"/>
      <c r="N20" s="287"/>
      <c r="O20" s="218"/>
      <c r="P20" s="218"/>
      <c r="Q20" s="222"/>
      <c r="R20" s="225"/>
    </row>
    <row r="21" spans="1:28" ht="15" customHeight="1">
      <c r="A21" s="242"/>
      <c r="B21" s="245"/>
      <c r="C21" s="214"/>
      <c r="D21" s="210"/>
      <c r="E21" s="216"/>
      <c r="F21" s="214"/>
      <c r="G21" s="210"/>
      <c r="H21" s="216"/>
      <c r="I21" s="214"/>
      <c r="J21" s="210"/>
      <c r="K21" s="210"/>
      <c r="L21" s="316"/>
      <c r="M21" s="286"/>
      <c r="N21" s="287"/>
      <c r="O21" s="219"/>
      <c r="P21" s="206"/>
      <c r="Q21" s="208"/>
      <c r="R21" s="226"/>
    </row>
    <row r="22" spans="1:28" ht="15.75" customHeight="1" thickBot="1">
      <c r="A22" s="243"/>
      <c r="B22" s="246"/>
      <c r="C22" s="215"/>
      <c r="D22" s="211"/>
      <c r="E22" s="231"/>
      <c r="F22" s="215"/>
      <c r="G22" s="211"/>
      <c r="H22" s="231"/>
      <c r="I22" s="215"/>
      <c r="J22" s="211"/>
      <c r="K22" s="211"/>
      <c r="L22" s="289"/>
      <c r="M22" s="290"/>
      <c r="N22" s="291"/>
      <c r="O22" s="220"/>
      <c r="P22" s="207"/>
      <c r="Q22" s="209"/>
      <c r="R22" s="227"/>
    </row>
    <row r="24" spans="1:28" ht="24.95" customHeight="1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40"/>
      <c r="B25" s="228"/>
      <c r="C25" s="228"/>
      <c r="D25" s="229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40"/>
      <c r="B26" s="228"/>
      <c r="C26" s="228"/>
      <c r="D26" s="229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40"/>
      <c r="B27" s="228"/>
      <c r="C27" s="228"/>
      <c r="D27" s="229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40"/>
      <c r="B28" s="228"/>
      <c r="C28" s="228"/>
      <c r="D28" s="229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40"/>
      <c r="B29" s="228"/>
      <c r="C29" s="228"/>
      <c r="D29" s="229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40"/>
      <c r="B30" s="228"/>
      <c r="C30" s="228"/>
      <c r="D30" s="229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40"/>
      <c r="B31" s="228"/>
      <c r="C31" s="228"/>
      <c r="D31" s="229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>
      <c r="A32" s="240"/>
      <c r="B32" s="228"/>
      <c r="C32" s="228"/>
      <c r="D32" s="229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40"/>
      <c r="B33" s="228"/>
      <c r="C33" s="228"/>
      <c r="D33" s="229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40"/>
      <c r="B34" s="228"/>
      <c r="C34" s="228"/>
      <c r="D34" s="229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40"/>
      <c r="B35" s="228"/>
      <c r="C35" s="228"/>
      <c r="D35" s="229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40"/>
      <c r="B36" s="228"/>
      <c r="C36" s="228"/>
      <c r="D36" s="229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>
      <c r="P37" s="230"/>
      <c r="Q37" s="230"/>
      <c r="R37" s="170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</row>
    <row r="38" spans="1:54" ht="20.25">
      <c r="T38" s="201"/>
      <c r="U38" s="201"/>
      <c r="V38" s="201"/>
      <c r="W38" s="201"/>
      <c r="X38" s="201"/>
      <c r="Y38" s="201"/>
      <c r="Z38" s="201"/>
      <c r="AA38" s="203"/>
      <c r="AB38" s="203"/>
      <c r="AC38" s="203"/>
      <c r="AD38" s="203"/>
      <c r="AE38" s="203"/>
      <c r="AF38" s="203"/>
      <c r="AH38" s="3"/>
      <c r="AI38" s="201"/>
      <c r="AJ38" s="201"/>
      <c r="AK38" s="201"/>
      <c r="AL38" s="201"/>
      <c r="AM38" s="201"/>
      <c r="AN38" s="201"/>
      <c r="AO38" s="8"/>
      <c r="AP38" s="7"/>
      <c r="AQ38" s="7"/>
      <c r="AR38" s="7"/>
      <c r="AS38" s="7"/>
      <c r="AT38" s="7"/>
      <c r="AU38" s="201"/>
      <c r="AV38" s="201"/>
      <c r="AW38" s="201"/>
      <c r="AX38" s="201"/>
      <c r="AY38" s="3"/>
      <c r="AZ38" s="3"/>
      <c r="BA38" s="3"/>
      <c r="BB38" s="3"/>
    </row>
    <row r="40" spans="1:54" ht="20.25">
      <c r="T40" s="203"/>
      <c r="U40" s="203"/>
      <c r="V40" s="203"/>
      <c r="W40" s="203"/>
      <c r="X40" s="203"/>
      <c r="Y40" s="203"/>
      <c r="Z40" s="203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3"/>
      <c r="AL40" s="203"/>
      <c r="AM40" s="203"/>
      <c r="AN40" s="203"/>
      <c r="AO40" s="203"/>
      <c r="AP40" s="203"/>
      <c r="AQ40" s="203"/>
      <c r="AR40" s="203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</row>
    <row r="43" spans="1:54" ht="15.75">
      <c r="T43" s="205"/>
      <c r="U43" s="205"/>
      <c r="V43" s="205"/>
      <c r="W43" s="205"/>
      <c r="X43" s="205"/>
      <c r="Y43" s="205"/>
      <c r="Z43" s="4"/>
      <c r="AA43" s="205"/>
      <c r="AB43" s="205"/>
      <c r="AC43" s="4"/>
      <c r="AD43" s="4"/>
      <c r="AE43" s="4"/>
      <c r="AF43" s="205"/>
      <c r="AG43" s="205"/>
      <c r="AH43" s="205"/>
      <c r="AI43" s="205"/>
      <c r="AJ43" s="205"/>
      <c r="AK43" s="205"/>
      <c r="AL43" s="4"/>
      <c r="AM43" s="4"/>
      <c r="AN43" s="4"/>
      <c r="AO43" s="4"/>
      <c r="AP43" s="4"/>
      <c r="AQ43" s="4"/>
      <c r="AR43" s="205"/>
      <c r="AS43" s="205"/>
      <c r="AT43" s="205"/>
      <c r="AU43" s="205"/>
      <c r="AV43" s="205"/>
      <c r="AW43" s="205"/>
      <c r="AX43" s="4"/>
      <c r="AY43" s="4"/>
      <c r="AZ43" s="4"/>
      <c r="BA43" s="4"/>
      <c r="BB43" s="4"/>
    </row>
    <row r="44" spans="1:54" ht="15" customHeight="1"/>
    <row r="50" spans="20:54" ht="15" customHeight="1"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</row>
    <row r="51" spans="20:54" ht="15" customHeight="1"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</row>
    <row r="53" spans="20:54" ht="15" customHeight="1"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</row>
    <row r="54" spans="20:54" ht="15" customHeight="1"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</row>
    <row r="55" spans="20:54" ht="20.25">
      <c r="T55" s="201"/>
      <c r="U55" s="201"/>
      <c r="V55" s="201"/>
      <c r="W55" s="201"/>
      <c r="X55" s="201"/>
      <c r="Y55" s="201"/>
      <c r="Z55" s="201"/>
      <c r="AA55" s="203"/>
      <c r="AB55" s="203"/>
      <c r="AC55" s="203"/>
      <c r="AD55" s="203"/>
      <c r="AE55" s="203"/>
      <c r="AF55" s="203"/>
      <c r="AG55" s="3"/>
      <c r="AH55" s="3"/>
      <c r="AI55" s="201"/>
      <c r="AJ55" s="201"/>
      <c r="AK55" s="201"/>
      <c r="AL55" s="201"/>
      <c r="AM55" s="201"/>
      <c r="AN55" s="201"/>
      <c r="AO55" s="8"/>
      <c r="AP55" s="7"/>
      <c r="AQ55" s="7"/>
      <c r="AR55" s="7"/>
      <c r="AS55" s="7"/>
      <c r="AT55" s="7"/>
      <c r="AU55" s="201"/>
      <c r="AV55" s="201"/>
      <c r="AW55" s="201"/>
      <c r="AX55" s="201"/>
      <c r="AY55" s="3"/>
      <c r="AZ55" s="3"/>
      <c r="BA55" s="3"/>
      <c r="BB55" s="3"/>
    </row>
    <row r="57" spans="20:54" ht="20.25">
      <c r="T57" s="203"/>
      <c r="U57" s="203"/>
      <c r="V57" s="203"/>
      <c r="W57" s="203"/>
      <c r="X57" s="203"/>
      <c r="Y57" s="203"/>
      <c r="Z57" s="203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3"/>
      <c r="AL57" s="203"/>
      <c r="AM57" s="203"/>
      <c r="AN57" s="203"/>
      <c r="AO57" s="203"/>
      <c r="AP57" s="203"/>
      <c r="AQ57" s="203"/>
      <c r="AR57" s="203"/>
      <c r="AS57" s="204"/>
      <c r="AT57" s="204"/>
      <c r="AU57" s="204"/>
      <c r="AV57" s="204"/>
      <c r="AW57" s="204"/>
      <c r="AX57" s="204"/>
      <c r="AY57" s="204"/>
      <c r="AZ57" s="204"/>
      <c r="BA57" s="204"/>
      <c r="BB57" s="204"/>
    </row>
    <row r="60" spans="20:54" ht="15.75">
      <c r="T60" s="205"/>
      <c r="U60" s="205"/>
      <c r="V60" s="205"/>
      <c r="W60" s="205"/>
      <c r="X60" s="205"/>
      <c r="Y60" s="205"/>
      <c r="Z60" s="4"/>
      <c r="AA60" s="205"/>
      <c r="AB60" s="205"/>
      <c r="AC60" s="4"/>
      <c r="AD60" s="4"/>
      <c r="AE60" s="4"/>
      <c r="AF60" s="205"/>
      <c r="AG60" s="205"/>
      <c r="AH60" s="205"/>
      <c r="AI60" s="205"/>
      <c r="AJ60" s="205"/>
      <c r="AK60" s="205"/>
      <c r="AL60" s="4"/>
      <c r="AM60" s="4"/>
      <c r="AN60" s="4"/>
      <c r="AO60" s="4"/>
      <c r="AP60" s="4"/>
      <c r="AQ60" s="4"/>
      <c r="AR60" s="205"/>
      <c r="AS60" s="205"/>
      <c r="AT60" s="205"/>
      <c r="AU60" s="205"/>
      <c r="AV60" s="205"/>
      <c r="AW60" s="205"/>
      <c r="AX60" s="4"/>
      <c r="AY60" s="4"/>
      <c r="AZ60" s="4"/>
      <c r="BA60" s="4"/>
      <c r="BB60" s="4"/>
    </row>
    <row r="62" spans="20:54" ht="15" customHeight="1"/>
    <row r="67" spans="20:54" ht="15" customHeight="1"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</row>
    <row r="68" spans="20:54" ht="15" customHeight="1"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</row>
    <row r="72" spans="20:54" ht="23.25"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</row>
    <row r="73" spans="20:54" ht="20.25">
      <c r="T73" s="201"/>
      <c r="U73" s="201"/>
      <c r="V73" s="201"/>
      <c r="W73" s="201"/>
      <c r="X73" s="201"/>
      <c r="Y73" s="201"/>
      <c r="Z73" s="201"/>
      <c r="AA73" s="203"/>
      <c r="AB73" s="203"/>
      <c r="AC73" s="203"/>
      <c r="AD73" s="203"/>
      <c r="AE73" s="203"/>
      <c r="AF73" s="203"/>
      <c r="AG73" s="3"/>
      <c r="AH73" s="3"/>
      <c r="AI73" s="201"/>
      <c r="AJ73" s="201"/>
      <c r="AK73" s="201"/>
      <c r="AL73" s="201"/>
      <c r="AM73" s="201"/>
      <c r="AN73" s="201"/>
      <c r="AO73" s="8"/>
      <c r="AP73" s="7"/>
      <c r="AQ73" s="7"/>
      <c r="AR73" s="7"/>
      <c r="AS73" s="7"/>
      <c r="AT73" s="7"/>
      <c r="AU73" s="201"/>
      <c r="AV73" s="201"/>
      <c r="AW73" s="201"/>
      <c r="AX73" s="201"/>
      <c r="AY73" s="3"/>
      <c r="AZ73" s="3"/>
      <c r="BA73" s="3"/>
      <c r="BB73" s="3"/>
    </row>
    <row r="75" spans="20:54" ht="20.25">
      <c r="T75" s="203"/>
      <c r="U75" s="203"/>
      <c r="V75" s="203"/>
      <c r="W75" s="203"/>
      <c r="X75" s="203"/>
      <c r="Y75" s="203"/>
      <c r="Z75" s="203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3"/>
      <c r="AL75" s="203"/>
      <c r="AM75" s="203"/>
      <c r="AN75" s="203"/>
      <c r="AO75" s="203"/>
      <c r="AP75" s="203"/>
      <c r="AQ75" s="203"/>
      <c r="AR75" s="203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</row>
    <row r="78" spans="20:54" ht="15.75">
      <c r="T78" s="205"/>
      <c r="U78" s="205"/>
      <c r="V78" s="205"/>
      <c r="W78" s="205"/>
      <c r="X78" s="205"/>
      <c r="Y78" s="205"/>
      <c r="Z78" s="4"/>
      <c r="AA78" s="205"/>
      <c r="AB78" s="205"/>
      <c r="AC78" s="4"/>
      <c r="AD78" s="4"/>
      <c r="AE78" s="4"/>
      <c r="AF78" s="205"/>
      <c r="AG78" s="205"/>
      <c r="AH78" s="205"/>
      <c r="AI78" s="205"/>
      <c r="AJ78" s="205"/>
      <c r="AK78" s="205"/>
      <c r="AL78" s="4"/>
      <c r="AM78" s="4"/>
      <c r="AN78" s="4"/>
      <c r="AO78" s="4"/>
      <c r="AP78" s="4"/>
      <c r="AQ78" s="4"/>
      <c r="AR78" s="205"/>
      <c r="AS78" s="205"/>
      <c r="AT78" s="205"/>
      <c r="AU78" s="205"/>
      <c r="AV78" s="205"/>
      <c r="AW78" s="205"/>
      <c r="AX78" s="4"/>
      <c r="AY78" s="4"/>
      <c r="AZ78" s="4"/>
      <c r="BA78" s="4"/>
      <c r="BB78" s="4"/>
    </row>
    <row r="80" spans="20:54" ht="15" customHeight="1"/>
    <row r="85" spans="20:54" ht="15" customHeight="1"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</row>
    <row r="86" spans="20:54" ht="15" customHeight="1"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</row>
    <row r="90" spans="20:54" ht="23.25"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</row>
    <row r="91" spans="20:54" ht="20.25">
      <c r="T91" s="201"/>
      <c r="U91" s="201"/>
      <c r="V91" s="201"/>
      <c r="W91" s="201"/>
      <c r="X91" s="201"/>
      <c r="Y91" s="201"/>
      <c r="Z91" s="201"/>
      <c r="AA91" s="203"/>
      <c r="AB91" s="203"/>
      <c r="AC91" s="203"/>
      <c r="AD91" s="203"/>
      <c r="AE91" s="203"/>
      <c r="AF91" s="203"/>
      <c r="AG91" s="3"/>
      <c r="AH91" s="3"/>
      <c r="AI91" s="201"/>
      <c r="AJ91" s="201"/>
      <c r="AK91" s="201"/>
      <c r="AL91" s="201"/>
      <c r="AM91" s="201"/>
      <c r="AN91" s="201"/>
      <c r="AO91" s="8"/>
      <c r="AP91" s="7"/>
      <c r="AQ91" s="7"/>
      <c r="AR91" s="7"/>
      <c r="AS91" s="7"/>
      <c r="AT91" s="7"/>
      <c r="AU91" s="201"/>
      <c r="AV91" s="201"/>
      <c r="AW91" s="201"/>
      <c r="AX91" s="201"/>
      <c r="AY91" s="3"/>
      <c r="AZ91" s="3"/>
      <c r="BA91" s="3"/>
      <c r="BB91" s="3"/>
    </row>
    <row r="93" spans="20:54" ht="20.25">
      <c r="T93" s="203"/>
      <c r="U93" s="203"/>
      <c r="V93" s="203"/>
      <c r="W93" s="203"/>
      <c r="X93" s="203"/>
      <c r="Y93" s="203"/>
      <c r="Z93" s="203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3"/>
      <c r="AL93" s="203"/>
      <c r="AM93" s="203"/>
      <c r="AN93" s="203"/>
      <c r="AO93" s="203"/>
      <c r="AP93" s="203"/>
      <c r="AQ93" s="203"/>
      <c r="AR93" s="203"/>
      <c r="AS93" s="204"/>
      <c r="AT93" s="204"/>
      <c r="AU93" s="204"/>
      <c r="AV93" s="204"/>
      <c r="AW93" s="204"/>
      <c r="AX93" s="204"/>
      <c r="AY93" s="204"/>
      <c r="AZ93" s="204"/>
      <c r="BA93" s="204"/>
      <c r="BB93" s="204"/>
    </row>
    <row r="96" spans="20:54" ht="15.75">
      <c r="T96" s="205"/>
      <c r="U96" s="205"/>
      <c r="V96" s="205"/>
      <c r="W96" s="205"/>
      <c r="X96" s="205"/>
      <c r="Y96" s="205"/>
      <c r="Z96" s="4"/>
      <c r="AA96" s="205"/>
      <c r="AB96" s="205"/>
      <c r="AC96" s="4"/>
      <c r="AD96" s="4"/>
      <c r="AE96" s="4"/>
      <c r="AF96" s="205"/>
      <c r="AG96" s="205"/>
      <c r="AH96" s="205"/>
      <c r="AI96" s="205"/>
      <c r="AJ96" s="205"/>
      <c r="AK96" s="205"/>
      <c r="AL96" s="4"/>
      <c r="AM96" s="4"/>
      <c r="AN96" s="4"/>
      <c r="AO96" s="4"/>
      <c r="AP96" s="4"/>
      <c r="AQ96" s="5"/>
      <c r="AR96" s="205"/>
      <c r="AS96" s="205"/>
      <c r="AT96" s="205"/>
      <c r="AU96" s="205"/>
      <c r="AV96" s="205"/>
      <c r="AW96" s="205"/>
      <c r="AX96" s="4"/>
      <c r="AY96" s="4"/>
      <c r="AZ96" s="4"/>
      <c r="BA96" s="4"/>
      <c r="BB96" s="4"/>
    </row>
    <row r="98" spans="20:54" ht="15" customHeight="1"/>
    <row r="103" spans="20:54" ht="15" customHeight="1">
      <c r="T103" s="201" t="s">
        <v>22</v>
      </c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</row>
    <row r="104" spans="20:54" ht="15" customHeight="1"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</row>
    <row r="107" spans="20:54" ht="23.25">
      <c r="T107" s="202" t="s">
        <v>11</v>
      </c>
      <c r="U107" s="202"/>
      <c r="V107" s="202"/>
      <c r="W107" s="202"/>
      <c r="X107" s="202"/>
      <c r="Y107" s="202"/>
      <c r="Z107" s="202"/>
      <c r="AA107" s="202"/>
      <c r="AB107" s="202"/>
      <c r="AC107" s="202"/>
      <c r="AD107" s="202"/>
      <c r="AE107" s="202"/>
      <c r="AF107" s="202"/>
      <c r="AG107" s="202"/>
      <c r="AH107" s="202"/>
      <c r="AI107" s="202"/>
      <c r="AJ107" s="202"/>
      <c r="AK107" s="202"/>
      <c r="AL107" s="202"/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</row>
    <row r="108" spans="20:54" ht="20.25">
      <c r="T108" s="201" t="s">
        <v>12</v>
      </c>
      <c r="U108" s="201"/>
      <c r="V108" s="201"/>
      <c r="W108" s="201"/>
      <c r="X108" s="201"/>
      <c r="Y108" s="201"/>
      <c r="Z108" s="201"/>
      <c r="AA108" s="203" t="str">
        <f>C4</f>
        <v>Brandýs nad Labem 24.11.2018</v>
      </c>
      <c r="AB108" s="203"/>
      <c r="AC108" s="203"/>
      <c r="AD108" s="203"/>
      <c r="AE108" s="203"/>
      <c r="AF108" s="203"/>
      <c r="AG108" s="3"/>
      <c r="AH108" s="3"/>
      <c r="AI108" s="201" t="s">
        <v>13</v>
      </c>
      <c r="AJ108" s="201"/>
      <c r="AK108" s="201"/>
      <c r="AL108" s="201"/>
      <c r="AM108" s="201"/>
      <c r="AN108" s="201"/>
      <c r="AO108" s="8" t="str">
        <f>CONCATENATE("(",P4,"-5)")</f>
        <v>(-5)</v>
      </c>
      <c r="AP108" s="7"/>
      <c r="AQ108" s="7"/>
      <c r="AR108" s="7"/>
      <c r="AS108" s="7"/>
      <c r="AT108" s="7"/>
      <c r="AU108" s="201" t="s">
        <v>14</v>
      </c>
      <c r="AV108" s="201"/>
      <c r="AW108" s="201"/>
      <c r="AX108" s="201"/>
      <c r="AY108" s="3"/>
      <c r="AZ108" s="3"/>
      <c r="BA108" s="3"/>
      <c r="BB108" s="3"/>
    </row>
    <row r="110" spans="20:54" ht="20.25">
      <c r="T110" s="203" t="s">
        <v>15</v>
      </c>
      <c r="U110" s="203"/>
      <c r="V110" s="203"/>
      <c r="W110" s="203"/>
      <c r="X110" s="203"/>
      <c r="Y110" s="203"/>
      <c r="Z110" s="203"/>
      <c r="AA110" s="204" t="e">
        <f>#REF!</f>
        <v>#REF!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3"/>
      <c r="AL110" s="203" t="s">
        <v>16</v>
      </c>
      <c r="AM110" s="203"/>
      <c r="AN110" s="203"/>
      <c r="AO110" s="203"/>
      <c r="AP110" s="203"/>
      <c r="AQ110" s="203"/>
      <c r="AR110" s="203"/>
      <c r="AS110" s="204" t="e">
        <f>#REF!</f>
        <v>#REF!</v>
      </c>
      <c r="AT110" s="204"/>
      <c r="AU110" s="204"/>
      <c r="AV110" s="204"/>
      <c r="AW110" s="204"/>
      <c r="AX110" s="204"/>
      <c r="AY110" s="204"/>
      <c r="AZ110" s="204"/>
      <c r="BA110" s="204"/>
      <c r="BB110" s="204"/>
    </row>
    <row r="113" spans="20:54" ht="15.75">
      <c r="T113" s="205" t="s">
        <v>17</v>
      </c>
      <c r="U113" s="205"/>
      <c r="V113" s="205"/>
      <c r="W113" s="205"/>
      <c r="X113" s="205"/>
      <c r="Y113" s="205"/>
      <c r="Z113" s="4"/>
      <c r="AA113" s="205"/>
      <c r="AB113" s="205"/>
      <c r="AC113" s="4"/>
      <c r="AD113" s="4"/>
      <c r="AE113" s="4"/>
      <c r="AF113" s="205" t="s">
        <v>18</v>
      </c>
      <c r="AG113" s="205"/>
      <c r="AH113" s="205"/>
      <c r="AI113" s="205"/>
      <c r="AJ113" s="205"/>
      <c r="AK113" s="205"/>
      <c r="AL113" s="4"/>
      <c r="AM113" s="4"/>
      <c r="AN113" s="4"/>
      <c r="AO113" s="4"/>
      <c r="AP113" s="4"/>
      <c r="AQ113" s="4"/>
      <c r="AR113" s="205" t="s">
        <v>19</v>
      </c>
      <c r="AS113" s="205"/>
      <c r="AT113" s="205"/>
      <c r="AU113" s="205"/>
      <c r="AV113" s="205"/>
      <c r="AW113" s="205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>
      <c r="T121" s="201" t="s">
        <v>22</v>
      </c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</row>
    <row r="122" spans="20:54" ht="15" customHeight="1"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</row>
    <row r="126" spans="20:54" ht="23.25">
      <c r="T126" s="202" t="s">
        <v>11</v>
      </c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</row>
    <row r="127" spans="20:54" ht="20.25">
      <c r="T127" s="201" t="s">
        <v>12</v>
      </c>
      <c r="U127" s="201"/>
      <c r="V127" s="201"/>
      <c r="W127" s="201"/>
      <c r="X127" s="201"/>
      <c r="Y127" s="201"/>
      <c r="Z127" s="201"/>
      <c r="AA127" s="203" t="str">
        <f>C4</f>
        <v>Brandýs nad Labem 24.11.2018</v>
      </c>
      <c r="AB127" s="203"/>
      <c r="AC127" s="203"/>
      <c r="AD127" s="203"/>
      <c r="AE127" s="203"/>
      <c r="AF127" s="203"/>
      <c r="AG127" s="3"/>
      <c r="AH127" s="3"/>
      <c r="AI127" s="201" t="s">
        <v>13</v>
      </c>
      <c r="AJ127" s="201"/>
      <c r="AK127" s="201"/>
      <c r="AL127" s="201"/>
      <c r="AM127" s="201"/>
      <c r="AN127" s="201"/>
      <c r="AO127" s="8" t="str">
        <f>CONCATENATE("(",P4,"-6)")</f>
        <v>(-6)</v>
      </c>
      <c r="AP127" s="7"/>
      <c r="AQ127" s="7"/>
      <c r="AR127" s="7"/>
      <c r="AS127" s="7"/>
      <c r="AT127" s="7"/>
      <c r="AU127" s="201" t="s">
        <v>14</v>
      </c>
      <c r="AV127" s="201"/>
      <c r="AW127" s="201"/>
      <c r="AX127" s="201"/>
      <c r="AY127" s="3"/>
      <c r="AZ127" s="3"/>
      <c r="BA127" s="3"/>
      <c r="BB127" s="3"/>
    </row>
    <row r="129" spans="20:54" ht="20.25">
      <c r="T129" s="203" t="s">
        <v>15</v>
      </c>
      <c r="U129" s="203"/>
      <c r="V129" s="203"/>
      <c r="W129" s="203"/>
      <c r="X129" s="203"/>
      <c r="Y129" s="203"/>
      <c r="Z129" s="203"/>
      <c r="AA129" s="204" t="e">
        <f>#REF!</f>
        <v>#REF!</v>
      </c>
      <c r="AB129" s="204"/>
      <c r="AC129" s="204"/>
      <c r="AD129" s="204"/>
      <c r="AE129" s="204"/>
      <c r="AF129" s="204"/>
      <c r="AG129" s="204"/>
      <c r="AH129" s="204"/>
      <c r="AI129" s="204"/>
      <c r="AJ129" s="204"/>
      <c r="AK129" s="3"/>
      <c r="AL129" s="203" t="s">
        <v>16</v>
      </c>
      <c r="AM129" s="203"/>
      <c r="AN129" s="203"/>
      <c r="AO129" s="203"/>
      <c r="AP129" s="203"/>
      <c r="AQ129" s="203"/>
      <c r="AR129" s="203"/>
      <c r="AS129" s="204" t="e">
        <f>#REF!</f>
        <v>#REF!</v>
      </c>
      <c r="AT129" s="204"/>
      <c r="AU129" s="204"/>
      <c r="AV129" s="204"/>
      <c r="AW129" s="204"/>
      <c r="AX129" s="204"/>
      <c r="AY129" s="204"/>
      <c r="AZ129" s="204"/>
      <c r="BA129" s="204"/>
      <c r="BB129" s="204"/>
    </row>
    <row r="132" spans="20:54" ht="15.75">
      <c r="T132" s="205" t="s">
        <v>17</v>
      </c>
      <c r="U132" s="205"/>
      <c r="V132" s="205"/>
      <c r="W132" s="205"/>
      <c r="X132" s="205"/>
      <c r="Y132" s="205"/>
      <c r="Z132" s="4"/>
      <c r="AA132" s="205"/>
      <c r="AB132" s="205"/>
      <c r="AC132" s="4"/>
      <c r="AD132" s="4"/>
      <c r="AE132" s="4"/>
      <c r="AF132" s="205" t="s">
        <v>18</v>
      </c>
      <c r="AG132" s="205"/>
      <c r="AH132" s="205"/>
      <c r="AI132" s="205"/>
      <c r="AJ132" s="205"/>
      <c r="AK132" s="205"/>
      <c r="AL132" s="4"/>
      <c r="AM132" s="4"/>
      <c r="AN132" s="4"/>
      <c r="AO132" s="4"/>
      <c r="AP132" s="4"/>
      <c r="AQ132" s="4"/>
      <c r="AR132" s="205" t="s">
        <v>19</v>
      </c>
      <c r="AS132" s="205"/>
      <c r="AT132" s="205"/>
      <c r="AU132" s="205"/>
      <c r="AV132" s="205"/>
      <c r="AW132" s="205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ht="15" customHeight="1">
      <c r="T139" s="201" t="s">
        <v>22</v>
      </c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</row>
    <row r="140" spans="20:54" ht="15" customHeight="1"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201"/>
      <c r="AV140" s="201"/>
      <c r="AW140" s="201"/>
      <c r="AX140" s="201"/>
      <c r="AY140" s="201"/>
      <c r="AZ140" s="201"/>
      <c r="BA140" s="201"/>
      <c r="BB140" s="201"/>
    </row>
  </sheetData>
  <mergeCells count="235"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39:BB140"/>
    <mergeCell ref="T113:Y113"/>
    <mergeCell ref="AA113:AB113"/>
    <mergeCell ref="AF113:AK113"/>
    <mergeCell ref="AR113:AW113"/>
    <mergeCell ref="T121:BB122"/>
    <mergeCell ref="T126:BB126"/>
    <mergeCell ref="T127:Z127"/>
    <mergeCell ref="AA127:AF127"/>
    <mergeCell ref="AI127:AN127"/>
    <mergeCell ref="AU127:AX127"/>
    <mergeCell ref="T107:BB107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93:Z93"/>
    <mergeCell ref="AA93:AJ93"/>
    <mergeCell ref="AL93:AR93"/>
    <mergeCell ref="AS93:BB93"/>
    <mergeCell ref="T96:Y96"/>
    <mergeCell ref="AA96:AB96"/>
    <mergeCell ref="AF96:AK96"/>
    <mergeCell ref="AR96:AW96"/>
    <mergeCell ref="T103:BB10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43:Y43"/>
    <mergeCell ref="AA43:AB43"/>
    <mergeCell ref="AF43:AK43"/>
    <mergeCell ref="AR43:AW43"/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T53:BB54"/>
    <mergeCell ref="T50:BB51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90:BB90"/>
    <mergeCell ref="T91:Z91"/>
    <mergeCell ref="AA91:AF91"/>
    <mergeCell ref="AI91:AN91"/>
    <mergeCell ref="AU91:AX91"/>
    <mergeCell ref="T60:Y60"/>
    <mergeCell ref="AA60:AB60"/>
    <mergeCell ref="AF60:AK60"/>
    <mergeCell ref="AR60:AW60"/>
    <mergeCell ref="T67:BB68"/>
    <mergeCell ref="T72:BB72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78:Y78"/>
    <mergeCell ref="AA78:AB78"/>
    <mergeCell ref="AF78:AK78"/>
    <mergeCell ref="AR78:AW78"/>
    <mergeCell ref="T85:BB8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92"/>
  <sheetViews>
    <sheetView showGridLines="0" workbookViewId="0">
      <selection activeCell="T5" sqref="T5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18" ht="15.75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18" ht="32.25" customHeight="1" thickBot="1">
      <c r="A4" s="292" t="s">
        <v>52</v>
      </c>
      <c r="B4" s="293"/>
      <c r="C4" s="362" t="str">
        <f>'Nasazení do skupin'!B3</f>
        <v>Brandýs nad Labem 24.11.2018</v>
      </c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18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18" ht="15.75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67" t="s">
        <v>8</v>
      </c>
    </row>
    <row r="7" spans="1:18" ht="15" customHeight="1">
      <c r="A7" s="345">
        <v>1</v>
      </c>
      <c r="B7" s="244" t="str">
        <f>'Nasazení do skupin'!B29</f>
        <v>TJ Spartak Čelákovice "A" - Filip Seidl</v>
      </c>
      <c r="C7" s="260"/>
      <c r="D7" s="261"/>
      <c r="E7" s="262"/>
      <c r="F7" s="334">
        <f>O35</f>
        <v>2</v>
      </c>
      <c r="G7" s="334" t="s">
        <v>9</v>
      </c>
      <c r="H7" s="325">
        <f>Q35</f>
        <v>0</v>
      </c>
      <c r="I7" s="333">
        <f>Q29</f>
        <v>2</v>
      </c>
      <c r="J7" s="334" t="s">
        <v>9</v>
      </c>
      <c r="K7" s="325">
        <f>O29</f>
        <v>0</v>
      </c>
      <c r="L7" s="333">
        <f>O25</f>
        <v>2</v>
      </c>
      <c r="M7" s="334" t="s">
        <v>9</v>
      </c>
      <c r="N7" s="325">
        <f>Q25</f>
        <v>0</v>
      </c>
      <c r="O7" s="337">
        <f>F7+I7+L7</f>
        <v>6</v>
      </c>
      <c r="P7" s="339" t="s">
        <v>9</v>
      </c>
      <c r="Q7" s="341">
        <f>H7+K7+N7</f>
        <v>0</v>
      </c>
      <c r="R7" s="343">
        <v>6</v>
      </c>
    </row>
    <row r="8" spans="1:18" ht="15.75" customHeight="1" thickBot="1">
      <c r="A8" s="346"/>
      <c r="B8" s="245"/>
      <c r="C8" s="263"/>
      <c r="D8" s="264"/>
      <c r="E8" s="265"/>
      <c r="F8" s="324"/>
      <c r="G8" s="324"/>
      <c r="H8" s="326"/>
      <c r="I8" s="322"/>
      <c r="J8" s="324"/>
      <c r="K8" s="326"/>
      <c r="L8" s="322"/>
      <c r="M8" s="324"/>
      <c r="N8" s="326"/>
      <c r="O8" s="338"/>
      <c r="P8" s="340"/>
      <c r="Q8" s="342"/>
      <c r="R8" s="344"/>
    </row>
    <row r="9" spans="1:18" ht="15" customHeight="1">
      <c r="A9" s="346"/>
      <c r="B9" s="245"/>
      <c r="C9" s="263"/>
      <c r="D9" s="264"/>
      <c r="E9" s="265"/>
      <c r="F9" s="327">
        <f>O36</f>
        <v>20</v>
      </c>
      <c r="G9" s="327" t="s">
        <v>9</v>
      </c>
      <c r="H9" s="328">
        <f>Q36</f>
        <v>8</v>
      </c>
      <c r="I9" s="329">
        <f>Q30</f>
        <v>20</v>
      </c>
      <c r="J9" s="327" t="s">
        <v>9</v>
      </c>
      <c r="K9" s="328">
        <f>O30</f>
        <v>7</v>
      </c>
      <c r="L9" s="329">
        <f>O26</f>
        <v>20</v>
      </c>
      <c r="M9" s="327" t="s">
        <v>9</v>
      </c>
      <c r="N9" s="328">
        <f>Q26</f>
        <v>12</v>
      </c>
      <c r="O9" s="335">
        <f>F9+I9+L9</f>
        <v>60</v>
      </c>
      <c r="P9" s="350" t="s">
        <v>9</v>
      </c>
      <c r="Q9" s="352">
        <f>H9+K9+N9</f>
        <v>27</v>
      </c>
      <c r="R9" s="348">
        <v>1</v>
      </c>
    </row>
    <row r="10" spans="1:18" ht="15.75" customHeight="1" thickBot="1">
      <c r="A10" s="347"/>
      <c r="B10" s="246"/>
      <c r="C10" s="266"/>
      <c r="D10" s="267"/>
      <c r="E10" s="268"/>
      <c r="F10" s="327"/>
      <c r="G10" s="327"/>
      <c r="H10" s="328"/>
      <c r="I10" s="330"/>
      <c r="J10" s="331"/>
      <c r="K10" s="332"/>
      <c r="L10" s="330"/>
      <c r="M10" s="331"/>
      <c r="N10" s="332"/>
      <c r="O10" s="336"/>
      <c r="P10" s="351"/>
      <c r="Q10" s="353"/>
      <c r="R10" s="349"/>
    </row>
    <row r="11" spans="1:18" ht="15" customHeight="1">
      <c r="A11" s="345">
        <v>2</v>
      </c>
      <c r="B11" s="244" t="str">
        <f>'Nasazení do skupin'!B30</f>
        <v>SK Liapor - Witte Karlovy Vary z.s. "A" - Filip Trubač</v>
      </c>
      <c r="C11" s="321">
        <f>H7</f>
        <v>0</v>
      </c>
      <c r="D11" s="323" t="s">
        <v>9</v>
      </c>
      <c r="E11" s="323">
        <f>F7</f>
        <v>2</v>
      </c>
      <c r="F11" s="288" t="s">
        <v>64</v>
      </c>
      <c r="G11" s="284"/>
      <c r="H11" s="285"/>
      <c r="I11" s="334">
        <f>O27</f>
        <v>1</v>
      </c>
      <c r="J11" s="334" t="s">
        <v>9</v>
      </c>
      <c r="K11" s="325">
        <f>Q27</f>
        <v>2</v>
      </c>
      <c r="L11" s="333">
        <f>O31</f>
        <v>1</v>
      </c>
      <c r="M11" s="334" t="s">
        <v>9</v>
      </c>
      <c r="N11" s="325">
        <f>Q31</f>
        <v>2</v>
      </c>
      <c r="O11" s="337">
        <f>C11+I11+L11</f>
        <v>2</v>
      </c>
      <c r="P11" s="339" t="s">
        <v>9</v>
      </c>
      <c r="Q11" s="341">
        <f>E11+K11+N11</f>
        <v>6</v>
      </c>
      <c r="R11" s="343">
        <v>0</v>
      </c>
    </row>
    <row r="12" spans="1:18" ht="15.75" customHeight="1" thickBot="1">
      <c r="A12" s="346"/>
      <c r="B12" s="245"/>
      <c r="C12" s="322"/>
      <c r="D12" s="324"/>
      <c r="E12" s="324"/>
      <c r="F12" s="316"/>
      <c r="G12" s="286"/>
      <c r="H12" s="287"/>
      <c r="I12" s="324"/>
      <c r="J12" s="324"/>
      <c r="K12" s="326"/>
      <c r="L12" s="322"/>
      <c r="M12" s="324"/>
      <c r="N12" s="326"/>
      <c r="O12" s="338"/>
      <c r="P12" s="340"/>
      <c r="Q12" s="342"/>
      <c r="R12" s="344"/>
    </row>
    <row r="13" spans="1:18" ht="15" customHeight="1">
      <c r="A13" s="346"/>
      <c r="B13" s="245"/>
      <c r="C13" s="329">
        <f>H9</f>
        <v>8</v>
      </c>
      <c r="D13" s="327" t="s">
        <v>9</v>
      </c>
      <c r="E13" s="327">
        <f>F9</f>
        <v>20</v>
      </c>
      <c r="F13" s="316"/>
      <c r="G13" s="286"/>
      <c r="H13" s="287"/>
      <c r="I13" s="327">
        <f>O28</f>
        <v>22</v>
      </c>
      <c r="J13" s="327" t="s">
        <v>9</v>
      </c>
      <c r="K13" s="328">
        <f>Q28</f>
        <v>29</v>
      </c>
      <c r="L13" s="329">
        <f>O32</f>
        <v>21</v>
      </c>
      <c r="M13" s="327" t="s">
        <v>9</v>
      </c>
      <c r="N13" s="328">
        <f>Q32</f>
        <v>29</v>
      </c>
      <c r="O13" s="335">
        <f>C13+I13+L13</f>
        <v>51</v>
      </c>
      <c r="P13" s="350" t="s">
        <v>9</v>
      </c>
      <c r="Q13" s="352">
        <f>E13+K13+N13</f>
        <v>78</v>
      </c>
      <c r="R13" s="365">
        <v>4</v>
      </c>
    </row>
    <row r="14" spans="1:18" ht="15.75" customHeight="1" thickBot="1">
      <c r="A14" s="347"/>
      <c r="B14" s="246"/>
      <c r="C14" s="330"/>
      <c r="D14" s="331"/>
      <c r="E14" s="331"/>
      <c r="F14" s="289"/>
      <c r="G14" s="290"/>
      <c r="H14" s="291"/>
      <c r="I14" s="327"/>
      <c r="J14" s="327"/>
      <c r="K14" s="328"/>
      <c r="L14" s="330"/>
      <c r="M14" s="331"/>
      <c r="N14" s="332"/>
      <c r="O14" s="336"/>
      <c r="P14" s="351"/>
      <c r="Q14" s="353"/>
      <c r="R14" s="366"/>
    </row>
    <row r="15" spans="1:18" ht="15" customHeight="1">
      <c r="A15" s="345">
        <v>3</v>
      </c>
      <c r="B15" s="244" t="str">
        <f>'Nasazení do skupin'!B31</f>
        <v>T.J. SOKOL Holice "B" - Tomáš Sochůrek</v>
      </c>
      <c r="C15" s="333">
        <f>K7</f>
        <v>0</v>
      </c>
      <c r="D15" s="334" t="s">
        <v>9</v>
      </c>
      <c r="E15" s="325">
        <f>I7</f>
        <v>2</v>
      </c>
      <c r="F15" s="321">
        <f>K11</f>
        <v>2</v>
      </c>
      <c r="G15" s="323" t="s">
        <v>9</v>
      </c>
      <c r="H15" s="323">
        <f>I11</f>
        <v>1</v>
      </c>
      <c r="I15" s="376"/>
      <c r="J15" s="377"/>
      <c r="K15" s="378"/>
      <c r="L15" s="367">
        <f>Q33</f>
        <v>1</v>
      </c>
      <c r="M15" s="367" t="s">
        <v>9</v>
      </c>
      <c r="N15" s="369">
        <f>O33</f>
        <v>2</v>
      </c>
      <c r="O15" s="337">
        <f>C15+F15+L15</f>
        <v>3</v>
      </c>
      <c r="P15" s="339" t="s">
        <v>9</v>
      </c>
      <c r="Q15" s="341">
        <f>E15+H15+N15</f>
        <v>5</v>
      </c>
      <c r="R15" s="343">
        <v>2</v>
      </c>
    </row>
    <row r="16" spans="1:18" ht="15.75" customHeight="1" thickBot="1">
      <c r="A16" s="346"/>
      <c r="B16" s="245"/>
      <c r="C16" s="322"/>
      <c r="D16" s="324"/>
      <c r="E16" s="326"/>
      <c r="F16" s="322"/>
      <c r="G16" s="324"/>
      <c r="H16" s="324"/>
      <c r="I16" s="379"/>
      <c r="J16" s="380"/>
      <c r="K16" s="381"/>
      <c r="L16" s="368"/>
      <c r="M16" s="368"/>
      <c r="N16" s="370"/>
      <c r="O16" s="338"/>
      <c r="P16" s="340"/>
      <c r="Q16" s="342"/>
      <c r="R16" s="344"/>
    </row>
    <row r="17" spans="1:19" ht="15" customHeight="1">
      <c r="A17" s="346"/>
      <c r="B17" s="245"/>
      <c r="C17" s="329">
        <f>K9</f>
        <v>7</v>
      </c>
      <c r="D17" s="327" t="s">
        <v>9</v>
      </c>
      <c r="E17" s="328">
        <f>I9</f>
        <v>20</v>
      </c>
      <c r="F17" s="329">
        <f>K13</f>
        <v>29</v>
      </c>
      <c r="G17" s="327" t="s">
        <v>9</v>
      </c>
      <c r="H17" s="327">
        <f>I13</f>
        <v>22</v>
      </c>
      <c r="I17" s="379"/>
      <c r="J17" s="380"/>
      <c r="K17" s="381"/>
      <c r="L17" s="317">
        <f>Q34</f>
        <v>26</v>
      </c>
      <c r="M17" s="317" t="s">
        <v>9</v>
      </c>
      <c r="N17" s="319">
        <f>O34</f>
        <v>29</v>
      </c>
      <c r="O17" s="335">
        <f>C17+F17+L17</f>
        <v>62</v>
      </c>
      <c r="P17" s="350" t="s">
        <v>9</v>
      </c>
      <c r="Q17" s="352">
        <f>E17+H17+N17</f>
        <v>71</v>
      </c>
      <c r="R17" s="365">
        <v>3</v>
      </c>
    </row>
    <row r="18" spans="1:19" ht="15.75" customHeight="1" thickBot="1">
      <c r="A18" s="347"/>
      <c r="B18" s="246"/>
      <c r="C18" s="330"/>
      <c r="D18" s="331"/>
      <c r="E18" s="332"/>
      <c r="F18" s="330"/>
      <c r="G18" s="331"/>
      <c r="H18" s="331"/>
      <c r="I18" s="382"/>
      <c r="J18" s="383"/>
      <c r="K18" s="384"/>
      <c r="L18" s="318"/>
      <c r="M18" s="318"/>
      <c r="N18" s="320"/>
      <c r="O18" s="336"/>
      <c r="P18" s="351"/>
      <c r="Q18" s="353"/>
      <c r="R18" s="366"/>
    </row>
    <row r="19" spans="1:19" ht="15" customHeight="1">
      <c r="A19" s="345">
        <v>4</v>
      </c>
      <c r="B19" s="244" t="str">
        <f>'Nasazení do skupin'!B32</f>
        <v>AC Zruč-Senec "B" - Jakub Kopejtko</v>
      </c>
      <c r="C19" s="333">
        <f>N7</f>
        <v>0</v>
      </c>
      <c r="D19" s="334" t="s">
        <v>9</v>
      </c>
      <c r="E19" s="325">
        <f>L7</f>
        <v>2</v>
      </c>
      <c r="F19" s="333">
        <f>N11</f>
        <v>2</v>
      </c>
      <c r="G19" s="334" t="s">
        <v>9</v>
      </c>
      <c r="H19" s="325">
        <f>L11</f>
        <v>1</v>
      </c>
      <c r="I19" s="321">
        <f>N15</f>
        <v>2</v>
      </c>
      <c r="J19" s="323" t="s">
        <v>9</v>
      </c>
      <c r="K19" s="323">
        <f>L15</f>
        <v>1</v>
      </c>
      <c r="L19" s="288">
        <v>2018</v>
      </c>
      <c r="M19" s="284"/>
      <c r="N19" s="285"/>
      <c r="O19" s="339">
        <f>C19+F19+I19</f>
        <v>4</v>
      </c>
      <c r="P19" s="339" t="s">
        <v>9</v>
      </c>
      <c r="Q19" s="341">
        <f>E19+H19+K19</f>
        <v>4</v>
      </c>
      <c r="R19" s="343">
        <v>4</v>
      </c>
    </row>
    <row r="20" spans="1:19" ht="15.75" customHeight="1" thickBot="1">
      <c r="A20" s="346"/>
      <c r="B20" s="245"/>
      <c r="C20" s="322"/>
      <c r="D20" s="324"/>
      <c r="E20" s="326"/>
      <c r="F20" s="322"/>
      <c r="G20" s="324"/>
      <c r="H20" s="326"/>
      <c r="I20" s="322"/>
      <c r="J20" s="324"/>
      <c r="K20" s="324"/>
      <c r="L20" s="316"/>
      <c r="M20" s="286"/>
      <c r="N20" s="287"/>
      <c r="O20" s="340"/>
      <c r="P20" s="340"/>
      <c r="Q20" s="342"/>
      <c r="R20" s="344"/>
    </row>
    <row r="21" spans="1:19" ht="15" customHeight="1">
      <c r="A21" s="346"/>
      <c r="B21" s="245"/>
      <c r="C21" s="329">
        <f>N9</f>
        <v>12</v>
      </c>
      <c r="D21" s="327" t="s">
        <v>9</v>
      </c>
      <c r="E21" s="328">
        <f>L9</f>
        <v>20</v>
      </c>
      <c r="F21" s="329">
        <f>N13</f>
        <v>29</v>
      </c>
      <c r="G21" s="327" t="s">
        <v>9</v>
      </c>
      <c r="H21" s="328">
        <f>L13</f>
        <v>21</v>
      </c>
      <c r="I21" s="329">
        <f>N17</f>
        <v>29</v>
      </c>
      <c r="J21" s="327" t="s">
        <v>9</v>
      </c>
      <c r="K21" s="327">
        <f>L17</f>
        <v>26</v>
      </c>
      <c r="L21" s="316"/>
      <c r="M21" s="286"/>
      <c r="N21" s="287"/>
      <c r="O21" s="372">
        <f>C21+F21+I21</f>
        <v>70</v>
      </c>
      <c r="P21" s="350" t="s">
        <v>9</v>
      </c>
      <c r="Q21" s="352">
        <f>E21+H21+K21</f>
        <v>67</v>
      </c>
      <c r="R21" s="365">
        <v>2</v>
      </c>
    </row>
    <row r="22" spans="1:19" ht="15.75" customHeight="1" thickBot="1">
      <c r="A22" s="347"/>
      <c r="B22" s="246"/>
      <c r="C22" s="330"/>
      <c r="D22" s="331"/>
      <c r="E22" s="332"/>
      <c r="F22" s="330"/>
      <c r="G22" s="331"/>
      <c r="H22" s="332"/>
      <c r="I22" s="330"/>
      <c r="J22" s="331"/>
      <c r="K22" s="331"/>
      <c r="L22" s="289"/>
      <c r="M22" s="290"/>
      <c r="N22" s="291"/>
      <c r="O22" s="373"/>
      <c r="P22" s="351"/>
      <c r="Q22" s="353"/>
      <c r="R22" s="366"/>
    </row>
    <row r="24" spans="1:19" ht="24.95" customHeight="1">
      <c r="A24" s="374" t="s">
        <v>28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</row>
    <row r="25" spans="1:19" ht="15" customHeight="1">
      <c r="A25" s="375">
        <v>1</v>
      </c>
      <c r="B25" s="371" t="str">
        <f>B7</f>
        <v>TJ Spartak Čelákovice "A" - Filip Seidl</v>
      </c>
      <c r="C25" s="371"/>
      <c r="D25" s="371" t="s">
        <v>9</v>
      </c>
      <c r="E25" s="371" t="str">
        <f>B19</f>
        <v>AC Zruč-Senec "B" - Jakub Kopejtko</v>
      </c>
      <c r="F25" s="371"/>
      <c r="G25" s="371"/>
      <c r="H25" s="371"/>
      <c r="I25" s="371"/>
      <c r="J25" s="371"/>
      <c r="K25" s="371"/>
      <c r="L25" s="371"/>
      <c r="M25" s="371"/>
      <c r="N25" s="371"/>
      <c r="O25" s="54">
        <v>2</v>
      </c>
      <c r="P25" s="55" t="s">
        <v>9</v>
      </c>
      <c r="Q25" s="55">
        <v>0</v>
      </c>
      <c r="R25" s="9" t="s">
        <v>27</v>
      </c>
      <c r="S25" s="6"/>
    </row>
    <row r="26" spans="1:19" ht="15" customHeight="1">
      <c r="A26" s="375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53">
        <v>20</v>
      </c>
      <c r="P26" s="55" t="s">
        <v>9</v>
      </c>
      <c r="Q26" s="41">
        <v>12</v>
      </c>
      <c r="R26" s="9" t="s">
        <v>26</v>
      </c>
      <c r="S26" s="6"/>
    </row>
    <row r="27" spans="1:19" ht="15" customHeight="1">
      <c r="A27" s="375">
        <v>2</v>
      </c>
      <c r="B27" s="371" t="str">
        <f>B11</f>
        <v>SK Liapor - Witte Karlovy Vary z.s. "A" - Filip Trubač</v>
      </c>
      <c r="C27" s="371"/>
      <c r="D27" s="371" t="s">
        <v>9</v>
      </c>
      <c r="E27" s="371" t="str">
        <f>B15</f>
        <v>T.J. SOKOL Holice "B" - Tomáš Sochůrek</v>
      </c>
      <c r="F27" s="371"/>
      <c r="G27" s="371"/>
      <c r="H27" s="371"/>
      <c r="I27" s="371"/>
      <c r="J27" s="371"/>
      <c r="K27" s="371"/>
      <c r="L27" s="371"/>
      <c r="M27" s="371"/>
      <c r="N27" s="371"/>
      <c r="O27" s="54">
        <v>1</v>
      </c>
      <c r="P27" s="55" t="s">
        <v>9</v>
      </c>
      <c r="Q27" s="55">
        <v>2</v>
      </c>
      <c r="R27" s="9" t="s">
        <v>27</v>
      </c>
    </row>
    <row r="28" spans="1:19" ht="15" customHeight="1">
      <c r="A28" s="375"/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53">
        <v>22</v>
      </c>
      <c r="P28" s="55" t="s">
        <v>9</v>
      </c>
      <c r="Q28" s="41">
        <v>29</v>
      </c>
      <c r="R28" s="9" t="s">
        <v>26</v>
      </c>
    </row>
    <row r="29" spans="1:19" ht="15" customHeight="1">
      <c r="A29" s="375">
        <v>3</v>
      </c>
      <c r="B29" s="371" t="str">
        <f>B15</f>
        <v>T.J. SOKOL Holice "B" - Tomáš Sochůrek</v>
      </c>
      <c r="C29" s="371"/>
      <c r="D29" s="371" t="s">
        <v>9</v>
      </c>
      <c r="E29" s="371" t="str">
        <f>B7</f>
        <v>TJ Spartak Čelákovice "A" - Filip Seidl</v>
      </c>
      <c r="F29" s="371"/>
      <c r="G29" s="371"/>
      <c r="H29" s="371"/>
      <c r="I29" s="371"/>
      <c r="J29" s="371"/>
      <c r="K29" s="371"/>
      <c r="L29" s="371"/>
      <c r="M29" s="371"/>
      <c r="N29" s="371"/>
      <c r="O29" s="54">
        <v>0</v>
      </c>
      <c r="P29" s="55" t="s">
        <v>9</v>
      </c>
      <c r="Q29" s="55">
        <v>2</v>
      </c>
      <c r="R29" s="9" t="s">
        <v>27</v>
      </c>
    </row>
    <row r="30" spans="1:19" ht="15" customHeight="1">
      <c r="A30" s="375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53">
        <v>7</v>
      </c>
      <c r="P30" s="55" t="s">
        <v>9</v>
      </c>
      <c r="Q30" s="41">
        <v>20</v>
      </c>
      <c r="R30" s="9" t="s">
        <v>26</v>
      </c>
    </row>
    <row r="31" spans="1:19" ht="15" customHeight="1">
      <c r="A31" s="375">
        <v>4</v>
      </c>
      <c r="B31" s="371" t="str">
        <f>B11</f>
        <v>SK Liapor - Witte Karlovy Vary z.s. "A" - Filip Trubač</v>
      </c>
      <c r="C31" s="371"/>
      <c r="D31" s="371" t="s">
        <v>9</v>
      </c>
      <c r="E31" s="371" t="str">
        <f>B19</f>
        <v>AC Zruč-Senec "B" - Jakub Kopejtko</v>
      </c>
      <c r="F31" s="371"/>
      <c r="G31" s="371"/>
      <c r="H31" s="371"/>
      <c r="I31" s="371"/>
      <c r="J31" s="371"/>
      <c r="K31" s="371"/>
      <c r="L31" s="371"/>
      <c r="M31" s="371"/>
      <c r="N31" s="371"/>
      <c r="O31" s="54">
        <v>1</v>
      </c>
      <c r="P31" s="55" t="s">
        <v>9</v>
      </c>
      <c r="Q31" s="55">
        <v>2</v>
      </c>
      <c r="R31" s="9" t="s">
        <v>27</v>
      </c>
    </row>
    <row r="32" spans="1:19" ht="15" customHeight="1">
      <c r="A32" s="375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53">
        <v>21</v>
      </c>
      <c r="P32" s="55" t="s">
        <v>9</v>
      </c>
      <c r="Q32" s="41">
        <v>29</v>
      </c>
      <c r="R32" s="9" t="s">
        <v>26</v>
      </c>
    </row>
    <row r="33" spans="1:18" ht="15" customHeight="1">
      <c r="A33" s="375">
        <v>5</v>
      </c>
      <c r="B33" s="371" t="str">
        <f>B19</f>
        <v>AC Zruč-Senec "B" - Jakub Kopejtko</v>
      </c>
      <c r="C33" s="371"/>
      <c r="D33" s="371" t="s">
        <v>9</v>
      </c>
      <c r="E33" s="371" t="str">
        <f>B15</f>
        <v>T.J. SOKOL Holice "B" - Tomáš Sochůrek</v>
      </c>
      <c r="F33" s="371"/>
      <c r="G33" s="371"/>
      <c r="H33" s="371"/>
      <c r="I33" s="371"/>
      <c r="J33" s="371"/>
      <c r="K33" s="371"/>
      <c r="L33" s="371"/>
      <c r="M33" s="371"/>
      <c r="N33" s="371"/>
      <c r="O33" s="54">
        <v>2</v>
      </c>
      <c r="P33" s="55" t="s">
        <v>9</v>
      </c>
      <c r="Q33" s="55">
        <v>1</v>
      </c>
      <c r="R33" s="9" t="s">
        <v>27</v>
      </c>
    </row>
    <row r="34" spans="1:18" ht="15" customHeight="1">
      <c r="A34" s="375"/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53">
        <v>29</v>
      </c>
      <c r="P34" s="55" t="s">
        <v>9</v>
      </c>
      <c r="Q34" s="41">
        <v>26</v>
      </c>
      <c r="R34" s="9" t="s">
        <v>26</v>
      </c>
    </row>
    <row r="35" spans="1:18" ht="15" customHeight="1">
      <c r="A35" s="375">
        <v>6</v>
      </c>
      <c r="B35" s="371" t="str">
        <f>B7</f>
        <v>TJ Spartak Čelákovice "A" - Filip Seidl</v>
      </c>
      <c r="C35" s="371"/>
      <c r="D35" s="371" t="s">
        <v>9</v>
      </c>
      <c r="E35" s="371" t="str">
        <f>B11</f>
        <v>SK Liapor - Witte Karlovy Vary z.s. "A" - Filip Trubač</v>
      </c>
      <c r="F35" s="371"/>
      <c r="G35" s="371"/>
      <c r="H35" s="371"/>
      <c r="I35" s="371"/>
      <c r="J35" s="371"/>
      <c r="K35" s="371"/>
      <c r="L35" s="371"/>
      <c r="M35" s="371"/>
      <c r="N35" s="371"/>
      <c r="O35" s="54">
        <v>2</v>
      </c>
      <c r="P35" s="55" t="s">
        <v>9</v>
      </c>
      <c r="Q35" s="55">
        <v>0</v>
      </c>
      <c r="R35" s="9" t="s">
        <v>27</v>
      </c>
    </row>
    <row r="36" spans="1:18" ht="15" customHeight="1">
      <c r="A36" s="375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53">
        <v>20</v>
      </c>
      <c r="P36" s="55" t="s">
        <v>9</v>
      </c>
      <c r="Q36" s="41">
        <v>8</v>
      </c>
      <c r="R36" s="9" t="s">
        <v>26</v>
      </c>
    </row>
    <row r="37" spans="1:18">
      <c r="P37" s="230"/>
      <c r="Q37" s="230"/>
      <c r="R37" s="45"/>
    </row>
    <row r="39" spans="1:18" ht="14.45" customHeight="1"/>
    <row r="40" spans="1:18" ht="14.45" customHeight="1"/>
    <row r="49" ht="15" customHeight="1"/>
    <row r="53" ht="14.45" customHeight="1"/>
    <row r="54" ht="14.45" customHeight="1"/>
    <row r="67" ht="15" customHeight="1"/>
    <row r="71" ht="14.45" customHeight="1"/>
    <row r="72" ht="14.45" customHeight="1"/>
    <row r="91" ht="14.45" customHeight="1"/>
    <row r="92" ht="14.45" customHeight="1"/>
  </sheetData>
  <mergeCells count="151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B140"/>
  <sheetViews>
    <sheetView showGridLines="0" workbookViewId="0">
      <selection activeCell="AB5" sqref="AB5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26" ht="15.75" customHeight="1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26" ht="32.25" customHeight="1" thickBot="1">
      <c r="A4" s="292" t="s">
        <v>53</v>
      </c>
      <c r="B4" s="293"/>
      <c r="C4" s="298" t="str">
        <f>'Nasazení do skupin'!B3</f>
        <v>Brandýs nad Labem 24.11.2018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300"/>
    </row>
    <row r="5" spans="1:26" ht="15" customHeight="1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26" ht="15.75" customHeight="1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59" t="s">
        <v>8</v>
      </c>
    </row>
    <row r="7" spans="1:26" ht="15" customHeight="1">
      <c r="A7" s="241">
        <v>1</v>
      </c>
      <c r="B7" s="244" t="str">
        <f>'Nasazení do skupin'!B33</f>
        <v>TJ Peklo nad Zdobnicí "B" - Josef Čižinský</v>
      </c>
      <c r="C7" s="260"/>
      <c r="D7" s="261"/>
      <c r="E7" s="262"/>
      <c r="F7" s="236"/>
      <c r="G7" s="236"/>
      <c r="H7" s="232"/>
      <c r="I7" s="234"/>
      <c r="J7" s="236"/>
      <c r="K7" s="232"/>
      <c r="L7" s="234"/>
      <c r="M7" s="236"/>
      <c r="N7" s="232"/>
      <c r="O7" s="282"/>
      <c r="P7" s="217"/>
      <c r="Q7" s="221"/>
      <c r="R7" s="224"/>
      <c r="Y7" s="47"/>
    </row>
    <row r="8" spans="1:26" ht="15.75" customHeight="1" thickBot="1">
      <c r="A8" s="242"/>
      <c r="B8" s="245"/>
      <c r="C8" s="263"/>
      <c r="D8" s="264"/>
      <c r="E8" s="265"/>
      <c r="F8" s="237"/>
      <c r="G8" s="237"/>
      <c r="H8" s="233"/>
      <c r="I8" s="235"/>
      <c r="J8" s="237"/>
      <c r="K8" s="233"/>
      <c r="L8" s="235"/>
      <c r="M8" s="237"/>
      <c r="N8" s="233"/>
      <c r="O8" s="283"/>
      <c r="P8" s="218"/>
      <c r="Q8" s="222"/>
      <c r="R8" s="225"/>
    </row>
    <row r="9" spans="1:26" ht="15" customHeight="1">
      <c r="A9" s="242"/>
      <c r="B9" s="245"/>
      <c r="C9" s="263"/>
      <c r="D9" s="264"/>
      <c r="E9" s="265"/>
      <c r="F9" s="210"/>
      <c r="G9" s="210"/>
      <c r="H9" s="216"/>
      <c r="I9" s="214"/>
      <c r="J9" s="210"/>
      <c r="K9" s="216"/>
      <c r="L9" s="214"/>
      <c r="M9" s="210"/>
      <c r="N9" s="216"/>
      <c r="O9" s="280"/>
      <c r="P9" s="206"/>
      <c r="Q9" s="208"/>
      <c r="R9" s="226"/>
      <c r="X9" s="47"/>
      <c r="Y9" s="47"/>
      <c r="Z9" s="47"/>
    </row>
    <row r="10" spans="1:26" ht="15.75" customHeight="1" thickBot="1">
      <c r="A10" s="243"/>
      <c r="B10" s="246"/>
      <c r="C10" s="266"/>
      <c r="D10" s="267"/>
      <c r="E10" s="268"/>
      <c r="F10" s="210"/>
      <c r="G10" s="210"/>
      <c r="H10" s="216"/>
      <c r="I10" s="215"/>
      <c r="J10" s="211"/>
      <c r="K10" s="231"/>
      <c r="L10" s="215"/>
      <c r="M10" s="211"/>
      <c r="N10" s="231"/>
      <c r="O10" s="281"/>
      <c r="P10" s="207"/>
      <c r="Q10" s="209"/>
      <c r="R10" s="227"/>
      <c r="X10" s="47"/>
      <c r="Y10" s="47"/>
      <c r="Z10" s="47"/>
    </row>
    <row r="11" spans="1:26" ht="15" customHeight="1">
      <c r="A11" s="241">
        <v>2</v>
      </c>
      <c r="B11" s="244" t="str">
        <f>'Nasazení do skupin'!B34</f>
        <v>TJ Pankrác "A" - Oliver Talpa</v>
      </c>
      <c r="C11" s="256"/>
      <c r="D11" s="257"/>
      <c r="E11" s="257"/>
      <c r="F11" s="288" t="s">
        <v>64</v>
      </c>
      <c r="G11" s="284"/>
      <c r="H11" s="285"/>
      <c r="I11" s="236"/>
      <c r="J11" s="236"/>
      <c r="K11" s="232"/>
      <c r="L11" s="234"/>
      <c r="M11" s="236"/>
      <c r="N11" s="232"/>
      <c r="O11" s="282"/>
      <c r="P11" s="217"/>
      <c r="Q11" s="221"/>
      <c r="R11" s="224"/>
    </row>
    <row r="12" spans="1:26" ht="15.75" customHeight="1" thickBot="1">
      <c r="A12" s="242"/>
      <c r="B12" s="245"/>
      <c r="C12" s="235"/>
      <c r="D12" s="237"/>
      <c r="E12" s="237"/>
      <c r="F12" s="316"/>
      <c r="G12" s="286"/>
      <c r="H12" s="287"/>
      <c r="I12" s="237"/>
      <c r="J12" s="237"/>
      <c r="K12" s="233"/>
      <c r="L12" s="235"/>
      <c r="M12" s="237"/>
      <c r="N12" s="233"/>
      <c r="O12" s="283"/>
      <c r="P12" s="218"/>
      <c r="Q12" s="222"/>
      <c r="R12" s="225"/>
    </row>
    <row r="13" spans="1:26" ht="15" customHeight="1">
      <c r="A13" s="242"/>
      <c r="B13" s="245"/>
      <c r="C13" s="214"/>
      <c r="D13" s="210"/>
      <c r="E13" s="210"/>
      <c r="F13" s="316"/>
      <c r="G13" s="286"/>
      <c r="H13" s="287"/>
      <c r="I13" s="210"/>
      <c r="J13" s="210"/>
      <c r="K13" s="216"/>
      <c r="L13" s="214"/>
      <c r="M13" s="210"/>
      <c r="N13" s="216"/>
      <c r="O13" s="280"/>
      <c r="P13" s="206"/>
      <c r="Q13" s="208"/>
      <c r="R13" s="226"/>
    </row>
    <row r="14" spans="1:26" ht="15.75" customHeight="1" thickBot="1">
      <c r="A14" s="243"/>
      <c r="B14" s="246"/>
      <c r="C14" s="215"/>
      <c r="D14" s="211"/>
      <c r="E14" s="211"/>
      <c r="F14" s="289"/>
      <c r="G14" s="290"/>
      <c r="H14" s="291"/>
      <c r="I14" s="210"/>
      <c r="J14" s="210"/>
      <c r="K14" s="216"/>
      <c r="L14" s="215"/>
      <c r="M14" s="211"/>
      <c r="N14" s="231"/>
      <c r="O14" s="281"/>
      <c r="P14" s="207"/>
      <c r="Q14" s="209"/>
      <c r="R14" s="227"/>
    </row>
    <row r="15" spans="1:26" ht="15" customHeight="1">
      <c r="A15" s="241">
        <v>3</v>
      </c>
      <c r="B15" s="244" t="str">
        <f>'Nasazení do skupin'!B35</f>
        <v>MNK Modřice, z.s. "C" - Tomáš Sluka</v>
      </c>
      <c r="C15" s="234"/>
      <c r="D15" s="236"/>
      <c r="E15" s="232"/>
      <c r="F15" s="256"/>
      <c r="G15" s="257"/>
      <c r="H15" s="257"/>
      <c r="I15" s="376"/>
      <c r="J15" s="377"/>
      <c r="K15" s="378"/>
      <c r="L15" s="238"/>
      <c r="M15" s="238"/>
      <c r="N15" s="278"/>
      <c r="O15" s="282"/>
      <c r="P15" s="217"/>
      <c r="Q15" s="221"/>
      <c r="R15" s="224"/>
    </row>
    <row r="16" spans="1:26" ht="15.75" customHeight="1" thickBot="1">
      <c r="A16" s="242"/>
      <c r="B16" s="245"/>
      <c r="C16" s="235"/>
      <c r="D16" s="237"/>
      <c r="E16" s="233"/>
      <c r="F16" s="235"/>
      <c r="G16" s="237"/>
      <c r="H16" s="237"/>
      <c r="I16" s="379"/>
      <c r="J16" s="380"/>
      <c r="K16" s="381"/>
      <c r="L16" s="239"/>
      <c r="M16" s="239"/>
      <c r="N16" s="279"/>
      <c r="O16" s="283"/>
      <c r="P16" s="218"/>
      <c r="Q16" s="222"/>
      <c r="R16" s="225"/>
    </row>
    <row r="17" spans="1:28" ht="15" customHeight="1">
      <c r="A17" s="242"/>
      <c r="B17" s="245"/>
      <c r="C17" s="214"/>
      <c r="D17" s="210"/>
      <c r="E17" s="216"/>
      <c r="F17" s="214"/>
      <c r="G17" s="210"/>
      <c r="H17" s="210"/>
      <c r="I17" s="379"/>
      <c r="J17" s="380"/>
      <c r="K17" s="381"/>
      <c r="L17" s="258"/>
      <c r="M17" s="258"/>
      <c r="N17" s="212"/>
      <c r="O17" s="280"/>
      <c r="P17" s="206"/>
      <c r="Q17" s="208"/>
      <c r="R17" s="226"/>
    </row>
    <row r="18" spans="1:28" ht="15.75" customHeight="1" thickBot="1">
      <c r="A18" s="243"/>
      <c r="B18" s="246"/>
      <c r="C18" s="215"/>
      <c r="D18" s="211"/>
      <c r="E18" s="231"/>
      <c r="F18" s="215"/>
      <c r="G18" s="211"/>
      <c r="H18" s="211"/>
      <c r="I18" s="382"/>
      <c r="J18" s="383"/>
      <c r="K18" s="384"/>
      <c r="L18" s="259"/>
      <c r="M18" s="259"/>
      <c r="N18" s="213"/>
      <c r="O18" s="281"/>
      <c r="P18" s="207"/>
      <c r="Q18" s="209"/>
      <c r="R18" s="227"/>
    </row>
    <row r="19" spans="1:28" ht="15" customHeight="1">
      <c r="A19" s="241">
        <v>4</v>
      </c>
      <c r="B19" s="244" t="str">
        <f>'Nasazení do skupin'!B36</f>
        <v>TJ SLAVOJ Český Brod "C" - Filip Růžička</v>
      </c>
      <c r="C19" s="234"/>
      <c r="D19" s="236"/>
      <c r="E19" s="232"/>
      <c r="F19" s="234"/>
      <c r="G19" s="236"/>
      <c r="H19" s="232"/>
      <c r="I19" s="256"/>
      <c r="J19" s="257"/>
      <c r="K19" s="257"/>
      <c r="L19" s="288">
        <v>2018</v>
      </c>
      <c r="M19" s="284"/>
      <c r="N19" s="285"/>
      <c r="O19" s="217"/>
      <c r="P19" s="217"/>
      <c r="Q19" s="221"/>
      <c r="R19" s="224"/>
    </row>
    <row r="20" spans="1:28" ht="15.75" customHeight="1" thickBot="1">
      <c r="A20" s="242"/>
      <c r="B20" s="245"/>
      <c r="C20" s="235"/>
      <c r="D20" s="237"/>
      <c r="E20" s="233"/>
      <c r="F20" s="235"/>
      <c r="G20" s="237"/>
      <c r="H20" s="233"/>
      <c r="I20" s="235"/>
      <c r="J20" s="237"/>
      <c r="K20" s="237"/>
      <c r="L20" s="316"/>
      <c r="M20" s="286"/>
      <c r="N20" s="287"/>
      <c r="O20" s="218"/>
      <c r="P20" s="218"/>
      <c r="Q20" s="222"/>
      <c r="R20" s="225"/>
    </row>
    <row r="21" spans="1:28" ht="15" customHeight="1">
      <c r="A21" s="242"/>
      <c r="B21" s="245"/>
      <c r="C21" s="214"/>
      <c r="D21" s="210"/>
      <c r="E21" s="216"/>
      <c r="F21" s="214"/>
      <c r="G21" s="210"/>
      <c r="H21" s="216"/>
      <c r="I21" s="214"/>
      <c r="J21" s="210"/>
      <c r="K21" s="210"/>
      <c r="L21" s="316"/>
      <c r="M21" s="286"/>
      <c r="N21" s="287"/>
      <c r="O21" s="219"/>
      <c r="P21" s="206"/>
      <c r="Q21" s="208"/>
      <c r="R21" s="226"/>
    </row>
    <row r="22" spans="1:28" ht="15.75" customHeight="1" thickBot="1">
      <c r="A22" s="243"/>
      <c r="B22" s="246"/>
      <c r="C22" s="215"/>
      <c r="D22" s="211"/>
      <c r="E22" s="231"/>
      <c r="F22" s="215"/>
      <c r="G22" s="211"/>
      <c r="H22" s="231"/>
      <c r="I22" s="215"/>
      <c r="J22" s="211"/>
      <c r="K22" s="211"/>
      <c r="L22" s="289"/>
      <c r="M22" s="290"/>
      <c r="N22" s="291"/>
      <c r="O22" s="220"/>
      <c r="P22" s="207"/>
      <c r="Q22" s="209"/>
      <c r="R22" s="227"/>
    </row>
    <row r="24" spans="1:28" ht="24.95" customHeight="1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40"/>
      <c r="B25" s="228"/>
      <c r="C25" s="228"/>
      <c r="D25" s="229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40"/>
      <c r="B26" s="228"/>
      <c r="C26" s="228"/>
      <c r="D26" s="229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40"/>
      <c r="B27" s="228"/>
      <c r="C27" s="228"/>
      <c r="D27" s="229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40"/>
      <c r="B28" s="228"/>
      <c r="C28" s="228"/>
      <c r="D28" s="229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40"/>
      <c r="B29" s="228"/>
      <c r="C29" s="228"/>
      <c r="D29" s="229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40"/>
      <c r="B30" s="228"/>
      <c r="C30" s="228"/>
      <c r="D30" s="229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40"/>
      <c r="B31" s="228"/>
      <c r="C31" s="228"/>
      <c r="D31" s="229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>
      <c r="A32" s="240"/>
      <c r="B32" s="228"/>
      <c r="C32" s="228"/>
      <c r="D32" s="229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40"/>
      <c r="B33" s="228"/>
      <c r="C33" s="228"/>
      <c r="D33" s="229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40"/>
      <c r="B34" s="228"/>
      <c r="C34" s="228"/>
      <c r="D34" s="229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40"/>
      <c r="B35" s="228"/>
      <c r="C35" s="228"/>
      <c r="D35" s="229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40"/>
      <c r="B36" s="228"/>
      <c r="C36" s="228"/>
      <c r="D36" s="229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>
      <c r="P37" s="230"/>
      <c r="Q37" s="230"/>
      <c r="R37" s="45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</row>
    <row r="38" spans="1:54" ht="20.25">
      <c r="T38" s="201"/>
      <c r="U38" s="201"/>
      <c r="V38" s="201"/>
      <c r="W38" s="201"/>
      <c r="X38" s="201"/>
      <c r="Y38" s="201"/>
      <c r="Z38" s="201"/>
      <c r="AA38" s="203"/>
      <c r="AB38" s="203"/>
      <c r="AC38" s="203"/>
      <c r="AD38" s="203"/>
      <c r="AE38" s="203"/>
      <c r="AF38" s="203"/>
      <c r="AH38" s="3"/>
      <c r="AI38" s="201"/>
      <c r="AJ38" s="201"/>
      <c r="AK38" s="201"/>
      <c r="AL38" s="201"/>
      <c r="AM38" s="201"/>
      <c r="AN38" s="201"/>
      <c r="AO38" s="8"/>
      <c r="AP38" s="7"/>
      <c r="AQ38" s="7"/>
      <c r="AR38" s="7"/>
      <c r="AS38" s="7"/>
      <c r="AT38" s="7"/>
      <c r="AU38" s="201"/>
      <c r="AV38" s="201"/>
      <c r="AW38" s="201"/>
      <c r="AX38" s="201"/>
      <c r="AY38" s="3"/>
      <c r="AZ38" s="3"/>
      <c r="BA38" s="3"/>
      <c r="BB38" s="3"/>
    </row>
    <row r="40" spans="1:54" ht="20.25">
      <c r="T40" s="203"/>
      <c r="U40" s="203"/>
      <c r="V40" s="203"/>
      <c r="W40" s="203"/>
      <c r="X40" s="203"/>
      <c r="Y40" s="203"/>
      <c r="Z40" s="203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3"/>
      <c r="AL40" s="203"/>
      <c r="AM40" s="203"/>
      <c r="AN40" s="203"/>
      <c r="AO40" s="203"/>
      <c r="AP40" s="203"/>
      <c r="AQ40" s="203"/>
      <c r="AR40" s="203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</row>
    <row r="43" spans="1:54" ht="15.75">
      <c r="T43" s="205"/>
      <c r="U43" s="205"/>
      <c r="V43" s="205"/>
      <c r="W43" s="205"/>
      <c r="X43" s="205"/>
      <c r="Y43" s="205"/>
      <c r="Z43" s="4"/>
      <c r="AA43" s="205"/>
      <c r="AB43" s="205"/>
      <c r="AC43" s="4"/>
      <c r="AD43" s="4"/>
      <c r="AE43" s="4"/>
      <c r="AF43" s="205"/>
      <c r="AG43" s="205"/>
      <c r="AH43" s="205"/>
      <c r="AI43" s="205"/>
      <c r="AJ43" s="205"/>
      <c r="AK43" s="205"/>
      <c r="AL43" s="4"/>
      <c r="AM43" s="4"/>
      <c r="AN43" s="4"/>
      <c r="AO43" s="4"/>
      <c r="AP43" s="4"/>
      <c r="AQ43" s="4"/>
      <c r="AR43" s="205"/>
      <c r="AS43" s="205"/>
      <c r="AT43" s="205"/>
      <c r="AU43" s="205"/>
      <c r="AV43" s="205"/>
      <c r="AW43" s="205"/>
      <c r="AX43" s="4"/>
      <c r="AY43" s="4"/>
      <c r="AZ43" s="4"/>
      <c r="BA43" s="4"/>
      <c r="BB43" s="4"/>
    </row>
    <row r="44" spans="1:54" ht="15" customHeight="1"/>
    <row r="50" spans="20:54" ht="15" customHeight="1"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</row>
    <row r="51" spans="20:54" ht="15" customHeight="1"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</row>
    <row r="53" spans="20:54" ht="15" customHeight="1"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</row>
    <row r="54" spans="20:54" ht="15" customHeight="1"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</row>
    <row r="55" spans="20:54" ht="20.25">
      <c r="T55" s="201"/>
      <c r="U55" s="201"/>
      <c r="V55" s="201"/>
      <c r="W55" s="201"/>
      <c r="X55" s="201"/>
      <c r="Y55" s="201"/>
      <c r="Z55" s="201"/>
      <c r="AA55" s="203"/>
      <c r="AB55" s="203"/>
      <c r="AC55" s="203"/>
      <c r="AD55" s="203"/>
      <c r="AE55" s="203"/>
      <c r="AF55" s="203"/>
      <c r="AG55" s="3"/>
      <c r="AH55" s="3"/>
      <c r="AI55" s="201"/>
      <c r="AJ55" s="201"/>
      <c r="AK55" s="201"/>
      <c r="AL55" s="201"/>
      <c r="AM55" s="201"/>
      <c r="AN55" s="201"/>
      <c r="AO55" s="8"/>
      <c r="AP55" s="7"/>
      <c r="AQ55" s="7"/>
      <c r="AR55" s="7"/>
      <c r="AS55" s="7"/>
      <c r="AT55" s="7"/>
      <c r="AU55" s="201"/>
      <c r="AV55" s="201"/>
      <c r="AW55" s="201"/>
      <c r="AX55" s="201"/>
      <c r="AY55" s="3"/>
      <c r="AZ55" s="3"/>
      <c r="BA55" s="3"/>
      <c r="BB55" s="3"/>
    </row>
    <row r="57" spans="20:54" ht="20.25">
      <c r="T57" s="203"/>
      <c r="U57" s="203"/>
      <c r="V57" s="203"/>
      <c r="W57" s="203"/>
      <c r="X57" s="203"/>
      <c r="Y57" s="203"/>
      <c r="Z57" s="203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3"/>
      <c r="AL57" s="203"/>
      <c r="AM57" s="203"/>
      <c r="AN57" s="203"/>
      <c r="AO57" s="203"/>
      <c r="AP57" s="203"/>
      <c r="AQ57" s="203"/>
      <c r="AR57" s="203"/>
      <c r="AS57" s="204"/>
      <c r="AT57" s="204"/>
      <c r="AU57" s="204"/>
      <c r="AV57" s="204"/>
      <c r="AW57" s="204"/>
      <c r="AX57" s="204"/>
      <c r="AY57" s="204"/>
      <c r="AZ57" s="204"/>
      <c r="BA57" s="204"/>
      <c r="BB57" s="204"/>
    </row>
    <row r="60" spans="20:54" ht="15.75">
      <c r="T60" s="205"/>
      <c r="U60" s="205"/>
      <c r="V60" s="205"/>
      <c r="W60" s="205"/>
      <c r="X60" s="205"/>
      <c r="Y60" s="205"/>
      <c r="Z60" s="4"/>
      <c r="AA60" s="205"/>
      <c r="AB60" s="205"/>
      <c r="AC60" s="4"/>
      <c r="AD60" s="4"/>
      <c r="AE60" s="4"/>
      <c r="AF60" s="205"/>
      <c r="AG60" s="205"/>
      <c r="AH60" s="205"/>
      <c r="AI60" s="205"/>
      <c r="AJ60" s="205"/>
      <c r="AK60" s="205"/>
      <c r="AL60" s="4"/>
      <c r="AM60" s="4"/>
      <c r="AN60" s="4"/>
      <c r="AO60" s="4"/>
      <c r="AP60" s="4"/>
      <c r="AQ60" s="4"/>
      <c r="AR60" s="205"/>
      <c r="AS60" s="205"/>
      <c r="AT60" s="205"/>
      <c r="AU60" s="205"/>
      <c r="AV60" s="205"/>
      <c r="AW60" s="205"/>
      <c r="AX60" s="4"/>
      <c r="AY60" s="4"/>
      <c r="AZ60" s="4"/>
      <c r="BA60" s="4"/>
      <c r="BB60" s="4"/>
    </row>
    <row r="62" spans="20:54" ht="15" customHeight="1"/>
    <row r="67" spans="20:54" ht="15" customHeight="1"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</row>
    <row r="68" spans="20:54" ht="15" customHeight="1"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</row>
    <row r="72" spans="20:54" ht="23.25"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</row>
    <row r="73" spans="20:54" ht="20.25">
      <c r="T73" s="201"/>
      <c r="U73" s="201"/>
      <c r="V73" s="201"/>
      <c r="W73" s="201"/>
      <c r="X73" s="201"/>
      <c r="Y73" s="201"/>
      <c r="Z73" s="201"/>
      <c r="AA73" s="203"/>
      <c r="AB73" s="203"/>
      <c r="AC73" s="203"/>
      <c r="AD73" s="203"/>
      <c r="AE73" s="203"/>
      <c r="AF73" s="203"/>
      <c r="AG73" s="3"/>
      <c r="AH73" s="3"/>
      <c r="AI73" s="201"/>
      <c r="AJ73" s="201"/>
      <c r="AK73" s="201"/>
      <c r="AL73" s="201"/>
      <c r="AM73" s="201"/>
      <c r="AN73" s="201"/>
      <c r="AO73" s="8"/>
      <c r="AP73" s="7"/>
      <c r="AQ73" s="7"/>
      <c r="AR73" s="7"/>
      <c r="AS73" s="7"/>
      <c r="AT73" s="7"/>
      <c r="AU73" s="201"/>
      <c r="AV73" s="201"/>
      <c r="AW73" s="201"/>
      <c r="AX73" s="201"/>
      <c r="AY73" s="3"/>
      <c r="AZ73" s="3"/>
      <c r="BA73" s="3"/>
      <c r="BB73" s="3"/>
    </row>
    <row r="75" spans="20:54" ht="20.25">
      <c r="T75" s="203"/>
      <c r="U75" s="203"/>
      <c r="V75" s="203"/>
      <c r="W75" s="203"/>
      <c r="X75" s="203"/>
      <c r="Y75" s="203"/>
      <c r="Z75" s="203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3"/>
      <c r="AL75" s="203"/>
      <c r="AM75" s="203"/>
      <c r="AN75" s="203"/>
      <c r="AO75" s="203"/>
      <c r="AP75" s="203"/>
      <c r="AQ75" s="203"/>
      <c r="AR75" s="203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</row>
    <row r="78" spans="20:54" ht="15.75">
      <c r="T78" s="205"/>
      <c r="U78" s="205"/>
      <c r="V78" s="205"/>
      <c r="W78" s="205"/>
      <c r="X78" s="205"/>
      <c r="Y78" s="205"/>
      <c r="Z78" s="4"/>
      <c r="AA78" s="205"/>
      <c r="AB78" s="205"/>
      <c r="AC78" s="4"/>
      <c r="AD78" s="4"/>
      <c r="AE78" s="4"/>
      <c r="AF78" s="205"/>
      <c r="AG78" s="205"/>
      <c r="AH78" s="205"/>
      <c r="AI78" s="205"/>
      <c r="AJ78" s="205"/>
      <c r="AK78" s="205"/>
      <c r="AL78" s="4"/>
      <c r="AM78" s="4"/>
      <c r="AN78" s="4"/>
      <c r="AO78" s="4"/>
      <c r="AP78" s="4"/>
      <c r="AQ78" s="4"/>
      <c r="AR78" s="205"/>
      <c r="AS78" s="205"/>
      <c r="AT78" s="205"/>
      <c r="AU78" s="205"/>
      <c r="AV78" s="205"/>
      <c r="AW78" s="205"/>
      <c r="AX78" s="4"/>
      <c r="AY78" s="4"/>
      <c r="AZ78" s="4"/>
      <c r="BA78" s="4"/>
      <c r="BB78" s="4"/>
    </row>
    <row r="80" spans="20:54" ht="15" customHeight="1"/>
    <row r="85" spans="20:54" ht="15" customHeight="1"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</row>
    <row r="86" spans="20:54" ht="15" customHeight="1"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</row>
    <row r="90" spans="20:54" ht="23.25"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</row>
    <row r="91" spans="20:54" ht="20.25">
      <c r="T91" s="201"/>
      <c r="U91" s="201"/>
      <c r="V91" s="201"/>
      <c r="W91" s="201"/>
      <c r="X91" s="201"/>
      <c r="Y91" s="201"/>
      <c r="Z91" s="201"/>
      <c r="AA91" s="203"/>
      <c r="AB91" s="203"/>
      <c r="AC91" s="203"/>
      <c r="AD91" s="203"/>
      <c r="AE91" s="203"/>
      <c r="AF91" s="203"/>
      <c r="AG91" s="3"/>
      <c r="AH91" s="3"/>
      <c r="AI91" s="201"/>
      <c r="AJ91" s="201"/>
      <c r="AK91" s="201"/>
      <c r="AL91" s="201"/>
      <c r="AM91" s="201"/>
      <c r="AN91" s="201"/>
      <c r="AO91" s="8"/>
      <c r="AP91" s="7"/>
      <c r="AQ91" s="7"/>
      <c r="AR91" s="7"/>
      <c r="AS91" s="7"/>
      <c r="AT91" s="7"/>
      <c r="AU91" s="201"/>
      <c r="AV91" s="201"/>
      <c r="AW91" s="201"/>
      <c r="AX91" s="201"/>
      <c r="AY91" s="3"/>
      <c r="AZ91" s="3"/>
      <c r="BA91" s="3"/>
      <c r="BB91" s="3"/>
    </row>
    <row r="93" spans="20:54" ht="20.25">
      <c r="T93" s="203"/>
      <c r="U93" s="203"/>
      <c r="V93" s="203"/>
      <c r="W93" s="203"/>
      <c r="X93" s="203"/>
      <c r="Y93" s="203"/>
      <c r="Z93" s="203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3"/>
      <c r="AL93" s="203"/>
      <c r="AM93" s="203"/>
      <c r="AN93" s="203"/>
      <c r="AO93" s="203"/>
      <c r="AP93" s="203"/>
      <c r="AQ93" s="203"/>
      <c r="AR93" s="203"/>
      <c r="AS93" s="204"/>
      <c r="AT93" s="204"/>
      <c r="AU93" s="204"/>
      <c r="AV93" s="204"/>
      <c r="AW93" s="204"/>
      <c r="AX93" s="204"/>
      <c r="AY93" s="204"/>
      <c r="AZ93" s="204"/>
      <c r="BA93" s="204"/>
      <c r="BB93" s="204"/>
    </row>
    <row r="96" spans="20:54" ht="15.75">
      <c r="T96" s="205"/>
      <c r="U96" s="205"/>
      <c r="V96" s="205"/>
      <c r="W96" s="205"/>
      <c r="X96" s="205"/>
      <c r="Y96" s="205"/>
      <c r="Z96" s="4"/>
      <c r="AA96" s="205"/>
      <c r="AB96" s="205"/>
      <c r="AC96" s="4"/>
      <c r="AD96" s="4"/>
      <c r="AE96" s="4"/>
      <c r="AF96" s="205"/>
      <c r="AG96" s="205"/>
      <c r="AH96" s="205"/>
      <c r="AI96" s="205"/>
      <c r="AJ96" s="205"/>
      <c r="AK96" s="205"/>
      <c r="AL96" s="4"/>
      <c r="AM96" s="4"/>
      <c r="AN96" s="4"/>
      <c r="AO96" s="4"/>
      <c r="AP96" s="4"/>
      <c r="AQ96" s="5"/>
      <c r="AR96" s="205"/>
      <c r="AS96" s="205"/>
      <c r="AT96" s="205"/>
      <c r="AU96" s="205"/>
      <c r="AV96" s="205"/>
      <c r="AW96" s="205"/>
      <c r="AX96" s="4"/>
      <c r="AY96" s="4"/>
      <c r="AZ96" s="4"/>
      <c r="BA96" s="4"/>
      <c r="BB96" s="4"/>
    </row>
    <row r="98" spans="20:54" ht="15" customHeight="1"/>
    <row r="103" spans="20:54" ht="15" customHeight="1">
      <c r="T103" s="201" t="s">
        <v>22</v>
      </c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</row>
    <row r="104" spans="20:54" ht="15" customHeight="1"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</row>
    <row r="107" spans="20:54" ht="23.25">
      <c r="T107" s="202" t="s">
        <v>11</v>
      </c>
      <c r="U107" s="202"/>
      <c r="V107" s="202"/>
      <c r="W107" s="202"/>
      <c r="X107" s="202"/>
      <c r="Y107" s="202"/>
      <c r="Z107" s="202"/>
      <c r="AA107" s="202"/>
      <c r="AB107" s="202"/>
      <c r="AC107" s="202"/>
      <c r="AD107" s="202"/>
      <c r="AE107" s="202"/>
      <c r="AF107" s="202"/>
      <c r="AG107" s="202"/>
      <c r="AH107" s="202"/>
      <c r="AI107" s="202"/>
      <c r="AJ107" s="202"/>
      <c r="AK107" s="202"/>
      <c r="AL107" s="202"/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</row>
    <row r="108" spans="20:54" ht="20.25">
      <c r="T108" s="201" t="s">
        <v>12</v>
      </c>
      <c r="U108" s="201"/>
      <c r="V108" s="201"/>
      <c r="W108" s="201"/>
      <c r="X108" s="201"/>
      <c r="Y108" s="201"/>
      <c r="Z108" s="201"/>
      <c r="AA108" s="203" t="str">
        <f>C4</f>
        <v>Brandýs nad Labem 24.11.2018</v>
      </c>
      <c r="AB108" s="203"/>
      <c r="AC108" s="203"/>
      <c r="AD108" s="203"/>
      <c r="AE108" s="203"/>
      <c r="AF108" s="203"/>
      <c r="AG108" s="3"/>
      <c r="AH108" s="3"/>
      <c r="AI108" s="201" t="s">
        <v>13</v>
      </c>
      <c r="AJ108" s="201"/>
      <c r="AK108" s="201"/>
      <c r="AL108" s="201"/>
      <c r="AM108" s="201"/>
      <c r="AN108" s="201"/>
      <c r="AO108" s="8" t="str">
        <f>CONCATENATE("(",P4,"-5)")</f>
        <v>(-5)</v>
      </c>
      <c r="AP108" s="7"/>
      <c r="AQ108" s="7"/>
      <c r="AR108" s="7"/>
      <c r="AS108" s="7"/>
      <c r="AT108" s="7"/>
      <c r="AU108" s="201" t="s">
        <v>14</v>
      </c>
      <c r="AV108" s="201"/>
      <c r="AW108" s="201"/>
      <c r="AX108" s="201"/>
      <c r="AY108" s="3"/>
      <c r="AZ108" s="3"/>
      <c r="BA108" s="3"/>
      <c r="BB108" s="3"/>
    </row>
    <row r="110" spans="20:54" ht="20.25">
      <c r="T110" s="203" t="s">
        <v>15</v>
      </c>
      <c r="U110" s="203"/>
      <c r="V110" s="203"/>
      <c r="W110" s="203"/>
      <c r="X110" s="203"/>
      <c r="Y110" s="203"/>
      <c r="Z110" s="203"/>
      <c r="AA110" s="204" t="e">
        <f>#REF!</f>
        <v>#REF!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3"/>
      <c r="AL110" s="203" t="s">
        <v>16</v>
      </c>
      <c r="AM110" s="203"/>
      <c r="AN110" s="203"/>
      <c r="AO110" s="203"/>
      <c r="AP110" s="203"/>
      <c r="AQ110" s="203"/>
      <c r="AR110" s="203"/>
      <c r="AS110" s="204" t="e">
        <f>#REF!</f>
        <v>#REF!</v>
      </c>
      <c r="AT110" s="204"/>
      <c r="AU110" s="204"/>
      <c r="AV110" s="204"/>
      <c r="AW110" s="204"/>
      <c r="AX110" s="204"/>
      <c r="AY110" s="204"/>
      <c r="AZ110" s="204"/>
      <c r="BA110" s="204"/>
      <c r="BB110" s="204"/>
    </row>
    <row r="113" spans="20:54" ht="15.75">
      <c r="T113" s="205" t="s">
        <v>17</v>
      </c>
      <c r="U113" s="205"/>
      <c r="V113" s="205"/>
      <c r="W113" s="205"/>
      <c r="X113" s="205"/>
      <c r="Y113" s="205"/>
      <c r="Z113" s="4"/>
      <c r="AA113" s="205"/>
      <c r="AB113" s="205"/>
      <c r="AC113" s="4"/>
      <c r="AD113" s="4"/>
      <c r="AE113" s="4"/>
      <c r="AF113" s="205" t="s">
        <v>18</v>
      </c>
      <c r="AG113" s="205"/>
      <c r="AH113" s="205"/>
      <c r="AI113" s="205"/>
      <c r="AJ113" s="205"/>
      <c r="AK113" s="205"/>
      <c r="AL113" s="4"/>
      <c r="AM113" s="4"/>
      <c r="AN113" s="4"/>
      <c r="AO113" s="4"/>
      <c r="AP113" s="4"/>
      <c r="AQ113" s="4"/>
      <c r="AR113" s="205" t="s">
        <v>19</v>
      </c>
      <c r="AS113" s="205"/>
      <c r="AT113" s="205"/>
      <c r="AU113" s="205"/>
      <c r="AV113" s="205"/>
      <c r="AW113" s="205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>
      <c r="T121" s="201" t="s">
        <v>22</v>
      </c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</row>
    <row r="122" spans="20:54" ht="15" customHeight="1"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</row>
    <row r="126" spans="20:54" ht="23.25">
      <c r="T126" s="202" t="s">
        <v>11</v>
      </c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</row>
    <row r="127" spans="20:54" ht="20.25">
      <c r="T127" s="201" t="s">
        <v>12</v>
      </c>
      <c r="U127" s="201"/>
      <c r="V127" s="201"/>
      <c r="W127" s="201"/>
      <c r="X127" s="201"/>
      <c r="Y127" s="201"/>
      <c r="Z127" s="201"/>
      <c r="AA127" s="203" t="str">
        <f>C4</f>
        <v>Brandýs nad Labem 24.11.2018</v>
      </c>
      <c r="AB127" s="203"/>
      <c r="AC127" s="203"/>
      <c r="AD127" s="203"/>
      <c r="AE127" s="203"/>
      <c r="AF127" s="203"/>
      <c r="AG127" s="3"/>
      <c r="AH127" s="3"/>
      <c r="AI127" s="201" t="s">
        <v>13</v>
      </c>
      <c r="AJ127" s="201"/>
      <c r="AK127" s="201"/>
      <c r="AL127" s="201"/>
      <c r="AM127" s="201"/>
      <c r="AN127" s="201"/>
      <c r="AO127" s="8" t="str">
        <f>CONCATENATE("(",P4,"-6)")</f>
        <v>(-6)</v>
      </c>
      <c r="AP127" s="7"/>
      <c r="AQ127" s="7"/>
      <c r="AR127" s="7"/>
      <c r="AS127" s="7"/>
      <c r="AT127" s="7"/>
      <c r="AU127" s="201" t="s">
        <v>14</v>
      </c>
      <c r="AV127" s="201"/>
      <c r="AW127" s="201"/>
      <c r="AX127" s="201"/>
      <c r="AY127" s="3"/>
      <c r="AZ127" s="3"/>
      <c r="BA127" s="3"/>
      <c r="BB127" s="3"/>
    </row>
    <row r="129" spans="20:54" ht="20.25">
      <c r="T129" s="203" t="s">
        <v>15</v>
      </c>
      <c r="U129" s="203"/>
      <c r="V129" s="203"/>
      <c r="W129" s="203"/>
      <c r="X129" s="203"/>
      <c r="Y129" s="203"/>
      <c r="Z129" s="203"/>
      <c r="AA129" s="204" t="e">
        <f>#REF!</f>
        <v>#REF!</v>
      </c>
      <c r="AB129" s="204"/>
      <c r="AC129" s="204"/>
      <c r="AD129" s="204"/>
      <c r="AE129" s="204"/>
      <c r="AF129" s="204"/>
      <c r="AG129" s="204"/>
      <c r="AH129" s="204"/>
      <c r="AI129" s="204"/>
      <c r="AJ129" s="204"/>
      <c r="AK129" s="3"/>
      <c r="AL129" s="203" t="s">
        <v>16</v>
      </c>
      <c r="AM129" s="203"/>
      <c r="AN129" s="203"/>
      <c r="AO129" s="203"/>
      <c r="AP129" s="203"/>
      <c r="AQ129" s="203"/>
      <c r="AR129" s="203"/>
      <c r="AS129" s="204" t="e">
        <f>#REF!</f>
        <v>#REF!</v>
      </c>
      <c r="AT129" s="204"/>
      <c r="AU129" s="204"/>
      <c r="AV129" s="204"/>
      <c r="AW129" s="204"/>
      <c r="AX129" s="204"/>
      <c r="AY129" s="204"/>
      <c r="AZ129" s="204"/>
      <c r="BA129" s="204"/>
      <c r="BB129" s="204"/>
    </row>
    <row r="132" spans="20:54" ht="15.75">
      <c r="T132" s="205" t="s">
        <v>17</v>
      </c>
      <c r="U132" s="205"/>
      <c r="V132" s="205"/>
      <c r="W132" s="205"/>
      <c r="X132" s="205"/>
      <c r="Y132" s="205"/>
      <c r="Z132" s="4"/>
      <c r="AA132" s="205"/>
      <c r="AB132" s="205"/>
      <c r="AC132" s="4"/>
      <c r="AD132" s="4"/>
      <c r="AE132" s="4"/>
      <c r="AF132" s="205" t="s">
        <v>18</v>
      </c>
      <c r="AG132" s="205"/>
      <c r="AH132" s="205"/>
      <c r="AI132" s="205"/>
      <c r="AJ132" s="205"/>
      <c r="AK132" s="205"/>
      <c r="AL132" s="4"/>
      <c r="AM132" s="4"/>
      <c r="AN132" s="4"/>
      <c r="AO132" s="4"/>
      <c r="AP132" s="4"/>
      <c r="AQ132" s="4"/>
      <c r="AR132" s="205" t="s">
        <v>19</v>
      </c>
      <c r="AS132" s="205"/>
      <c r="AT132" s="205"/>
      <c r="AU132" s="205"/>
      <c r="AV132" s="205"/>
      <c r="AW132" s="205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ht="15" customHeight="1">
      <c r="T139" s="201" t="s">
        <v>22</v>
      </c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</row>
    <row r="140" spans="20:54" ht="15" customHeight="1"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201"/>
      <c r="AV140" s="201"/>
      <c r="AW140" s="201"/>
      <c r="AX140" s="201"/>
      <c r="AY140" s="201"/>
      <c r="AZ140" s="201"/>
      <c r="BA140" s="201"/>
      <c r="BB140" s="201"/>
    </row>
  </sheetData>
  <mergeCells count="235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T140"/>
  <sheetViews>
    <sheetView showGridLines="0" workbookViewId="0">
      <selection activeCell="V7" sqref="V7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20" ht="15.75" thickBot="1"/>
    <row r="2" spans="1:20" ht="15" customHeight="1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20" ht="15.75" customHeight="1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20" ht="32.25" customHeight="1" thickBot="1">
      <c r="A4" s="292" t="s">
        <v>53</v>
      </c>
      <c r="B4" s="293"/>
      <c r="C4" s="362" t="str">
        <f>'Nasazení do skupin'!B3</f>
        <v>Brandýs nad Labem 24.11.2018</v>
      </c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20" ht="15" customHeight="1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20" ht="15.75" customHeight="1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67" t="s">
        <v>8</v>
      </c>
    </row>
    <row r="7" spans="1:20" ht="15" customHeight="1">
      <c r="A7" s="345">
        <v>1</v>
      </c>
      <c r="B7" s="244" t="str">
        <f>'Nasazení do skupin'!B33</f>
        <v>TJ Peklo nad Zdobnicí "B" - Josef Čižinský</v>
      </c>
      <c r="C7" s="260"/>
      <c r="D7" s="261"/>
      <c r="E7" s="262"/>
      <c r="F7" s="334">
        <f>O35</f>
        <v>2</v>
      </c>
      <c r="G7" s="334" t="s">
        <v>9</v>
      </c>
      <c r="H7" s="325">
        <f>Q35</f>
        <v>1</v>
      </c>
      <c r="I7" s="333">
        <f>Q29</f>
        <v>2</v>
      </c>
      <c r="J7" s="334" t="s">
        <v>9</v>
      </c>
      <c r="K7" s="325">
        <f>O29</f>
        <v>0</v>
      </c>
      <c r="L7" s="333">
        <f>O25</f>
        <v>0</v>
      </c>
      <c r="M7" s="334" t="s">
        <v>9</v>
      </c>
      <c r="N7" s="325">
        <f>Q25</f>
        <v>2</v>
      </c>
      <c r="O7" s="337">
        <f>F7+I7+L7</f>
        <v>4</v>
      </c>
      <c r="P7" s="339" t="s">
        <v>9</v>
      </c>
      <c r="Q7" s="341">
        <f>H7+K7+N7</f>
        <v>3</v>
      </c>
      <c r="R7" s="343">
        <v>4</v>
      </c>
      <c r="T7" s="449">
        <v>8.4722222222222213E-2</v>
      </c>
    </row>
    <row r="8" spans="1:20" ht="15.75" customHeight="1" thickBot="1">
      <c r="A8" s="346"/>
      <c r="B8" s="245"/>
      <c r="C8" s="263"/>
      <c r="D8" s="264"/>
      <c r="E8" s="265"/>
      <c r="F8" s="324"/>
      <c r="G8" s="324"/>
      <c r="H8" s="326"/>
      <c r="I8" s="322"/>
      <c r="J8" s="324"/>
      <c r="K8" s="326"/>
      <c r="L8" s="322"/>
      <c r="M8" s="324"/>
      <c r="N8" s="326"/>
      <c r="O8" s="338"/>
      <c r="P8" s="340"/>
      <c r="Q8" s="342"/>
      <c r="R8" s="344"/>
    </row>
    <row r="9" spans="1:20" ht="15" customHeight="1">
      <c r="A9" s="346"/>
      <c r="B9" s="245"/>
      <c r="C9" s="263"/>
      <c r="D9" s="264"/>
      <c r="E9" s="265"/>
      <c r="F9" s="327">
        <f>O36</f>
        <v>27</v>
      </c>
      <c r="G9" s="327" t="s">
        <v>9</v>
      </c>
      <c r="H9" s="328">
        <f>Q36</f>
        <v>16</v>
      </c>
      <c r="I9" s="329">
        <f>Q30</f>
        <v>20</v>
      </c>
      <c r="J9" s="327" t="s">
        <v>9</v>
      </c>
      <c r="K9" s="328">
        <f>O30</f>
        <v>7</v>
      </c>
      <c r="L9" s="329">
        <f>O26</f>
        <v>8</v>
      </c>
      <c r="M9" s="327" t="s">
        <v>9</v>
      </c>
      <c r="N9" s="328">
        <f>Q26</f>
        <v>20</v>
      </c>
      <c r="O9" s="335">
        <f>F9+I9+L9</f>
        <v>55</v>
      </c>
      <c r="P9" s="350" t="s">
        <v>9</v>
      </c>
      <c r="Q9" s="352">
        <f>H9+K9+N9</f>
        <v>43</v>
      </c>
      <c r="R9" s="348">
        <v>2</v>
      </c>
    </row>
    <row r="10" spans="1:20" ht="15.75" customHeight="1" thickBot="1">
      <c r="A10" s="347"/>
      <c r="B10" s="246"/>
      <c r="C10" s="266"/>
      <c r="D10" s="267"/>
      <c r="E10" s="268"/>
      <c r="F10" s="327"/>
      <c r="G10" s="327"/>
      <c r="H10" s="328"/>
      <c r="I10" s="330"/>
      <c r="J10" s="331"/>
      <c r="K10" s="332"/>
      <c r="L10" s="330"/>
      <c r="M10" s="331"/>
      <c r="N10" s="332"/>
      <c r="O10" s="336"/>
      <c r="P10" s="351"/>
      <c r="Q10" s="353"/>
      <c r="R10" s="349"/>
    </row>
    <row r="11" spans="1:20" ht="15" customHeight="1">
      <c r="A11" s="345">
        <v>2</v>
      </c>
      <c r="B11" s="244" t="str">
        <f>'Nasazení do skupin'!B34</f>
        <v>TJ Pankrác "A" - Oliver Talpa</v>
      </c>
      <c r="C11" s="321">
        <f>H7</f>
        <v>1</v>
      </c>
      <c r="D11" s="323" t="s">
        <v>9</v>
      </c>
      <c r="E11" s="323">
        <f>F7</f>
        <v>2</v>
      </c>
      <c r="F11" s="288" t="s">
        <v>64</v>
      </c>
      <c r="G11" s="284"/>
      <c r="H11" s="285"/>
      <c r="I11" s="334">
        <f>O27</f>
        <v>0</v>
      </c>
      <c r="J11" s="334" t="s">
        <v>9</v>
      </c>
      <c r="K11" s="325">
        <f>Q27</f>
        <v>2</v>
      </c>
      <c r="L11" s="333">
        <f>O31</f>
        <v>0</v>
      </c>
      <c r="M11" s="334" t="s">
        <v>9</v>
      </c>
      <c r="N11" s="325">
        <f>Q31</f>
        <v>2</v>
      </c>
      <c r="O11" s="337">
        <f>C11+I11+L11</f>
        <v>1</v>
      </c>
      <c r="P11" s="339" t="s">
        <v>9</v>
      </c>
      <c r="Q11" s="341">
        <f>E11+K11+N11</f>
        <v>6</v>
      </c>
      <c r="R11" s="343">
        <v>0</v>
      </c>
    </row>
    <row r="12" spans="1:20" ht="15.75" customHeight="1" thickBot="1">
      <c r="A12" s="346"/>
      <c r="B12" s="245"/>
      <c r="C12" s="322"/>
      <c r="D12" s="324"/>
      <c r="E12" s="324"/>
      <c r="F12" s="316"/>
      <c r="G12" s="286"/>
      <c r="H12" s="287"/>
      <c r="I12" s="324"/>
      <c r="J12" s="324"/>
      <c r="K12" s="326"/>
      <c r="L12" s="322"/>
      <c r="M12" s="324"/>
      <c r="N12" s="326"/>
      <c r="O12" s="338"/>
      <c r="P12" s="340"/>
      <c r="Q12" s="342"/>
      <c r="R12" s="344"/>
    </row>
    <row r="13" spans="1:20" ht="15" customHeight="1">
      <c r="A13" s="346"/>
      <c r="B13" s="245"/>
      <c r="C13" s="329">
        <f>H9</f>
        <v>16</v>
      </c>
      <c r="D13" s="327" t="s">
        <v>9</v>
      </c>
      <c r="E13" s="327">
        <f>F9</f>
        <v>27</v>
      </c>
      <c r="F13" s="316"/>
      <c r="G13" s="286"/>
      <c r="H13" s="287"/>
      <c r="I13" s="327">
        <f>O28</f>
        <v>10</v>
      </c>
      <c r="J13" s="327" t="s">
        <v>9</v>
      </c>
      <c r="K13" s="328">
        <f>Q28</f>
        <v>20</v>
      </c>
      <c r="L13" s="329">
        <f>O32</f>
        <v>7</v>
      </c>
      <c r="M13" s="327" t="s">
        <v>9</v>
      </c>
      <c r="N13" s="328">
        <f>Q32</f>
        <v>20</v>
      </c>
      <c r="O13" s="335">
        <f>C13+I13+L13</f>
        <v>33</v>
      </c>
      <c r="P13" s="350" t="s">
        <v>9</v>
      </c>
      <c r="Q13" s="352">
        <f>E13+K13+N13</f>
        <v>67</v>
      </c>
      <c r="R13" s="365">
        <v>4</v>
      </c>
    </row>
    <row r="14" spans="1:20" ht="15.75" customHeight="1" thickBot="1">
      <c r="A14" s="347"/>
      <c r="B14" s="246"/>
      <c r="C14" s="330"/>
      <c r="D14" s="331"/>
      <c r="E14" s="331"/>
      <c r="F14" s="289"/>
      <c r="G14" s="290"/>
      <c r="H14" s="291"/>
      <c r="I14" s="327"/>
      <c r="J14" s="327"/>
      <c r="K14" s="328"/>
      <c r="L14" s="330"/>
      <c r="M14" s="331"/>
      <c r="N14" s="332"/>
      <c r="O14" s="336"/>
      <c r="P14" s="351"/>
      <c r="Q14" s="353"/>
      <c r="R14" s="366"/>
    </row>
    <row r="15" spans="1:20" ht="15" customHeight="1">
      <c r="A15" s="345">
        <v>3</v>
      </c>
      <c r="B15" s="244" t="str">
        <f>'Nasazení do skupin'!B35</f>
        <v>MNK Modřice, z.s. "C" - Tomáš Sluka</v>
      </c>
      <c r="C15" s="333">
        <f>K7</f>
        <v>0</v>
      </c>
      <c r="D15" s="334" t="s">
        <v>9</v>
      </c>
      <c r="E15" s="325">
        <f>I7</f>
        <v>2</v>
      </c>
      <c r="F15" s="321">
        <f>K11</f>
        <v>2</v>
      </c>
      <c r="G15" s="323" t="s">
        <v>9</v>
      </c>
      <c r="H15" s="323">
        <f>I11</f>
        <v>0</v>
      </c>
      <c r="I15" s="376"/>
      <c r="J15" s="377"/>
      <c r="K15" s="378"/>
      <c r="L15" s="367">
        <f>Q33</f>
        <v>2</v>
      </c>
      <c r="M15" s="367" t="s">
        <v>9</v>
      </c>
      <c r="N15" s="369">
        <f>O33</f>
        <v>1</v>
      </c>
      <c r="O15" s="337">
        <f>C15+F15+L15</f>
        <v>4</v>
      </c>
      <c r="P15" s="339" t="s">
        <v>9</v>
      </c>
      <c r="Q15" s="341">
        <f>E15+H15+N15</f>
        <v>3</v>
      </c>
      <c r="R15" s="343">
        <v>4</v>
      </c>
      <c r="T15" s="449">
        <v>8.5416666666666655E-2</v>
      </c>
    </row>
    <row r="16" spans="1:20" ht="15.75" customHeight="1" thickBot="1">
      <c r="A16" s="346"/>
      <c r="B16" s="245"/>
      <c r="C16" s="322"/>
      <c r="D16" s="324"/>
      <c r="E16" s="326"/>
      <c r="F16" s="322"/>
      <c r="G16" s="324"/>
      <c r="H16" s="324"/>
      <c r="I16" s="379"/>
      <c r="J16" s="380"/>
      <c r="K16" s="381"/>
      <c r="L16" s="368"/>
      <c r="M16" s="368"/>
      <c r="N16" s="370"/>
      <c r="O16" s="338"/>
      <c r="P16" s="340"/>
      <c r="Q16" s="342"/>
      <c r="R16" s="344"/>
    </row>
    <row r="17" spans="1:20" ht="15" customHeight="1">
      <c r="A17" s="346"/>
      <c r="B17" s="245"/>
      <c r="C17" s="329">
        <f>K9</f>
        <v>7</v>
      </c>
      <c r="D17" s="327" t="s">
        <v>9</v>
      </c>
      <c r="E17" s="328">
        <f>I9</f>
        <v>20</v>
      </c>
      <c r="F17" s="329">
        <f>K13</f>
        <v>20</v>
      </c>
      <c r="G17" s="327" t="s">
        <v>9</v>
      </c>
      <c r="H17" s="327">
        <f>I13</f>
        <v>10</v>
      </c>
      <c r="I17" s="379"/>
      <c r="J17" s="380"/>
      <c r="K17" s="381"/>
      <c r="L17" s="317">
        <f>Q34</f>
        <v>26</v>
      </c>
      <c r="M17" s="317" t="s">
        <v>9</v>
      </c>
      <c r="N17" s="319">
        <f>O34</f>
        <v>28</v>
      </c>
      <c r="O17" s="335">
        <f>C17+F17+L17</f>
        <v>53</v>
      </c>
      <c r="P17" s="350" t="s">
        <v>9</v>
      </c>
      <c r="Q17" s="352">
        <f>E17+H17+N17</f>
        <v>58</v>
      </c>
      <c r="R17" s="365">
        <v>3</v>
      </c>
    </row>
    <row r="18" spans="1:20" ht="15.75" customHeight="1" thickBot="1">
      <c r="A18" s="347"/>
      <c r="B18" s="246"/>
      <c r="C18" s="330"/>
      <c r="D18" s="331"/>
      <c r="E18" s="332"/>
      <c r="F18" s="330"/>
      <c r="G18" s="331"/>
      <c r="H18" s="331"/>
      <c r="I18" s="382"/>
      <c r="J18" s="383"/>
      <c r="K18" s="384"/>
      <c r="L18" s="318"/>
      <c r="M18" s="318"/>
      <c r="N18" s="320"/>
      <c r="O18" s="336"/>
      <c r="P18" s="351"/>
      <c r="Q18" s="353"/>
      <c r="R18" s="366"/>
    </row>
    <row r="19" spans="1:20" ht="15" customHeight="1">
      <c r="A19" s="345">
        <v>4</v>
      </c>
      <c r="B19" s="244" t="str">
        <f>'Nasazení do skupin'!B36</f>
        <v>TJ SLAVOJ Český Brod "C" - Filip Růžička</v>
      </c>
      <c r="C19" s="333">
        <f>N7</f>
        <v>2</v>
      </c>
      <c r="D19" s="334" t="s">
        <v>9</v>
      </c>
      <c r="E19" s="325">
        <f>L7</f>
        <v>0</v>
      </c>
      <c r="F19" s="333">
        <f>N11</f>
        <v>2</v>
      </c>
      <c r="G19" s="334" t="s">
        <v>9</v>
      </c>
      <c r="H19" s="325">
        <f>L11</f>
        <v>0</v>
      </c>
      <c r="I19" s="321">
        <f>N15</f>
        <v>1</v>
      </c>
      <c r="J19" s="323" t="s">
        <v>9</v>
      </c>
      <c r="K19" s="323">
        <f>L15</f>
        <v>2</v>
      </c>
      <c r="L19" s="288">
        <v>2018</v>
      </c>
      <c r="M19" s="284"/>
      <c r="N19" s="285"/>
      <c r="O19" s="339">
        <f>C19+F19+I19</f>
        <v>5</v>
      </c>
      <c r="P19" s="339" t="s">
        <v>9</v>
      </c>
      <c r="Q19" s="341">
        <f>E19+H19+K19</f>
        <v>2</v>
      </c>
      <c r="R19" s="343">
        <v>4</v>
      </c>
      <c r="T19" s="449">
        <v>0.12638888888888888</v>
      </c>
    </row>
    <row r="20" spans="1:20" ht="15.75" customHeight="1" thickBot="1">
      <c r="A20" s="346"/>
      <c r="B20" s="245"/>
      <c r="C20" s="322"/>
      <c r="D20" s="324"/>
      <c r="E20" s="326"/>
      <c r="F20" s="322"/>
      <c r="G20" s="324"/>
      <c r="H20" s="326"/>
      <c r="I20" s="322"/>
      <c r="J20" s="324"/>
      <c r="K20" s="324"/>
      <c r="L20" s="316"/>
      <c r="M20" s="286"/>
      <c r="N20" s="287"/>
      <c r="O20" s="340"/>
      <c r="P20" s="340"/>
      <c r="Q20" s="342"/>
      <c r="R20" s="344"/>
    </row>
    <row r="21" spans="1:20" ht="15" customHeight="1">
      <c r="A21" s="346"/>
      <c r="B21" s="245"/>
      <c r="C21" s="329">
        <f>N9</f>
        <v>20</v>
      </c>
      <c r="D21" s="327" t="s">
        <v>9</v>
      </c>
      <c r="E21" s="328">
        <f>L9</f>
        <v>8</v>
      </c>
      <c r="F21" s="329">
        <f>N13</f>
        <v>20</v>
      </c>
      <c r="G21" s="327" t="s">
        <v>9</v>
      </c>
      <c r="H21" s="328">
        <f>L13</f>
        <v>7</v>
      </c>
      <c r="I21" s="329">
        <f>N17</f>
        <v>28</v>
      </c>
      <c r="J21" s="327" t="s">
        <v>9</v>
      </c>
      <c r="K21" s="327">
        <f>L17</f>
        <v>26</v>
      </c>
      <c r="L21" s="316"/>
      <c r="M21" s="286"/>
      <c r="N21" s="287"/>
      <c r="O21" s="372">
        <f>C21+F21+I21</f>
        <v>68</v>
      </c>
      <c r="P21" s="350" t="s">
        <v>9</v>
      </c>
      <c r="Q21" s="352">
        <f>E21+H21+K21</f>
        <v>41</v>
      </c>
      <c r="R21" s="365">
        <v>1</v>
      </c>
    </row>
    <row r="22" spans="1:20" ht="15.75" customHeight="1" thickBot="1">
      <c r="A22" s="347"/>
      <c r="B22" s="246"/>
      <c r="C22" s="330"/>
      <c r="D22" s="331"/>
      <c r="E22" s="332"/>
      <c r="F22" s="330"/>
      <c r="G22" s="331"/>
      <c r="H22" s="332"/>
      <c r="I22" s="330"/>
      <c r="J22" s="331"/>
      <c r="K22" s="331"/>
      <c r="L22" s="289"/>
      <c r="M22" s="290"/>
      <c r="N22" s="291"/>
      <c r="O22" s="373"/>
      <c r="P22" s="351"/>
      <c r="Q22" s="353"/>
      <c r="R22" s="366"/>
    </row>
    <row r="24" spans="1:20" ht="24.95" customHeight="1">
      <c r="A24" s="374" t="s">
        <v>28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</row>
    <row r="25" spans="1:20" ht="15" customHeight="1">
      <c r="A25" s="375">
        <v>1</v>
      </c>
      <c r="B25" s="371" t="str">
        <f>B7</f>
        <v>TJ Peklo nad Zdobnicí "B" - Josef Čižinský</v>
      </c>
      <c r="C25" s="371"/>
      <c r="D25" s="371" t="s">
        <v>9</v>
      </c>
      <c r="E25" s="371" t="str">
        <f>B19</f>
        <v>TJ SLAVOJ Český Brod "C" - Filip Růžička</v>
      </c>
      <c r="F25" s="371"/>
      <c r="G25" s="371"/>
      <c r="H25" s="371"/>
      <c r="I25" s="371"/>
      <c r="J25" s="371"/>
      <c r="K25" s="371"/>
      <c r="L25" s="371"/>
      <c r="M25" s="371"/>
      <c r="N25" s="371"/>
      <c r="O25" s="54">
        <v>0</v>
      </c>
      <c r="P25" s="55" t="s">
        <v>9</v>
      </c>
      <c r="Q25" s="55">
        <v>2</v>
      </c>
      <c r="R25" s="9" t="s">
        <v>27</v>
      </c>
      <c r="S25" s="6"/>
    </row>
    <row r="26" spans="1:20" ht="15" customHeight="1">
      <c r="A26" s="375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53">
        <v>8</v>
      </c>
      <c r="P26" s="55" t="s">
        <v>9</v>
      </c>
      <c r="Q26" s="41">
        <v>20</v>
      </c>
      <c r="R26" s="9" t="s">
        <v>26</v>
      </c>
      <c r="S26" s="6"/>
    </row>
    <row r="27" spans="1:20" ht="15" customHeight="1">
      <c r="A27" s="375">
        <v>2</v>
      </c>
      <c r="B27" s="371" t="str">
        <f>B11</f>
        <v>TJ Pankrác "A" - Oliver Talpa</v>
      </c>
      <c r="C27" s="371"/>
      <c r="D27" s="371" t="s">
        <v>9</v>
      </c>
      <c r="E27" s="371" t="str">
        <f>B15</f>
        <v>MNK Modřice, z.s. "C" - Tomáš Sluka</v>
      </c>
      <c r="F27" s="371"/>
      <c r="G27" s="371"/>
      <c r="H27" s="371"/>
      <c r="I27" s="371"/>
      <c r="J27" s="371"/>
      <c r="K27" s="371"/>
      <c r="L27" s="371"/>
      <c r="M27" s="371"/>
      <c r="N27" s="371"/>
      <c r="O27" s="54">
        <v>0</v>
      </c>
      <c r="P27" s="55" t="s">
        <v>9</v>
      </c>
      <c r="Q27" s="55">
        <v>2</v>
      </c>
      <c r="R27" s="9" t="s">
        <v>27</v>
      </c>
    </row>
    <row r="28" spans="1:20" ht="15" customHeight="1">
      <c r="A28" s="375"/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53">
        <v>10</v>
      </c>
      <c r="P28" s="55" t="s">
        <v>9</v>
      </c>
      <c r="Q28" s="41">
        <v>20</v>
      </c>
      <c r="R28" s="9" t="s">
        <v>26</v>
      </c>
    </row>
    <row r="29" spans="1:20" ht="13.15" customHeight="1">
      <c r="A29" s="375">
        <v>3</v>
      </c>
      <c r="B29" s="371" t="str">
        <f>B15</f>
        <v>MNK Modřice, z.s. "C" - Tomáš Sluka</v>
      </c>
      <c r="C29" s="371"/>
      <c r="D29" s="371" t="s">
        <v>9</v>
      </c>
      <c r="E29" s="371" t="str">
        <f>B7</f>
        <v>TJ Peklo nad Zdobnicí "B" - Josef Čižinský</v>
      </c>
      <c r="F29" s="371"/>
      <c r="G29" s="371"/>
      <c r="H29" s="371"/>
      <c r="I29" s="371"/>
      <c r="J29" s="371"/>
      <c r="K29" s="371"/>
      <c r="L29" s="371"/>
      <c r="M29" s="371"/>
      <c r="N29" s="371"/>
      <c r="O29" s="54">
        <v>0</v>
      </c>
      <c r="P29" s="55" t="s">
        <v>9</v>
      </c>
      <c r="Q29" s="55">
        <v>2</v>
      </c>
      <c r="R29" s="9" t="s">
        <v>27</v>
      </c>
    </row>
    <row r="30" spans="1:20" ht="13.15" customHeight="1">
      <c r="A30" s="375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53">
        <v>7</v>
      </c>
      <c r="P30" s="55" t="s">
        <v>9</v>
      </c>
      <c r="Q30" s="41">
        <v>20</v>
      </c>
      <c r="R30" s="9" t="s">
        <v>26</v>
      </c>
    </row>
    <row r="31" spans="1:20" ht="15" customHeight="1">
      <c r="A31" s="375">
        <v>4</v>
      </c>
      <c r="B31" s="371" t="str">
        <f>B11</f>
        <v>TJ Pankrác "A" - Oliver Talpa</v>
      </c>
      <c r="C31" s="371"/>
      <c r="D31" s="371" t="s">
        <v>9</v>
      </c>
      <c r="E31" s="371" t="str">
        <f>B19</f>
        <v>TJ SLAVOJ Český Brod "C" - Filip Růžička</v>
      </c>
      <c r="F31" s="371"/>
      <c r="G31" s="371"/>
      <c r="H31" s="371"/>
      <c r="I31" s="371"/>
      <c r="J31" s="371"/>
      <c r="K31" s="371"/>
      <c r="L31" s="371"/>
      <c r="M31" s="371"/>
      <c r="N31" s="371"/>
      <c r="O31" s="54">
        <v>0</v>
      </c>
      <c r="P31" s="55" t="s">
        <v>9</v>
      </c>
      <c r="Q31" s="55">
        <v>2</v>
      </c>
      <c r="R31" s="9" t="s">
        <v>27</v>
      </c>
    </row>
    <row r="32" spans="1:20" ht="15.75" customHeight="1">
      <c r="A32" s="375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53">
        <v>7</v>
      </c>
      <c r="P32" s="55" t="s">
        <v>9</v>
      </c>
      <c r="Q32" s="41">
        <v>20</v>
      </c>
      <c r="R32" s="9" t="s">
        <v>26</v>
      </c>
    </row>
    <row r="33" spans="1:18" ht="15" customHeight="1">
      <c r="A33" s="375">
        <v>5</v>
      </c>
      <c r="B33" s="371" t="str">
        <f>B19</f>
        <v>TJ SLAVOJ Český Brod "C" - Filip Růžička</v>
      </c>
      <c r="C33" s="371"/>
      <c r="D33" s="371" t="s">
        <v>9</v>
      </c>
      <c r="E33" s="371" t="str">
        <f>B15</f>
        <v>MNK Modřice, z.s. "C" - Tomáš Sluka</v>
      </c>
      <c r="F33" s="371"/>
      <c r="G33" s="371"/>
      <c r="H33" s="371"/>
      <c r="I33" s="371"/>
      <c r="J33" s="371"/>
      <c r="K33" s="371"/>
      <c r="L33" s="371"/>
      <c r="M33" s="371"/>
      <c r="N33" s="371"/>
      <c r="O33" s="54">
        <v>1</v>
      </c>
      <c r="P33" s="55" t="s">
        <v>9</v>
      </c>
      <c r="Q33" s="55">
        <v>2</v>
      </c>
      <c r="R33" s="9" t="s">
        <v>27</v>
      </c>
    </row>
    <row r="34" spans="1:18" ht="15" customHeight="1">
      <c r="A34" s="375"/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53">
        <v>28</v>
      </c>
      <c r="P34" s="55" t="s">
        <v>9</v>
      </c>
      <c r="Q34" s="41">
        <v>26</v>
      </c>
      <c r="R34" s="9" t="s">
        <v>26</v>
      </c>
    </row>
    <row r="35" spans="1:18" ht="15" customHeight="1">
      <c r="A35" s="375">
        <v>6</v>
      </c>
      <c r="B35" s="371" t="str">
        <f>B7</f>
        <v>TJ Peklo nad Zdobnicí "B" - Josef Čižinský</v>
      </c>
      <c r="C35" s="371"/>
      <c r="D35" s="371" t="s">
        <v>9</v>
      </c>
      <c r="E35" s="371" t="str">
        <f>B11</f>
        <v>TJ Pankrác "A" - Oliver Talpa</v>
      </c>
      <c r="F35" s="371"/>
      <c r="G35" s="371"/>
      <c r="H35" s="371"/>
      <c r="I35" s="371"/>
      <c r="J35" s="371"/>
      <c r="K35" s="371"/>
      <c r="L35" s="371"/>
      <c r="M35" s="371"/>
      <c r="N35" s="371"/>
      <c r="O35" s="54">
        <v>2</v>
      </c>
      <c r="P35" s="55" t="s">
        <v>9</v>
      </c>
      <c r="Q35" s="55">
        <v>1</v>
      </c>
      <c r="R35" s="9" t="s">
        <v>27</v>
      </c>
    </row>
    <row r="36" spans="1:18" ht="15" customHeight="1">
      <c r="A36" s="375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53">
        <v>27</v>
      </c>
      <c r="P36" s="55" t="s">
        <v>9</v>
      </c>
      <c r="Q36" s="41">
        <v>16</v>
      </c>
      <c r="R36" s="9" t="s">
        <v>26</v>
      </c>
    </row>
    <row r="37" spans="1:18">
      <c r="P37" s="230"/>
      <c r="Q37" s="230"/>
      <c r="R37" s="45"/>
    </row>
    <row r="44" spans="1:18" ht="15" customHeight="1"/>
    <row r="50" ht="14.45" customHeight="1"/>
    <row r="51" ht="14.45" customHeight="1"/>
    <row r="53" ht="14.45" customHeight="1"/>
    <row r="54" ht="14.45" customHeight="1"/>
    <row r="62" ht="15" customHeight="1"/>
    <row r="67" ht="14.45" customHeight="1"/>
    <row r="68" ht="14.45" customHeight="1"/>
    <row r="80" ht="15" customHeight="1"/>
    <row r="85" ht="14.45" customHeight="1"/>
    <row r="86" ht="14.45" customHeight="1"/>
    <row r="98" ht="15" customHeight="1"/>
    <row r="103" ht="14.45" customHeight="1"/>
    <row r="104" ht="14.45" customHeight="1"/>
    <row r="121" ht="14.45" customHeight="1"/>
    <row r="122" ht="14.45" customHeight="1"/>
    <row r="139" ht="14.45" customHeight="1"/>
    <row r="140" ht="14.45" customHeight="1"/>
  </sheetData>
  <mergeCells count="151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zoomScale="90" zoomScaleNormal="90" workbookViewId="0">
      <selection activeCell="K8" sqref="K8"/>
    </sheetView>
  </sheetViews>
  <sheetFormatPr defaultRowHeight="12.75"/>
  <cols>
    <col min="1" max="1" width="3" style="43" customWidth="1"/>
    <col min="2" max="2" width="54.42578125" style="43" customWidth="1"/>
    <col min="3" max="3" width="5.85546875" style="43" customWidth="1"/>
    <col min="4" max="4" width="21.140625" style="43" customWidth="1"/>
    <col min="5" max="5" width="4.7109375" style="43" customWidth="1"/>
    <col min="6" max="6" width="16.28515625" style="58" customWidth="1"/>
    <col min="7" max="7" width="15.140625" style="43" customWidth="1"/>
    <col min="8" max="255" width="8.85546875" style="43"/>
    <col min="256" max="256" width="3" style="43" customWidth="1"/>
    <col min="257" max="258" width="8.85546875" style="43"/>
    <col min="259" max="259" width="17.42578125" style="43" customWidth="1"/>
    <col min="260" max="261" width="8.85546875" style="43"/>
    <col min="262" max="262" width="36.85546875" style="43" customWidth="1"/>
    <col min="263" max="511" width="8.85546875" style="43"/>
    <col min="512" max="512" width="3" style="43" customWidth="1"/>
    <col min="513" max="514" width="8.85546875" style="43"/>
    <col min="515" max="515" width="17.42578125" style="43" customWidth="1"/>
    <col min="516" max="517" width="8.85546875" style="43"/>
    <col min="518" max="518" width="36.85546875" style="43" customWidth="1"/>
    <col min="519" max="767" width="8.85546875" style="43"/>
    <col min="768" max="768" width="3" style="43" customWidth="1"/>
    <col min="769" max="770" width="8.85546875" style="43"/>
    <col min="771" max="771" width="17.42578125" style="43" customWidth="1"/>
    <col min="772" max="773" width="8.85546875" style="43"/>
    <col min="774" max="774" width="36.85546875" style="43" customWidth="1"/>
    <col min="775" max="1023" width="8.85546875" style="43"/>
    <col min="1024" max="1024" width="3" style="43" customWidth="1"/>
    <col min="1025" max="1026" width="8.85546875" style="43"/>
    <col min="1027" max="1027" width="17.42578125" style="43" customWidth="1"/>
    <col min="1028" max="1029" width="8.85546875" style="43"/>
    <col min="1030" max="1030" width="36.85546875" style="43" customWidth="1"/>
    <col min="1031" max="1279" width="8.85546875" style="43"/>
    <col min="1280" max="1280" width="3" style="43" customWidth="1"/>
    <col min="1281" max="1282" width="8.85546875" style="43"/>
    <col min="1283" max="1283" width="17.42578125" style="43" customWidth="1"/>
    <col min="1284" max="1285" width="8.85546875" style="43"/>
    <col min="1286" max="1286" width="36.85546875" style="43" customWidth="1"/>
    <col min="1287" max="1535" width="8.85546875" style="43"/>
    <col min="1536" max="1536" width="3" style="43" customWidth="1"/>
    <col min="1537" max="1538" width="8.85546875" style="43"/>
    <col min="1539" max="1539" width="17.42578125" style="43" customWidth="1"/>
    <col min="1540" max="1541" width="8.85546875" style="43"/>
    <col min="1542" max="1542" width="36.85546875" style="43" customWidth="1"/>
    <col min="1543" max="1791" width="8.85546875" style="43"/>
    <col min="1792" max="1792" width="3" style="43" customWidth="1"/>
    <col min="1793" max="1794" width="8.85546875" style="43"/>
    <col min="1795" max="1795" width="17.42578125" style="43" customWidth="1"/>
    <col min="1796" max="1797" width="8.85546875" style="43"/>
    <col min="1798" max="1798" width="36.85546875" style="43" customWidth="1"/>
    <col min="1799" max="2047" width="8.85546875" style="43"/>
    <col min="2048" max="2048" width="3" style="43" customWidth="1"/>
    <col min="2049" max="2050" width="8.85546875" style="43"/>
    <col min="2051" max="2051" width="17.42578125" style="43" customWidth="1"/>
    <col min="2052" max="2053" width="8.85546875" style="43"/>
    <col min="2054" max="2054" width="36.85546875" style="43" customWidth="1"/>
    <col min="2055" max="2303" width="8.85546875" style="43"/>
    <col min="2304" max="2304" width="3" style="43" customWidth="1"/>
    <col min="2305" max="2306" width="8.85546875" style="43"/>
    <col min="2307" max="2307" width="17.42578125" style="43" customWidth="1"/>
    <col min="2308" max="2309" width="8.85546875" style="43"/>
    <col min="2310" max="2310" width="36.85546875" style="43" customWidth="1"/>
    <col min="2311" max="2559" width="8.85546875" style="43"/>
    <col min="2560" max="2560" width="3" style="43" customWidth="1"/>
    <col min="2561" max="2562" width="8.85546875" style="43"/>
    <col min="2563" max="2563" width="17.42578125" style="43" customWidth="1"/>
    <col min="2564" max="2565" width="8.85546875" style="43"/>
    <col min="2566" max="2566" width="36.85546875" style="43" customWidth="1"/>
    <col min="2567" max="2815" width="8.85546875" style="43"/>
    <col min="2816" max="2816" width="3" style="43" customWidth="1"/>
    <col min="2817" max="2818" width="8.85546875" style="43"/>
    <col min="2819" max="2819" width="17.42578125" style="43" customWidth="1"/>
    <col min="2820" max="2821" width="8.85546875" style="43"/>
    <col min="2822" max="2822" width="36.85546875" style="43" customWidth="1"/>
    <col min="2823" max="3071" width="8.85546875" style="43"/>
    <col min="3072" max="3072" width="3" style="43" customWidth="1"/>
    <col min="3073" max="3074" width="8.85546875" style="43"/>
    <col min="3075" max="3075" width="17.42578125" style="43" customWidth="1"/>
    <col min="3076" max="3077" width="8.85546875" style="43"/>
    <col min="3078" max="3078" width="36.85546875" style="43" customWidth="1"/>
    <col min="3079" max="3327" width="8.85546875" style="43"/>
    <col min="3328" max="3328" width="3" style="43" customWidth="1"/>
    <col min="3329" max="3330" width="8.85546875" style="43"/>
    <col min="3331" max="3331" width="17.42578125" style="43" customWidth="1"/>
    <col min="3332" max="3333" width="8.85546875" style="43"/>
    <col min="3334" max="3334" width="36.85546875" style="43" customWidth="1"/>
    <col min="3335" max="3583" width="8.85546875" style="43"/>
    <col min="3584" max="3584" width="3" style="43" customWidth="1"/>
    <col min="3585" max="3586" width="8.85546875" style="43"/>
    <col min="3587" max="3587" width="17.42578125" style="43" customWidth="1"/>
    <col min="3588" max="3589" width="8.85546875" style="43"/>
    <col min="3590" max="3590" width="36.85546875" style="43" customWidth="1"/>
    <col min="3591" max="3839" width="8.85546875" style="43"/>
    <col min="3840" max="3840" width="3" style="43" customWidth="1"/>
    <col min="3841" max="3842" width="8.85546875" style="43"/>
    <col min="3843" max="3843" width="17.42578125" style="43" customWidth="1"/>
    <col min="3844" max="3845" width="8.85546875" style="43"/>
    <col min="3846" max="3846" width="36.85546875" style="43" customWidth="1"/>
    <col min="3847" max="4095" width="8.85546875" style="43"/>
    <col min="4096" max="4096" width="3" style="43" customWidth="1"/>
    <col min="4097" max="4098" width="8.85546875" style="43"/>
    <col min="4099" max="4099" width="17.42578125" style="43" customWidth="1"/>
    <col min="4100" max="4101" width="8.85546875" style="43"/>
    <col min="4102" max="4102" width="36.85546875" style="43" customWidth="1"/>
    <col min="4103" max="4351" width="8.85546875" style="43"/>
    <col min="4352" max="4352" width="3" style="43" customWidth="1"/>
    <col min="4353" max="4354" width="8.85546875" style="43"/>
    <col min="4355" max="4355" width="17.42578125" style="43" customWidth="1"/>
    <col min="4356" max="4357" width="8.85546875" style="43"/>
    <col min="4358" max="4358" width="36.85546875" style="43" customWidth="1"/>
    <col min="4359" max="4607" width="8.85546875" style="43"/>
    <col min="4608" max="4608" width="3" style="43" customWidth="1"/>
    <col min="4609" max="4610" width="8.85546875" style="43"/>
    <col min="4611" max="4611" width="17.42578125" style="43" customWidth="1"/>
    <col min="4612" max="4613" width="8.85546875" style="43"/>
    <col min="4614" max="4614" width="36.85546875" style="43" customWidth="1"/>
    <col min="4615" max="4863" width="8.85546875" style="43"/>
    <col min="4864" max="4864" width="3" style="43" customWidth="1"/>
    <col min="4865" max="4866" width="8.85546875" style="43"/>
    <col min="4867" max="4867" width="17.42578125" style="43" customWidth="1"/>
    <col min="4868" max="4869" width="8.85546875" style="43"/>
    <col min="4870" max="4870" width="36.85546875" style="43" customWidth="1"/>
    <col min="4871" max="5119" width="8.85546875" style="43"/>
    <col min="5120" max="5120" width="3" style="43" customWidth="1"/>
    <col min="5121" max="5122" width="8.85546875" style="43"/>
    <col min="5123" max="5123" width="17.42578125" style="43" customWidth="1"/>
    <col min="5124" max="5125" width="8.85546875" style="43"/>
    <col min="5126" max="5126" width="36.85546875" style="43" customWidth="1"/>
    <col min="5127" max="5375" width="8.85546875" style="43"/>
    <col min="5376" max="5376" width="3" style="43" customWidth="1"/>
    <col min="5377" max="5378" width="8.85546875" style="43"/>
    <col min="5379" max="5379" width="17.42578125" style="43" customWidth="1"/>
    <col min="5380" max="5381" width="8.85546875" style="43"/>
    <col min="5382" max="5382" width="36.85546875" style="43" customWidth="1"/>
    <col min="5383" max="5631" width="8.85546875" style="43"/>
    <col min="5632" max="5632" width="3" style="43" customWidth="1"/>
    <col min="5633" max="5634" width="8.85546875" style="43"/>
    <col min="5635" max="5635" width="17.42578125" style="43" customWidth="1"/>
    <col min="5636" max="5637" width="8.85546875" style="43"/>
    <col min="5638" max="5638" width="36.85546875" style="43" customWidth="1"/>
    <col min="5639" max="5887" width="8.85546875" style="43"/>
    <col min="5888" max="5888" width="3" style="43" customWidth="1"/>
    <col min="5889" max="5890" width="8.85546875" style="43"/>
    <col min="5891" max="5891" width="17.42578125" style="43" customWidth="1"/>
    <col min="5892" max="5893" width="8.85546875" style="43"/>
    <col min="5894" max="5894" width="36.85546875" style="43" customWidth="1"/>
    <col min="5895" max="6143" width="8.85546875" style="43"/>
    <col min="6144" max="6144" width="3" style="43" customWidth="1"/>
    <col min="6145" max="6146" width="8.85546875" style="43"/>
    <col min="6147" max="6147" width="17.42578125" style="43" customWidth="1"/>
    <col min="6148" max="6149" width="8.85546875" style="43"/>
    <col min="6150" max="6150" width="36.85546875" style="43" customWidth="1"/>
    <col min="6151" max="6399" width="8.85546875" style="43"/>
    <col min="6400" max="6400" width="3" style="43" customWidth="1"/>
    <col min="6401" max="6402" width="8.85546875" style="43"/>
    <col min="6403" max="6403" width="17.42578125" style="43" customWidth="1"/>
    <col min="6404" max="6405" width="8.85546875" style="43"/>
    <col min="6406" max="6406" width="36.85546875" style="43" customWidth="1"/>
    <col min="6407" max="6655" width="8.85546875" style="43"/>
    <col min="6656" max="6656" width="3" style="43" customWidth="1"/>
    <col min="6657" max="6658" width="8.85546875" style="43"/>
    <col min="6659" max="6659" width="17.42578125" style="43" customWidth="1"/>
    <col min="6660" max="6661" width="8.85546875" style="43"/>
    <col min="6662" max="6662" width="36.85546875" style="43" customWidth="1"/>
    <col min="6663" max="6911" width="8.85546875" style="43"/>
    <col min="6912" max="6912" width="3" style="43" customWidth="1"/>
    <col min="6913" max="6914" width="8.85546875" style="43"/>
    <col min="6915" max="6915" width="17.42578125" style="43" customWidth="1"/>
    <col min="6916" max="6917" width="8.85546875" style="43"/>
    <col min="6918" max="6918" width="36.85546875" style="43" customWidth="1"/>
    <col min="6919" max="7167" width="8.85546875" style="43"/>
    <col min="7168" max="7168" width="3" style="43" customWidth="1"/>
    <col min="7169" max="7170" width="8.85546875" style="43"/>
    <col min="7171" max="7171" width="17.42578125" style="43" customWidth="1"/>
    <col min="7172" max="7173" width="8.85546875" style="43"/>
    <col min="7174" max="7174" width="36.85546875" style="43" customWidth="1"/>
    <col min="7175" max="7423" width="8.85546875" style="43"/>
    <col min="7424" max="7424" width="3" style="43" customWidth="1"/>
    <col min="7425" max="7426" width="8.85546875" style="43"/>
    <col min="7427" max="7427" width="17.42578125" style="43" customWidth="1"/>
    <col min="7428" max="7429" width="8.85546875" style="43"/>
    <col min="7430" max="7430" width="36.85546875" style="43" customWidth="1"/>
    <col min="7431" max="7679" width="8.85546875" style="43"/>
    <col min="7680" max="7680" width="3" style="43" customWidth="1"/>
    <col min="7681" max="7682" width="8.85546875" style="43"/>
    <col min="7683" max="7683" width="17.42578125" style="43" customWidth="1"/>
    <col min="7684" max="7685" width="8.85546875" style="43"/>
    <col min="7686" max="7686" width="36.85546875" style="43" customWidth="1"/>
    <col min="7687" max="7935" width="8.85546875" style="43"/>
    <col min="7936" max="7936" width="3" style="43" customWidth="1"/>
    <col min="7937" max="7938" width="8.85546875" style="43"/>
    <col min="7939" max="7939" width="17.42578125" style="43" customWidth="1"/>
    <col min="7940" max="7941" width="8.85546875" style="43"/>
    <col min="7942" max="7942" width="36.85546875" style="43" customWidth="1"/>
    <col min="7943" max="8191" width="8.85546875" style="43"/>
    <col min="8192" max="8192" width="3" style="43" customWidth="1"/>
    <col min="8193" max="8194" width="8.85546875" style="43"/>
    <col min="8195" max="8195" width="17.42578125" style="43" customWidth="1"/>
    <col min="8196" max="8197" width="8.85546875" style="43"/>
    <col min="8198" max="8198" width="36.85546875" style="43" customWidth="1"/>
    <col min="8199" max="8447" width="8.85546875" style="43"/>
    <col min="8448" max="8448" width="3" style="43" customWidth="1"/>
    <col min="8449" max="8450" width="8.85546875" style="43"/>
    <col min="8451" max="8451" width="17.42578125" style="43" customWidth="1"/>
    <col min="8452" max="8453" width="8.85546875" style="43"/>
    <col min="8454" max="8454" width="36.85546875" style="43" customWidth="1"/>
    <col min="8455" max="8703" width="8.85546875" style="43"/>
    <col min="8704" max="8704" width="3" style="43" customWidth="1"/>
    <col min="8705" max="8706" width="8.85546875" style="43"/>
    <col min="8707" max="8707" width="17.42578125" style="43" customWidth="1"/>
    <col min="8708" max="8709" width="8.85546875" style="43"/>
    <col min="8710" max="8710" width="36.85546875" style="43" customWidth="1"/>
    <col min="8711" max="8959" width="8.85546875" style="43"/>
    <col min="8960" max="8960" width="3" style="43" customWidth="1"/>
    <col min="8961" max="8962" width="8.85546875" style="43"/>
    <col min="8963" max="8963" width="17.42578125" style="43" customWidth="1"/>
    <col min="8964" max="8965" width="8.85546875" style="43"/>
    <col min="8966" max="8966" width="36.85546875" style="43" customWidth="1"/>
    <col min="8967" max="9215" width="8.85546875" style="43"/>
    <col min="9216" max="9216" width="3" style="43" customWidth="1"/>
    <col min="9217" max="9218" width="8.85546875" style="43"/>
    <col min="9219" max="9219" width="17.42578125" style="43" customWidth="1"/>
    <col min="9220" max="9221" width="8.85546875" style="43"/>
    <col min="9222" max="9222" width="36.85546875" style="43" customWidth="1"/>
    <col min="9223" max="9471" width="8.85546875" style="43"/>
    <col min="9472" max="9472" width="3" style="43" customWidth="1"/>
    <col min="9473" max="9474" width="8.85546875" style="43"/>
    <col min="9475" max="9475" width="17.42578125" style="43" customWidth="1"/>
    <col min="9476" max="9477" width="8.85546875" style="43"/>
    <col min="9478" max="9478" width="36.85546875" style="43" customWidth="1"/>
    <col min="9479" max="9727" width="8.85546875" style="43"/>
    <col min="9728" max="9728" width="3" style="43" customWidth="1"/>
    <col min="9729" max="9730" width="8.85546875" style="43"/>
    <col min="9731" max="9731" width="17.42578125" style="43" customWidth="1"/>
    <col min="9732" max="9733" width="8.85546875" style="43"/>
    <col min="9734" max="9734" width="36.85546875" style="43" customWidth="1"/>
    <col min="9735" max="9983" width="8.85546875" style="43"/>
    <col min="9984" max="9984" width="3" style="43" customWidth="1"/>
    <col min="9985" max="9986" width="8.85546875" style="43"/>
    <col min="9987" max="9987" width="17.42578125" style="43" customWidth="1"/>
    <col min="9988" max="9989" width="8.85546875" style="43"/>
    <col min="9990" max="9990" width="36.85546875" style="43" customWidth="1"/>
    <col min="9991" max="10239" width="8.85546875" style="43"/>
    <col min="10240" max="10240" width="3" style="43" customWidth="1"/>
    <col min="10241" max="10242" width="8.85546875" style="43"/>
    <col min="10243" max="10243" width="17.42578125" style="43" customWidth="1"/>
    <col min="10244" max="10245" width="8.85546875" style="43"/>
    <col min="10246" max="10246" width="36.85546875" style="43" customWidth="1"/>
    <col min="10247" max="10495" width="8.85546875" style="43"/>
    <col min="10496" max="10496" width="3" style="43" customWidth="1"/>
    <col min="10497" max="10498" width="8.85546875" style="43"/>
    <col min="10499" max="10499" width="17.42578125" style="43" customWidth="1"/>
    <col min="10500" max="10501" width="8.85546875" style="43"/>
    <col min="10502" max="10502" width="36.85546875" style="43" customWidth="1"/>
    <col min="10503" max="10751" width="8.85546875" style="43"/>
    <col min="10752" max="10752" width="3" style="43" customWidth="1"/>
    <col min="10753" max="10754" width="8.85546875" style="43"/>
    <col min="10755" max="10755" width="17.42578125" style="43" customWidth="1"/>
    <col min="10756" max="10757" width="8.85546875" style="43"/>
    <col min="10758" max="10758" width="36.85546875" style="43" customWidth="1"/>
    <col min="10759" max="11007" width="8.85546875" style="43"/>
    <col min="11008" max="11008" width="3" style="43" customWidth="1"/>
    <col min="11009" max="11010" width="8.85546875" style="43"/>
    <col min="11011" max="11011" width="17.42578125" style="43" customWidth="1"/>
    <col min="11012" max="11013" width="8.85546875" style="43"/>
    <col min="11014" max="11014" width="36.85546875" style="43" customWidth="1"/>
    <col min="11015" max="11263" width="8.85546875" style="43"/>
    <col min="11264" max="11264" width="3" style="43" customWidth="1"/>
    <col min="11265" max="11266" width="8.85546875" style="43"/>
    <col min="11267" max="11267" width="17.42578125" style="43" customWidth="1"/>
    <col min="11268" max="11269" width="8.85546875" style="43"/>
    <col min="11270" max="11270" width="36.85546875" style="43" customWidth="1"/>
    <col min="11271" max="11519" width="8.85546875" style="43"/>
    <col min="11520" max="11520" width="3" style="43" customWidth="1"/>
    <col min="11521" max="11522" width="8.85546875" style="43"/>
    <col min="11523" max="11523" width="17.42578125" style="43" customWidth="1"/>
    <col min="11524" max="11525" width="8.85546875" style="43"/>
    <col min="11526" max="11526" width="36.85546875" style="43" customWidth="1"/>
    <col min="11527" max="11775" width="8.85546875" style="43"/>
    <col min="11776" max="11776" width="3" style="43" customWidth="1"/>
    <col min="11777" max="11778" width="8.85546875" style="43"/>
    <col min="11779" max="11779" width="17.42578125" style="43" customWidth="1"/>
    <col min="11780" max="11781" width="8.85546875" style="43"/>
    <col min="11782" max="11782" width="36.85546875" style="43" customWidth="1"/>
    <col min="11783" max="12031" width="8.85546875" style="43"/>
    <col min="12032" max="12032" width="3" style="43" customWidth="1"/>
    <col min="12033" max="12034" width="8.85546875" style="43"/>
    <col min="12035" max="12035" width="17.42578125" style="43" customWidth="1"/>
    <col min="12036" max="12037" width="8.85546875" style="43"/>
    <col min="12038" max="12038" width="36.85546875" style="43" customWidth="1"/>
    <col min="12039" max="12287" width="8.85546875" style="43"/>
    <col min="12288" max="12288" width="3" style="43" customWidth="1"/>
    <col min="12289" max="12290" width="8.85546875" style="43"/>
    <col min="12291" max="12291" width="17.42578125" style="43" customWidth="1"/>
    <col min="12292" max="12293" width="8.85546875" style="43"/>
    <col min="12294" max="12294" width="36.85546875" style="43" customWidth="1"/>
    <col min="12295" max="12543" width="8.85546875" style="43"/>
    <col min="12544" max="12544" width="3" style="43" customWidth="1"/>
    <col min="12545" max="12546" width="8.85546875" style="43"/>
    <col min="12547" max="12547" width="17.42578125" style="43" customWidth="1"/>
    <col min="12548" max="12549" width="8.85546875" style="43"/>
    <col min="12550" max="12550" width="36.85546875" style="43" customWidth="1"/>
    <col min="12551" max="12799" width="8.85546875" style="43"/>
    <col min="12800" max="12800" width="3" style="43" customWidth="1"/>
    <col min="12801" max="12802" width="8.85546875" style="43"/>
    <col min="12803" max="12803" width="17.42578125" style="43" customWidth="1"/>
    <col min="12804" max="12805" width="8.85546875" style="43"/>
    <col min="12806" max="12806" width="36.85546875" style="43" customWidth="1"/>
    <col min="12807" max="13055" width="8.85546875" style="43"/>
    <col min="13056" max="13056" width="3" style="43" customWidth="1"/>
    <col min="13057" max="13058" width="8.85546875" style="43"/>
    <col min="13059" max="13059" width="17.42578125" style="43" customWidth="1"/>
    <col min="13060" max="13061" width="8.85546875" style="43"/>
    <col min="13062" max="13062" width="36.85546875" style="43" customWidth="1"/>
    <col min="13063" max="13311" width="8.85546875" style="43"/>
    <col min="13312" max="13312" width="3" style="43" customWidth="1"/>
    <col min="13313" max="13314" width="8.85546875" style="43"/>
    <col min="13315" max="13315" width="17.42578125" style="43" customWidth="1"/>
    <col min="13316" max="13317" width="8.85546875" style="43"/>
    <col min="13318" max="13318" width="36.85546875" style="43" customWidth="1"/>
    <col min="13319" max="13567" width="8.85546875" style="43"/>
    <col min="13568" max="13568" width="3" style="43" customWidth="1"/>
    <col min="13569" max="13570" width="8.85546875" style="43"/>
    <col min="13571" max="13571" width="17.42578125" style="43" customWidth="1"/>
    <col min="13572" max="13573" width="8.85546875" style="43"/>
    <col min="13574" max="13574" width="36.85546875" style="43" customWidth="1"/>
    <col min="13575" max="13823" width="8.85546875" style="43"/>
    <col min="13824" max="13824" width="3" style="43" customWidth="1"/>
    <col min="13825" max="13826" width="8.85546875" style="43"/>
    <col min="13827" max="13827" width="17.42578125" style="43" customWidth="1"/>
    <col min="13828" max="13829" width="8.85546875" style="43"/>
    <col min="13830" max="13830" width="36.85546875" style="43" customWidth="1"/>
    <col min="13831" max="14079" width="8.85546875" style="43"/>
    <col min="14080" max="14080" width="3" style="43" customWidth="1"/>
    <col min="14081" max="14082" width="8.85546875" style="43"/>
    <col min="14083" max="14083" width="17.42578125" style="43" customWidth="1"/>
    <col min="14084" max="14085" width="8.85546875" style="43"/>
    <col min="14086" max="14086" width="36.85546875" style="43" customWidth="1"/>
    <col min="14087" max="14335" width="8.85546875" style="43"/>
    <col min="14336" max="14336" width="3" style="43" customWidth="1"/>
    <col min="14337" max="14338" width="8.85546875" style="43"/>
    <col min="14339" max="14339" width="17.42578125" style="43" customWidth="1"/>
    <col min="14340" max="14341" width="8.85546875" style="43"/>
    <col min="14342" max="14342" width="36.85546875" style="43" customWidth="1"/>
    <col min="14343" max="14591" width="8.85546875" style="43"/>
    <col min="14592" max="14592" width="3" style="43" customWidth="1"/>
    <col min="14593" max="14594" width="8.85546875" style="43"/>
    <col min="14595" max="14595" width="17.42578125" style="43" customWidth="1"/>
    <col min="14596" max="14597" width="8.85546875" style="43"/>
    <col min="14598" max="14598" width="36.85546875" style="43" customWidth="1"/>
    <col min="14599" max="14847" width="8.85546875" style="43"/>
    <col min="14848" max="14848" width="3" style="43" customWidth="1"/>
    <col min="14849" max="14850" width="8.85546875" style="43"/>
    <col min="14851" max="14851" width="17.42578125" style="43" customWidth="1"/>
    <col min="14852" max="14853" width="8.85546875" style="43"/>
    <col min="14854" max="14854" width="36.85546875" style="43" customWidth="1"/>
    <col min="14855" max="15103" width="8.85546875" style="43"/>
    <col min="15104" max="15104" width="3" style="43" customWidth="1"/>
    <col min="15105" max="15106" width="8.85546875" style="43"/>
    <col min="15107" max="15107" width="17.42578125" style="43" customWidth="1"/>
    <col min="15108" max="15109" width="8.85546875" style="43"/>
    <col min="15110" max="15110" width="36.85546875" style="43" customWidth="1"/>
    <col min="15111" max="15359" width="8.85546875" style="43"/>
    <col min="15360" max="15360" width="3" style="43" customWidth="1"/>
    <col min="15361" max="15362" width="8.85546875" style="43"/>
    <col min="15363" max="15363" width="17.42578125" style="43" customWidth="1"/>
    <col min="15364" max="15365" width="8.85546875" style="43"/>
    <col min="15366" max="15366" width="36.85546875" style="43" customWidth="1"/>
    <col min="15367" max="15615" width="8.85546875" style="43"/>
    <col min="15616" max="15616" width="3" style="43" customWidth="1"/>
    <col min="15617" max="15618" width="8.85546875" style="43"/>
    <col min="15619" max="15619" width="17.42578125" style="43" customWidth="1"/>
    <col min="15620" max="15621" width="8.85546875" style="43"/>
    <col min="15622" max="15622" width="36.85546875" style="43" customWidth="1"/>
    <col min="15623" max="15871" width="8.85546875" style="43"/>
    <col min="15872" max="15872" width="3" style="43" customWidth="1"/>
    <col min="15873" max="15874" width="8.85546875" style="43"/>
    <col min="15875" max="15875" width="17.42578125" style="43" customWidth="1"/>
    <col min="15876" max="15877" width="8.85546875" style="43"/>
    <col min="15878" max="15878" width="36.85546875" style="43" customWidth="1"/>
    <col min="15879" max="16127" width="8.85546875" style="43"/>
    <col min="16128" max="16128" width="3" style="43" customWidth="1"/>
    <col min="16129" max="16130" width="8.85546875" style="43"/>
    <col min="16131" max="16131" width="17.42578125" style="43" customWidth="1"/>
    <col min="16132" max="16133" width="8.85546875" style="43"/>
    <col min="16134" max="16134" width="36.85546875" style="43" customWidth="1"/>
    <col min="16135" max="16372" width="8.85546875" style="43"/>
    <col min="16373" max="16384" width="8.85546875" style="43" customWidth="1"/>
  </cols>
  <sheetData>
    <row r="1" spans="1:7" ht="13.15" customHeight="1">
      <c r="A1" s="186" t="s">
        <v>128</v>
      </c>
      <c r="B1" s="187"/>
      <c r="C1" s="187"/>
      <c r="D1" s="187"/>
      <c r="E1" s="187"/>
      <c r="F1" s="187"/>
      <c r="G1" s="187"/>
    </row>
    <row r="2" spans="1:7" ht="13.15" customHeight="1">
      <c r="A2" s="188"/>
      <c r="B2" s="189"/>
      <c r="C2" s="189"/>
      <c r="D2" s="189"/>
      <c r="E2" s="189"/>
      <c r="F2" s="189"/>
      <c r="G2" s="189"/>
    </row>
    <row r="3" spans="1:7" ht="24.6" customHeight="1">
      <c r="A3" s="190"/>
      <c r="B3" s="191"/>
      <c r="C3" s="191"/>
      <c r="D3" s="191"/>
      <c r="E3" s="191"/>
      <c r="F3" s="191"/>
      <c r="G3" s="191"/>
    </row>
    <row r="4" spans="1:7" s="44" customFormat="1" ht="14.25">
      <c r="A4" s="91"/>
      <c r="B4" s="92" t="s">
        <v>75</v>
      </c>
      <c r="C4" s="93" t="s">
        <v>76</v>
      </c>
      <c r="D4" s="93" t="s">
        <v>77</v>
      </c>
      <c r="E4" s="94" t="s">
        <v>78</v>
      </c>
      <c r="F4" s="96" t="s">
        <v>79</v>
      </c>
      <c r="G4" s="96" t="s">
        <v>80</v>
      </c>
    </row>
    <row r="5" spans="1:7" ht="14.45" customHeight="1">
      <c r="A5" s="97">
        <v>1</v>
      </c>
      <c r="B5" s="53" t="s">
        <v>207</v>
      </c>
      <c r="C5" s="98">
        <v>1431</v>
      </c>
      <c r="D5" s="98" t="s">
        <v>182</v>
      </c>
      <c r="E5" s="99"/>
      <c r="F5" s="100"/>
      <c r="G5" s="100" t="s">
        <v>183</v>
      </c>
    </row>
    <row r="6" spans="1:7" ht="15">
      <c r="A6" s="97">
        <v>2</v>
      </c>
      <c r="B6" s="41" t="s">
        <v>208</v>
      </c>
      <c r="C6" s="98">
        <v>2769</v>
      </c>
      <c r="D6" s="98" t="s">
        <v>164</v>
      </c>
      <c r="E6" s="99"/>
      <c r="F6" s="100"/>
      <c r="G6" s="100" t="s">
        <v>165</v>
      </c>
    </row>
    <row r="7" spans="1:7" ht="15">
      <c r="A7" s="97">
        <v>3</v>
      </c>
      <c r="B7" s="41" t="s">
        <v>209</v>
      </c>
      <c r="C7" s="98">
        <v>5180</v>
      </c>
      <c r="D7" s="98" t="s">
        <v>166</v>
      </c>
      <c r="E7" s="99"/>
      <c r="F7" s="100"/>
      <c r="G7" s="100" t="s">
        <v>165</v>
      </c>
    </row>
    <row r="8" spans="1:7" ht="15">
      <c r="A8" s="97">
        <v>4</v>
      </c>
      <c r="B8" s="41" t="s">
        <v>210</v>
      </c>
      <c r="C8" s="98">
        <v>3127</v>
      </c>
      <c r="D8" s="98" t="s">
        <v>160</v>
      </c>
      <c r="E8" s="99"/>
      <c r="F8" s="100"/>
      <c r="G8" s="100" t="s">
        <v>161</v>
      </c>
    </row>
    <row r="9" spans="1:7" ht="15">
      <c r="A9" s="97">
        <v>5</v>
      </c>
      <c r="B9" s="41" t="s">
        <v>211</v>
      </c>
      <c r="C9" s="98">
        <v>3137</v>
      </c>
      <c r="D9" s="98" t="s">
        <v>162</v>
      </c>
      <c r="E9" s="99"/>
      <c r="F9" s="100"/>
      <c r="G9" s="100" t="s">
        <v>161</v>
      </c>
    </row>
    <row r="10" spans="1:7" ht="15">
      <c r="A10" s="97">
        <v>6</v>
      </c>
      <c r="B10" s="41" t="s">
        <v>212</v>
      </c>
      <c r="C10" s="98">
        <v>5833</v>
      </c>
      <c r="D10" s="98" t="s">
        <v>163</v>
      </c>
      <c r="E10" s="99"/>
      <c r="F10" s="100"/>
      <c r="G10" s="100" t="s">
        <v>161</v>
      </c>
    </row>
    <row r="11" spans="1:7" ht="15">
      <c r="A11" s="97">
        <v>7</v>
      </c>
      <c r="B11" s="41" t="s">
        <v>213</v>
      </c>
      <c r="C11" s="98">
        <v>5268</v>
      </c>
      <c r="D11" s="98" t="s">
        <v>178</v>
      </c>
      <c r="E11" s="99"/>
      <c r="F11" s="100"/>
      <c r="G11" s="100" t="s">
        <v>181</v>
      </c>
    </row>
    <row r="12" spans="1:7" ht="15">
      <c r="A12" s="97">
        <v>8</v>
      </c>
      <c r="B12" s="41" t="s">
        <v>214</v>
      </c>
      <c r="C12" s="98">
        <v>5264</v>
      </c>
      <c r="D12" s="98" t="s">
        <v>179</v>
      </c>
      <c r="E12" s="99"/>
      <c r="F12" s="100"/>
      <c r="G12" s="100" t="s">
        <v>181</v>
      </c>
    </row>
    <row r="13" spans="1:7" ht="15">
      <c r="A13" s="97">
        <v>9</v>
      </c>
      <c r="B13" s="41" t="s">
        <v>215</v>
      </c>
      <c r="C13" s="98">
        <v>6006</v>
      </c>
      <c r="D13" s="98" t="s">
        <v>180</v>
      </c>
      <c r="E13" s="99"/>
      <c r="F13" s="100"/>
      <c r="G13" s="100" t="s">
        <v>181</v>
      </c>
    </row>
    <row r="14" spans="1:7" ht="15">
      <c r="A14" s="97">
        <v>10</v>
      </c>
      <c r="B14" s="41" t="s">
        <v>216</v>
      </c>
      <c r="C14" s="98">
        <v>3984</v>
      </c>
      <c r="D14" s="98" t="s">
        <v>174</v>
      </c>
      <c r="E14" s="99"/>
      <c r="F14" s="100"/>
      <c r="G14" s="100" t="s">
        <v>176</v>
      </c>
    </row>
    <row r="15" spans="1:7" ht="15">
      <c r="A15" s="97">
        <v>11</v>
      </c>
      <c r="B15" s="41" t="s">
        <v>217</v>
      </c>
      <c r="C15" s="98">
        <v>4515</v>
      </c>
      <c r="D15" s="98" t="s">
        <v>175</v>
      </c>
      <c r="E15" s="99"/>
      <c r="F15" s="100"/>
      <c r="G15" s="100" t="s">
        <v>177</v>
      </c>
    </row>
    <row r="16" spans="1:7" ht="15">
      <c r="A16" s="97">
        <v>12</v>
      </c>
      <c r="B16" s="41" t="s">
        <v>218</v>
      </c>
      <c r="C16" s="98">
        <v>4386</v>
      </c>
      <c r="D16" s="98" t="s">
        <v>195</v>
      </c>
      <c r="E16" s="99"/>
      <c r="F16" s="100"/>
      <c r="G16" s="100" t="s">
        <v>198</v>
      </c>
    </row>
    <row r="17" spans="1:7" ht="15">
      <c r="A17" s="97">
        <v>13</v>
      </c>
      <c r="B17" s="41" t="s">
        <v>219</v>
      </c>
      <c r="C17" s="98">
        <v>4385</v>
      </c>
      <c r="D17" s="98" t="s">
        <v>196</v>
      </c>
      <c r="E17" s="99"/>
      <c r="F17" s="100"/>
      <c r="G17" s="100" t="s">
        <v>198</v>
      </c>
    </row>
    <row r="18" spans="1:7" ht="15">
      <c r="A18" s="97">
        <v>14</v>
      </c>
      <c r="B18" s="41" t="s">
        <v>220</v>
      </c>
      <c r="C18" s="98">
        <v>6639</v>
      </c>
      <c r="D18" s="98" t="s">
        <v>197</v>
      </c>
      <c r="E18" s="99"/>
      <c r="F18" s="100"/>
      <c r="G18" s="100" t="s">
        <v>198</v>
      </c>
    </row>
    <row r="19" spans="1:7" ht="15">
      <c r="A19" s="97">
        <v>15</v>
      </c>
      <c r="B19" s="41" t="s">
        <v>221</v>
      </c>
      <c r="C19" s="98">
        <v>6567</v>
      </c>
      <c r="D19" s="98" t="s">
        <v>167</v>
      </c>
      <c r="E19" s="99"/>
      <c r="F19" s="100"/>
      <c r="G19" s="100" t="s">
        <v>168</v>
      </c>
    </row>
    <row r="20" spans="1:7" ht="15">
      <c r="A20" s="97">
        <v>16</v>
      </c>
      <c r="B20" s="41" t="s">
        <v>222</v>
      </c>
      <c r="C20" s="98">
        <v>6614</v>
      </c>
      <c r="D20" s="98" t="s">
        <v>169</v>
      </c>
      <c r="E20" s="99"/>
      <c r="F20" s="100"/>
      <c r="G20" s="100" t="s">
        <v>168</v>
      </c>
    </row>
    <row r="21" spans="1:7" ht="15">
      <c r="A21" s="97">
        <v>17</v>
      </c>
      <c r="B21" s="41" t="s">
        <v>223</v>
      </c>
      <c r="C21" s="98">
        <v>6289</v>
      </c>
      <c r="D21" s="98" t="s">
        <v>170</v>
      </c>
      <c r="E21" s="99"/>
      <c r="F21" s="100"/>
      <c r="G21" s="100" t="s">
        <v>168</v>
      </c>
    </row>
    <row r="22" spans="1:7" ht="15">
      <c r="A22" s="97">
        <v>18</v>
      </c>
      <c r="B22" s="41" t="s">
        <v>224</v>
      </c>
      <c r="C22" s="98">
        <v>3726</v>
      </c>
      <c r="D22" s="98" t="s">
        <v>188</v>
      </c>
      <c r="E22" s="99"/>
      <c r="F22" s="100"/>
      <c r="G22" s="100" t="s">
        <v>190</v>
      </c>
    </row>
    <row r="23" spans="1:7" ht="15">
      <c r="A23" s="97">
        <v>19</v>
      </c>
      <c r="B23" s="41" t="s">
        <v>225</v>
      </c>
      <c r="C23" s="98">
        <v>5826</v>
      </c>
      <c r="D23" s="98" t="s">
        <v>189</v>
      </c>
      <c r="E23" s="99"/>
      <c r="F23" s="100"/>
      <c r="G23" s="100" t="s">
        <v>190</v>
      </c>
    </row>
    <row r="24" spans="1:7" ht="15">
      <c r="A24" s="97">
        <v>20</v>
      </c>
      <c r="B24" s="41" t="s">
        <v>226</v>
      </c>
      <c r="C24" s="98">
        <v>5573</v>
      </c>
      <c r="D24" s="98" t="s">
        <v>171</v>
      </c>
      <c r="E24" s="99"/>
      <c r="F24" s="100"/>
      <c r="G24" s="100" t="s">
        <v>173</v>
      </c>
    </row>
    <row r="25" spans="1:7" ht="14.45" customHeight="1">
      <c r="A25" s="97">
        <v>21</v>
      </c>
      <c r="B25" s="41" t="s">
        <v>227</v>
      </c>
      <c r="C25" s="98">
        <v>6371</v>
      </c>
      <c r="D25" s="98" t="s">
        <v>172</v>
      </c>
      <c r="E25" s="99"/>
      <c r="F25" s="100"/>
      <c r="G25" s="100" t="s">
        <v>173</v>
      </c>
    </row>
    <row r="26" spans="1:7" ht="14.45" customHeight="1">
      <c r="A26" s="97">
        <v>22</v>
      </c>
      <c r="B26" s="41" t="s">
        <v>228</v>
      </c>
      <c r="C26" s="98">
        <v>5857</v>
      </c>
      <c r="D26" s="98" t="s">
        <v>204</v>
      </c>
      <c r="E26" s="99"/>
      <c r="F26" s="100"/>
      <c r="G26" s="100" t="s">
        <v>206</v>
      </c>
    </row>
    <row r="27" spans="1:7" ht="14.45" customHeight="1">
      <c r="A27" s="97">
        <v>23</v>
      </c>
      <c r="B27" s="41" t="s">
        <v>229</v>
      </c>
      <c r="C27" s="98">
        <v>6642</v>
      </c>
      <c r="D27" s="98" t="s">
        <v>205</v>
      </c>
      <c r="E27" s="99"/>
      <c r="F27" s="100"/>
      <c r="G27" s="100" t="s">
        <v>206</v>
      </c>
    </row>
    <row r="28" spans="1:7" ht="14.45" customHeight="1">
      <c r="A28" s="97">
        <v>24</v>
      </c>
      <c r="B28" s="41" t="s">
        <v>230</v>
      </c>
      <c r="C28" s="98">
        <v>3981</v>
      </c>
      <c r="D28" s="98" t="s">
        <v>199</v>
      </c>
      <c r="E28" s="99"/>
      <c r="F28" s="100"/>
      <c r="G28" s="100" t="s">
        <v>203</v>
      </c>
    </row>
    <row r="29" spans="1:7" ht="15">
      <c r="A29" s="97">
        <v>25</v>
      </c>
      <c r="B29" s="41" t="s">
        <v>231</v>
      </c>
      <c r="C29" s="98">
        <v>3072</v>
      </c>
      <c r="D29" s="98" t="s">
        <v>200</v>
      </c>
      <c r="E29" s="99"/>
      <c r="F29" s="100"/>
      <c r="G29" s="100" t="s">
        <v>202</v>
      </c>
    </row>
    <row r="30" spans="1:7" ht="15">
      <c r="A30" s="97">
        <v>26</v>
      </c>
      <c r="B30" s="41" t="s">
        <v>232</v>
      </c>
      <c r="C30" s="98">
        <v>4653</v>
      </c>
      <c r="D30" s="98" t="s">
        <v>201</v>
      </c>
      <c r="E30" s="99"/>
      <c r="F30" s="100"/>
      <c r="G30" s="100" t="s">
        <v>203</v>
      </c>
    </row>
    <row r="31" spans="1:7" ht="15">
      <c r="A31" s="97">
        <v>27</v>
      </c>
      <c r="B31" s="41" t="s">
        <v>233</v>
      </c>
      <c r="C31" s="98">
        <v>5903</v>
      </c>
      <c r="D31" s="98" t="s">
        <v>191</v>
      </c>
      <c r="E31" s="99"/>
      <c r="F31" s="100"/>
      <c r="G31" s="100" t="s">
        <v>194</v>
      </c>
    </row>
    <row r="32" spans="1:7" ht="15">
      <c r="A32" s="97">
        <v>28</v>
      </c>
      <c r="B32" s="41" t="s">
        <v>234</v>
      </c>
      <c r="C32" s="98">
        <v>5365</v>
      </c>
      <c r="D32" s="98" t="s">
        <v>192</v>
      </c>
      <c r="E32" s="99"/>
      <c r="F32" s="100"/>
      <c r="G32" s="100" t="s">
        <v>194</v>
      </c>
    </row>
    <row r="33" spans="1:7" ht="15">
      <c r="A33" s="97">
        <v>29</v>
      </c>
      <c r="B33" s="41" t="s">
        <v>235</v>
      </c>
      <c r="C33" s="98">
        <v>5908</v>
      </c>
      <c r="D33" s="98" t="s">
        <v>193</v>
      </c>
      <c r="E33" s="99"/>
      <c r="F33" s="100"/>
      <c r="G33" s="100" t="s">
        <v>194</v>
      </c>
    </row>
    <row r="34" spans="1:7" ht="15">
      <c r="A34" s="97">
        <v>30</v>
      </c>
      <c r="B34" s="41" t="s">
        <v>236</v>
      </c>
      <c r="C34" s="98">
        <v>6257</v>
      </c>
      <c r="D34" s="98" t="s">
        <v>184</v>
      </c>
      <c r="E34" s="99"/>
      <c r="F34" s="100"/>
      <c r="G34" s="100" t="s">
        <v>187</v>
      </c>
    </row>
    <row r="35" spans="1:7" ht="15">
      <c r="A35" s="97">
        <v>31</v>
      </c>
      <c r="B35" s="41" t="s">
        <v>237</v>
      </c>
      <c r="C35" s="98">
        <v>6030</v>
      </c>
      <c r="D35" s="98" t="s">
        <v>185</v>
      </c>
      <c r="E35" s="99"/>
      <c r="F35" s="100"/>
      <c r="G35" s="100" t="s">
        <v>187</v>
      </c>
    </row>
    <row r="36" spans="1:7" ht="15">
      <c r="A36" s="97">
        <v>32</v>
      </c>
      <c r="B36" s="41" t="s">
        <v>238</v>
      </c>
      <c r="C36" s="98">
        <v>6304</v>
      </c>
      <c r="D36" s="98" t="s">
        <v>186</v>
      </c>
      <c r="E36" s="99"/>
      <c r="F36" s="100"/>
      <c r="G36" s="100" t="s">
        <v>187</v>
      </c>
    </row>
  </sheetData>
  <mergeCells count="1">
    <mergeCell ref="A1:G3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M77"/>
  <sheetViews>
    <sheetView showGridLines="0" topLeftCell="A46" zoomScale="102" zoomScaleNormal="102" workbookViewId="0">
      <selection activeCell="M59" sqref="M59"/>
    </sheetView>
  </sheetViews>
  <sheetFormatPr defaultRowHeight="15"/>
  <cols>
    <col min="1" max="1" width="9.140625" style="46"/>
    <col min="2" max="3" width="9.140625" style="60" customWidth="1"/>
    <col min="4" max="4" width="9.140625" style="60"/>
    <col min="5" max="5" width="8.85546875" style="60"/>
    <col min="6" max="6" width="37.7109375" style="60" customWidth="1"/>
    <col min="7" max="7" width="1.42578125" style="61" customWidth="1"/>
    <col min="8" max="8" width="37.7109375" style="60" customWidth="1"/>
    <col min="9" max="9" width="7.140625" style="60" customWidth="1"/>
    <col min="10" max="258" width="9.140625" style="46"/>
    <col min="259" max="260" width="9.140625" style="46" customWidth="1"/>
    <col min="261" max="261" width="9.140625" style="46"/>
    <col min="262" max="262" width="22.28515625" style="46" customWidth="1"/>
    <col min="263" max="263" width="9.140625" style="46"/>
    <col min="264" max="264" width="24.28515625" style="46" customWidth="1"/>
    <col min="265" max="514" width="9.140625" style="46"/>
    <col min="515" max="516" width="9.140625" style="46" customWidth="1"/>
    <col min="517" max="517" width="9.140625" style="46"/>
    <col min="518" max="518" width="22.28515625" style="46" customWidth="1"/>
    <col min="519" max="519" width="9.140625" style="46"/>
    <col min="520" max="520" width="24.28515625" style="46" customWidth="1"/>
    <col min="521" max="770" width="9.140625" style="46"/>
    <col min="771" max="772" width="9.140625" style="46" customWidth="1"/>
    <col min="773" max="773" width="9.140625" style="46"/>
    <col min="774" max="774" width="22.28515625" style="46" customWidth="1"/>
    <col min="775" max="775" width="9.140625" style="46"/>
    <col min="776" max="776" width="24.28515625" style="46" customWidth="1"/>
    <col min="777" max="1026" width="9.140625" style="46"/>
    <col min="1027" max="1028" width="9.140625" style="46" customWidth="1"/>
    <col min="1029" max="1029" width="9.140625" style="46"/>
    <col min="1030" max="1030" width="22.28515625" style="46" customWidth="1"/>
    <col min="1031" max="1031" width="9.140625" style="46"/>
    <col min="1032" max="1032" width="24.28515625" style="46" customWidth="1"/>
    <col min="1033" max="1282" width="9.140625" style="46"/>
    <col min="1283" max="1284" width="9.140625" style="46" customWidth="1"/>
    <col min="1285" max="1285" width="9.140625" style="46"/>
    <col min="1286" max="1286" width="22.28515625" style="46" customWidth="1"/>
    <col min="1287" max="1287" width="9.140625" style="46"/>
    <col min="1288" max="1288" width="24.28515625" style="46" customWidth="1"/>
    <col min="1289" max="1538" width="9.140625" style="46"/>
    <col min="1539" max="1540" width="9.140625" style="46" customWidth="1"/>
    <col min="1541" max="1541" width="9.140625" style="46"/>
    <col min="1542" max="1542" width="22.28515625" style="46" customWidth="1"/>
    <col min="1543" max="1543" width="9.140625" style="46"/>
    <col min="1544" max="1544" width="24.28515625" style="46" customWidth="1"/>
    <col min="1545" max="1794" width="9.140625" style="46"/>
    <col min="1795" max="1796" width="9.140625" style="46" customWidth="1"/>
    <col min="1797" max="1797" width="9.140625" style="46"/>
    <col min="1798" max="1798" width="22.28515625" style="46" customWidth="1"/>
    <col min="1799" max="1799" width="9.140625" style="46"/>
    <col min="1800" max="1800" width="24.28515625" style="46" customWidth="1"/>
    <col min="1801" max="2050" width="9.140625" style="46"/>
    <col min="2051" max="2052" width="9.140625" style="46" customWidth="1"/>
    <col min="2053" max="2053" width="9.140625" style="46"/>
    <col min="2054" max="2054" width="22.28515625" style="46" customWidth="1"/>
    <col min="2055" max="2055" width="9.140625" style="46"/>
    <col min="2056" max="2056" width="24.28515625" style="46" customWidth="1"/>
    <col min="2057" max="2306" width="9.140625" style="46"/>
    <col min="2307" max="2308" width="9.140625" style="46" customWidth="1"/>
    <col min="2309" max="2309" width="9.140625" style="46"/>
    <col min="2310" max="2310" width="22.28515625" style="46" customWidth="1"/>
    <col min="2311" max="2311" width="9.140625" style="46"/>
    <col min="2312" max="2312" width="24.28515625" style="46" customWidth="1"/>
    <col min="2313" max="2562" width="9.140625" style="46"/>
    <col min="2563" max="2564" width="9.140625" style="46" customWidth="1"/>
    <col min="2565" max="2565" width="9.140625" style="46"/>
    <col min="2566" max="2566" width="22.28515625" style="46" customWidth="1"/>
    <col min="2567" max="2567" width="9.140625" style="46"/>
    <col min="2568" max="2568" width="24.28515625" style="46" customWidth="1"/>
    <col min="2569" max="2818" width="9.140625" style="46"/>
    <col min="2819" max="2820" width="9.140625" style="46" customWidth="1"/>
    <col min="2821" max="2821" width="9.140625" style="46"/>
    <col min="2822" max="2822" width="22.28515625" style="46" customWidth="1"/>
    <col min="2823" max="2823" width="9.140625" style="46"/>
    <col min="2824" max="2824" width="24.28515625" style="46" customWidth="1"/>
    <col min="2825" max="3074" width="9.140625" style="46"/>
    <col min="3075" max="3076" width="9.140625" style="46" customWidth="1"/>
    <col min="3077" max="3077" width="9.140625" style="46"/>
    <col min="3078" max="3078" width="22.28515625" style="46" customWidth="1"/>
    <col min="3079" max="3079" width="9.140625" style="46"/>
    <col min="3080" max="3080" width="24.28515625" style="46" customWidth="1"/>
    <col min="3081" max="3330" width="9.140625" style="46"/>
    <col min="3331" max="3332" width="9.140625" style="46" customWidth="1"/>
    <col min="3333" max="3333" width="9.140625" style="46"/>
    <col min="3334" max="3334" width="22.28515625" style="46" customWidth="1"/>
    <col min="3335" max="3335" width="9.140625" style="46"/>
    <col min="3336" max="3336" width="24.28515625" style="46" customWidth="1"/>
    <col min="3337" max="3586" width="9.140625" style="46"/>
    <col min="3587" max="3588" width="9.140625" style="46" customWidth="1"/>
    <col min="3589" max="3589" width="9.140625" style="46"/>
    <col min="3590" max="3590" width="22.28515625" style="46" customWidth="1"/>
    <col min="3591" max="3591" width="9.140625" style="46"/>
    <col min="3592" max="3592" width="24.28515625" style="46" customWidth="1"/>
    <col min="3593" max="3842" width="9.140625" style="46"/>
    <col min="3843" max="3844" width="9.140625" style="46" customWidth="1"/>
    <col min="3845" max="3845" width="9.140625" style="46"/>
    <col min="3846" max="3846" width="22.28515625" style="46" customWidth="1"/>
    <col min="3847" max="3847" width="9.140625" style="46"/>
    <col min="3848" max="3848" width="24.28515625" style="46" customWidth="1"/>
    <col min="3849" max="4098" width="9.140625" style="46"/>
    <col min="4099" max="4100" width="9.140625" style="46" customWidth="1"/>
    <col min="4101" max="4101" width="9.140625" style="46"/>
    <col min="4102" max="4102" width="22.28515625" style="46" customWidth="1"/>
    <col min="4103" max="4103" width="9.140625" style="46"/>
    <col min="4104" max="4104" width="24.28515625" style="46" customWidth="1"/>
    <col min="4105" max="4354" width="9.140625" style="46"/>
    <col min="4355" max="4356" width="9.140625" style="46" customWidth="1"/>
    <col min="4357" max="4357" width="9.140625" style="46"/>
    <col min="4358" max="4358" width="22.28515625" style="46" customWidth="1"/>
    <col min="4359" max="4359" width="9.140625" style="46"/>
    <col min="4360" max="4360" width="24.28515625" style="46" customWidth="1"/>
    <col min="4361" max="4610" width="9.140625" style="46"/>
    <col min="4611" max="4612" width="9.140625" style="46" customWidth="1"/>
    <col min="4613" max="4613" width="9.140625" style="46"/>
    <col min="4614" max="4614" width="22.28515625" style="46" customWidth="1"/>
    <col min="4615" max="4615" width="9.140625" style="46"/>
    <col min="4616" max="4616" width="24.28515625" style="46" customWidth="1"/>
    <col min="4617" max="4866" width="9.140625" style="46"/>
    <col min="4867" max="4868" width="9.140625" style="46" customWidth="1"/>
    <col min="4869" max="4869" width="9.140625" style="46"/>
    <col min="4870" max="4870" width="22.28515625" style="46" customWidth="1"/>
    <col min="4871" max="4871" width="9.140625" style="46"/>
    <col min="4872" max="4872" width="24.28515625" style="46" customWidth="1"/>
    <col min="4873" max="5122" width="9.140625" style="46"/>
    <col min="5123" max="5124" width="9.140625" style="46" customWidth="1"/>
    <col min="5125" max="5125" width="9.140625" style="46"/>
    <col min="5126" max="5126" width="22.28515625" style="46" customWidth="1"/>
    <col min="5127" max="5127" width="9.140625" style="46"/>
    <col min="5128" max="5128" width="24.28515625" style="46" customWidth="1"/>
    <col min="5129" max="5378" width="9.140625" style="46"/>
    <col min="5379" max="5380" width="9.140625" style="46" customWidth="1"/>
    <col min="5381" max="5381" width="9.140625" style="46"/>
    <col min="5382" max="5382" width="22.28515625" style="46" customWidth="1"/>
    <col min="5383" max="5383" width="9.140625" style="46"/>
    <col min="5384" max="5384" width="24.28515625" style="46" customWidth="1"/>
    <col min="5385" max="5634" width="9.140625" style="46"/>
    <col min="5635" max="5636" width="9.140625" style="46" customWidth="1"/>
    <col min="5637" max="5637" width="9.140625" style="46"/>
    <col min="5638" max="5638" width="22.28515625" style="46" customWidth="1"/>
    <col min="5639" max="5639" width="9.140625" style="46"/>
    <col min="5640" max="5640" width="24.28515625" style="46" customWidth="1"/>
    <col min="5641" max="5890" width="9.140625" style="46"/>
    <col min="5891" max="5892" width="9.140625" style="46" customWidth="1"/>
    <col min="5893" max="5893" width="9.140625" style="46"/>
    <col min="5894" max="5894" width="22.28515625" style="46" customWidth="1"/>
    <col min="5895" max="5895" width="9.140625" style="46"/>
    <col min="5896" max="5896" width="24.28515625" style="46" customWidth="1"/>
    <col min="5897" max="6146" width="9.140625" style="46"/>
    <col min="6147" max="6148" width="9.140625" style="46" customWidth="1"/>
    <col min="6149" max="6149" width="9.140625" style="46"/>
    <col min="6150" max="6150" width="22.28515625" style="46" customWidth="1"/>
    <col min="6151" max="6151" width="9.140625" style="46"/>
    <col min="6152" max="6152" width="24.28515625" style="46" customWidth="1"/>
    <col min="6153" max="6402" width="9.140625" style="46"/>
    <col min="6403" max="6404" width="9.140625" style="46" customWidth="1"/>
    <col min="6405" max="6405" width="9.140625" style="46"/>
    <col min="6406" max="6406" width="22.28515625" style="46" customWidth="1"/>
    <col min="6407" max="6407" width="9.140625" style="46"/>
    <col min="6408" max="6408" width="24.28515625" style="46" customWidth="1"/>
    <col min="6409" max="6658" width="9.140625" style="46"/>
    <col min="6659" max="6660" width="9.140625" style="46" customWidth="1"/>
    <col min="6661" max="6661" width="9.140625" style="46"/>
    <col min="6662" max="6662" width="22.28515625" style="46" customWidth="1"/>
    <col min="6663" max="6663" width="9.140625" style="46"/>
    <col min="6664" max="6664" width="24.28515625" style="46" customWidth="1"/>
    <col min="6665" max="6914" width="9.140625" style="46"/>
    <col min="6915" max="6916" width="9.140625" style="46" customWidth="1"/>
    <col min="6917" max="6917" width="9.140625" style="46"/>
    <col min="6918" max="6918" width="22.28515625" style="46" customWidth="1"/>
    <col min="6919" max="6919" width="9.140625" style="46"/>
    <col min="6920" max="6920" width="24.28515625" style="46" customWidth="1"/>
    <col min="6921" max="7170" width="9.140625" style="46"/>
    <col min="7171" max="7172" width="9.140625" style="46" customWidth="1"/>
    <col min="7173" max="7173" width="9.140625" style="46"/>
    <col min="7174" max="7174" width="22.28515625" style="46" customWidth="1"/>
    <col min="7175" max="7175" width="9.140625" style="46"/>
    <col min="7176" max="7176" width="24.28515625" style="46" customWidth="1"/>
    <col min="7177" max="7426" width="9.140625" style="46"/>
    <col min="7427" max="7428" width="9.140625" style="46" customWidth="1"/>
    <col min="7429" max="7429" width="9.140625" style="46"/>
    <col min="7430" max="7430" width="22.28515625" style="46" customWidth="1"/>
    <col min="7431" max="7431" width="9.140625" style="46"/>
    <col min="7432" max="7432" width="24.28515625" style="46" customWidth="1"/>
    <col min="7433" max="7682" width="9.140625" style="46"/>
    <col min="7683" max="7684" width="9.140625" style="46" customWidth="1"/>
    <col min="7685" max="7685" width="9.140625" style="46"/>
    <col min="7686" max="7686" width="22.28515625" style="46" customWidth="1"/>
    <col min="7687" max="7687" width="9.140625" style="46"/>
    <col min="7688" max="7688" width="24.28515625" style="46" customWidth="1"/>
    <col min="7689" max="7938" width="9.140625" style="46"/>
    <col min="7939" max="7940" width="9.140625" style="46" customWidth="1"/>
    <col min="7941" max="7941" width="9.140625" style="46"/>
    <col min="7942" max="7942" width="22.28515625" style="46" customWidth="1"/>
    <col min="7943" max="7943" width="9.140625" style="46"/>
    <col min="7944" max="7944" width="24.28515625" style="46" customWidth="1"/>
    <col min="7945" max="8194" width="9.140625" style="46"/>
    <col min="8195" max="8196" width="9.140625" style="46" customWidth="1"/>
    <col min="8197" max="8197" width="9.140625" style="46"/>
    <col min="8198" max="8198" width="22.28515625" style="46" customWidth="1"/>
    <col min="8199" max="8199" width="9.140625" style="46"/>
    <col min="8200" max="8200" width="24.28515625" style="46" customWidth="1"/>
    <col min="8201" max="8450" width="9.140625" style="46"/>
    <col min="8451" max="8452" width="9.140625" style="46" customWidth="1"/>
    <col min="8453" max="8453" width="9.140625" style="46"/>
    <col min="8454" max="8454" width="22.28515625" style="46" customWidth="1"/>
    <col min="8455" max="8455" width="9.140625" style="46"/>
    <col min="8456" max="8456" width="24.28515625" style="46" customWidth="1"/>
    <col min="8457" max="8706" width="9.140625" style="46"/>
    <col min="8707" max="8708" width="9.140625" style="46" customWidth="1"/>
    <col min="8709" max="8709" width="9.140625" style="46"/>
    <col min="8710" max="8710" width="22.28515625" style="46" customWidth="1"/>
    <col min="8711" max="8711" width="9.140625" style="46"/>
    <col min="8712" max="8712" width="24.28515625" style="46" customWidth="1"/>
    <col min="8713" max="8962" width="9.140625" style="46"/>
    <col min="8963" max="8964" width="9.140625" style="46" customWidth="1"/>
    <col min="8965" max="8965" width="9.140625" style="46"/>
    <col min="8966" max="8966" width="22.28515625" style="46" customWidth="1"/>
    <col min="8967" max="8967" width="9.140625" style="46"/>
    <col min="8968" max="8968" width="24.28515625" style="46" customWidth="1"/>
    <col min="8969" max="9218" width="9.140625" style="46"/>
    <col min="9219" max="9220" width="9.140625" style="46" customWidth="1"/>
    <col min="9221" max="9221" width="9.140625" style="46"/>
    <col min="9222" max="9222" width="22.28515625" style="46" customWidth="1"/>
    <col min="9223" max="9223" width="9.140625" style="46"/>
    <col min="9224" max="9224" width="24.28515625" style="46" customWidth="1"/>
    <col min="9225" max="9474" width="9.140625" style="46"/>
    <col min="9475" max="9476" width="9.140625" style="46" customWidth="1"/>
    <col min="9477" max="9477" width="9.140625" style="46"/>
    <col min="9478" max="9478" width="22.28515625" style="46" customWidth="1"/>
    <col min="9479" max="9479" width="9.140625" style="46"/>
    <col min="9480" max="9480" width="24.28515625" style="46" customWidth="1"/>
    <col min="9481" max="9730" width="9.140625" style="46"/>
    <col min="9731" max="9732" width="9.140625" style="46" customWidth="1"/>
    <col min="9733" max="9733" width="9.140625" style="46"/>
    <col min="9734" max="9734" width="22.28515625" style="46" customWidth="1"/>
    <col min="9735" max="9735" width="9.140625" style="46"/>
    <col min="9736" max="9736" width="24.28515625" style="46" customWidth="1"/>
    <col min="9737" max="9986" width="9.140625" style="46"/>
    <col min="9987" max="9988" width="9.140625" style="46" customWidth="1"/>
    <col min="9989" max="9989" width="9.140625" style="46"/>
    <col min="9990" max="9990" width="22.28515625" style="46" customWidth="1"/>
    <col min="9991" max="9991" width="9.140625" style="46"/>
    <col min="9992" max="9992" width="24.28515625" style="46" customWidth="1"/>
    <col min="9993" max="10242" width="9.140625" style="46"/>
    <col min="10243" max="10244" width="9.140625" style="46" customWidth="1"/>
    <col min="10245" max="10245" width="9.140625" style="46"/>
    <col min="10246" max="10246" width="22.28515625" style="46" customWidth="1"/>
    <col min="10247" max="10247" width="9.140625" style="46"/>
    <col min="10248" max="10248" width="24.28515625" style="46" customWidth="1"/>
    <col min="10249" max="10498" width="9.140625" style="46"/>
    <col min="10499" max="10500" width="9.140625" style="46" customWidth="1"/>
    <col min="10501" max="10501" width="9.140625" style="46"/>
    <col min="10502" max="10502" width="22.28515625" style="46" customWidth="1"/>
    <col min="10503" max="10503" width="9.140625" style="46"/>
    <col min="10504" max="10504" width="24.28515625" style="46" customWidth="1"/>
    <col min="10505" max="10754" width="9.140625" style="46"/>
    <col min="10755" max="10756" width="9.140625" style="46" customWidth="1"/>
    <col min="10757" max="10757" width="9.140625" style="46"/>
    <col min="10758" max="10758" width="22.28515625" style="46" customWidth="1"/>
    <col min="10759" max="10759" width="9.140625" style="46"/>
    <col min="10760" max="10760" width="24.28515625" style="46" customWidth="1"/>
    <col min="10761" max="11010" width="9.140625" style="46"/>
    <col min="11011" max="11012" width="9.140625" style="46" customWidth="1"/>
    <col min="11013" max="11013" width="9.140625" style="46"/>
    <col min="11014" max="11014" width="22.28515625" style="46" customWidth="1"/>
    <col min="11015" max="11015" width="9.140625" style="46"/>
    <col min="11016" max="11016" width="24.28515625" style="46" customWidth="1"/>
    <col min="11017" max="11266" width="9.140625" style="46"/>
    <col min="11267" max="11268" width="9.140625" style="46" customWidth="1"/>
    <col min="11269" max="11269" width="9.140625" style="46"/>
    <col min="11270" max="11270" width="22.28515625" style="46" customWidth="1"/>
    <col min="11271" max="11271" width="9.140625" style="46"/>
    <col min="11272" max="11272" width="24.28515625" style="46" customWidth="1"/>
    <col min="11273" max="11522" width="9.140625" style="46"/>
    <col min="11523" max="11524" width="9.140625" style="46" customWidth="1"/>
    <col min="11525" max="11525" width="9.140625" style="46"/>
    <col min="11526" max="11526" width="22.28515625" style="46" customWidth="1"/>
    <col min="11527" max="11527" width="9.140625" style="46"/>
    <col min="11528" max="11528" width="24.28515625" style="46" customWidth="1"/>
    <col min="11529" max="11778" width="9.140625" style="46"/>
    <col min="11779" max="11780" width="9.140625" style="46" customWidth="1"/>
    <col min="11781" max="11781" width="9.140625" style="46"/>
    <col min="11782" max="11782" width="22.28515625" style="46" customWidth="1"/>
    <col min="11783" max="11783" width="9.140625" style="46"/>
    <col min="11784" max="11784" width="24.28515625" style="46" customWidth="1"/>
    <col min="11785" max="12034" width="9.140625" style="46"/>
    <col min="12035" max="12036" width="9.140625" style="46" customWidth="1"/>
    <col min="12037" max="12037" width="9.140625" style="46"/>
    <col min="12038" max="12038" width="22.28515625" style="46" customWidth="1"/>
    <col min="12039" max="12039" width="9.140625" style="46"/>
    <col min="12040" max="12040" width="24.28515625" style="46" customWidth="1"/>
    <col min="12041" max="12290" width="9.140625" style="46"/>
    <col min="12291" max="12292" width="9.140625" style="46" customWidth="1"/>
    <col min="12293" max="12293" width="9.140625" style="46"/>
    <col min="12294" max="12294" width="22.28515625" style="46" customWidth="1"/>
    <col min="12295" max="12295" width="9.140625" style="46"/>
    <col min="12296" max="12296" width="24.28515625" style="46" customWidth="1"/>
    <col min="12297" max="12546" width="9.140625" style="46"/>
    <col min="12547" max="12548" width="9.140625" style="46" customWidth="1"/>
    <col min="12549" max="12549" width="9.140625" style="46"/>
    <col min="12550" max="12550" width="22.28515625" style="46" customWidth="1"/>
    <col min="12551" max="12551" width="9.140625" style="46"/>
    <col min="12552" max="12552" width="24.28515625" style="46" customWidth="1"/>
    <col min="12553" max="12802" width="9.140625" style="46"/>
    <col min="12803" max="12804" width="9.140625" style="46" customWidth="1"/>
    <col min="12805" max="12805" width="9.140625" style="46"/>
    <col min="12806" max="12806" width="22.28515625" style="46" customWidth="1"/>
    <col min="12807" max="12807" width="9.140625" style="46"/>
    <col min="12808" max="12808" width="24.28515625" style="46" customWidth="1"/>
    <col min="12809" max="13058" width="9.140625" style="46"/>
    <col min="13059" max="13060" width="9.140625" style="46" customWidth="1"/>
    <col min="13061" max="13061" width="9.140625" style="46"/>
    <col min="13062" max="13062" width="22.28515625" style="46" customWidth="1"/>
    <col min="13063" max="13063" width="9.140625" style="46"/>
    <col min="13064" max="13064" width="24.28515625" style="46" customWidth="1"/>
    <col min="13065" max="13314" width="9.140625" style="46"/>
    <col min="13315" max="13316" width="9.140625" style="46" customWidth="1"/>
    <col min="13317" max="13317" width="9.140625" style="46"/>
    <col min="13318" max="13318" width="22.28515625" style="46" customWidth="1"/>
    <col min="13319" max="13319" width="9.140625" style="46"/>
    <col min="13320" max="13320" width="24.28515625" style="46" customWidth="1"/>
    <col min="13321" max="13570" width="9.140625" style="46"/>
    <col min="13571" max="13572" width="9.140625" style="46" customWidth="1"/>
    <col min="13573" max="13573" width="9.140625" style="46"/>
    <col min="13574" max="13574" width="22.28515625" style="46" customWidth="1"/>
    <col min="13575" max="13575" width="9.140625" style="46"/>
    <col min="13576" max="13576" width="24.28515625" style="46" customWidth="1"/>
    <col min="13577" max="13826" width="9.140625" style="46"/>
    <col min="13827" max="13828" width="9.140625" style="46" customWidth="1"/>
    <col min="13829" max="13829" width="9.140625" style="46"/>
    <col min="13830" max="13830" width="22.28515625" style="46" customWidth="1"/>
    <col min="13831" max="13831" width="9.140625" style="46"/>
    <col min="13832" max="13832" width="24.28515625" style="46" customWidth="1"/>
    <col min="13833" max="14082" width="9.140625" style="46"/>
    <col min="14083" max="14084" width="9.140625" style="46" customWidth="1"/>
    <col min="14085" max="14085" width="9.140625" style="46"/>
    <col min="14086" max="14086" width="22.28515625" style="46" customWidth="1"/>
    <col min="14087" max="14087" width="9.140625" style="46"/>
    <col min="14088" max="14088" width="24.28515625" style="46" customWidth="1"/>
    <col min="14089" max="14338" width="9.140625" style="46"/>
    <col min="14339" max="14340" width="9.140625" style="46" customWidth="1"/>
    <col min="14341" max="14341" width="9.140625" style="46"/>
    <col min="14342" max="14342" width="22.28515625" style="46" customWidth="1"/>
    <col min="14343" max="14343" width="9.140625" style="46"/>
    <col min="14344" max="14344" width="24.28515625" style="46" customWidth="1"/>
    <col min="14345" max="14594" width="9.140625" style="46"/>
    <col min="14595" max="14596" width="9.140625" style="46" customWidth="1"/>
    <col min="14597" max="14597" width="9.140625" style="46"/>
    <col min="14598" max="14598" width="22.28515625" style="46" customWidth="1"/>
    <col min="14599" max="14599" width="9.140625" style="46"/>
    <col min="14600" max="14600" width="24.28515625" style="46" customWidth="1"/>
    <col min="14601" max="14850" width="9.140625" style="46"/>
    <col min="14851" max="14852" width="9.140625" style="46" customWidth="1"/>
    <col min="14853" max="14853" width="9.140625" style="46"/>
    <col min="14854" max="14854" width="22.28515625" style="46" customWidth="1"/>
    <col min="14855" max="14855" width="9.140625" style="46"/>
    <col min="14856" max="14856" width="24.28515625" style="46" customWidth="1"/>
    <col min="14857" max="15106" width="9.140625" style="46"/>
    <col min="15107" max="15108" width="9.140625" style="46" customWidth="1"/>
    <col min="15109" max="15109" width="9.140625" style="46"/>
    <col min="15110" max="15110" width="22.28515625" style="46" customWidth="1"/>
    <col min="15111" max="15111" width="9.140625" style="46"/>
    <col min="15112" max="15112" width="24.28515625" style="46" customWidth="1"/>
    <col min="15113" max="15362" width="9.140625" style="46"/>
    <col min="15363" max="15364" width="9.140625" style="46" customWidth="1"/>
    <col min="15365" max="15365" width="9.140625" style="46"/>
    <col min="15366" max="15366" width="22.28515625" style="46" customWidth="1"/>
    <col min="15367" max="15367" width="9.140625" style="46"/>
    <col min="15368" max="15368" width="24.28515625" style="46" customWidth="1"/>
    <col min="15369" max="15618" width="9.140625" style="46"/>
    <col min="15619" max="15620" width="9.140625" style="46" customWidth="1"/>
    <col min="15621" max="15621" width="9.140625" style="46"/>
    <col min="15622" max="15622" width="22.28515625" style="46" customWidth="1"/>
    <col min="15623" max="15623" width="9.140625" style="46"/>
    <col min="15624" max="15624" width="24.28515625" style="46" customWidth="1"/>
    <col min="15625" max="15874" width="9.140625" style="46"/>
    <col min="15875" max="15876" width="9.140625" style="46" customWidth="1"/>
    <col min="15877" max="15877" width="9.140625" style="46"/>
    <col min="15878" max="15878" width="22.28515625" style="46" customWidth="1"/>
    <col min="15879" max="15879" width="9.140625" style="46"/>
    <col min="15880" max="15880" width="24.28515625" style="46" customWidth="1"/>
    <col min="15881" max="16130" width="9.140625" style="46"/>
    <col min="16131" max="16132" width="9.140625" style="46" customWidth="1"/>
    <col min="16133" max="16133" width="9.140625" style="46"/>
    <col min="16134" max="16134" width="22.28515625" style="46" customWidth="1"/>
    <col min="16135" max="16135" width="9.140625" style="46"/>
    <col min="16136" max="16136" width="24.28515625" style="46" customWidth="1"/>
    <col min="16137" max="16384" width="9.140625" style="46"/>
  </cols>
  <sheetData>
    <row r="1" spans="2:9" ht="10.15" customHeight="1"/>
    <row r="2" spans="2:9" ht="25.15" customHeight="1">
      <c r="B2" s="66" t="s">
        <v>30</v>
      </c>
      <c r="C2" s="66" t="s">
        <v>29</v>
      </c>
      <c r="D2" s="71" t="s">
        <v>40</v>
      </c>
      <c r="E2" s="173" t="s">
        <v>107</v>
      </c>
      <c r="F2" s="75" t="s">
        <v>132</v>
      </c>
      <c r="G2" s="72"/>
      <c r="H2" s="76" t="s">
        <v>106</v>
      </c>
      <c r="I2" s="70"/>
    </row>
    <row r="3" spans="2:9" ht="19.899999999999999" customHeight="1">
      <c r="B3" s="66" t="s">
        <v>30</v>
      </c>
      <c r="C3" s="66" t="s">
        <v>29</v>
      </c>
      <c r="D3" s="71" t="s">
        <v>40</v>
      </c>
      <c r="E3" s="173" t="s">
        <v>107</v>
      </c>
      <c r="F3" s="75"/>
      <c r="G3" s="72"/>
      <c r="H3" s="76"/>
      <c r="I3" s="70"/>
    </row>
    <row r="4" spans="2:9" ht="15.6" customHeight="1">
      <c r="B4" s="63">
        <v>1</v>
      </c>
      <c r="C4" s="63" t="s">
        <v>24</v>
      </c>
      <c r="D4" s="68" t="s">
        <v>41</v>
      </c>
      <c r="E4" s="171"/>
      <c r="F4" s="73" t="str">
        <f>'A - výsledky'!B25</f>
        <v>AC Zruč-Senec "A" - Tomáš Rott</v>
      </c>
      <c r="G4" s="74" t="s">
        <v>9</v>
      </c>
      <c r="H4" s="69" t="str">
        <f>'A - výsledky'!E25</f>
        <v>TJ Peklo nad Zdobnicí "C" - Adam Ferebauer</v>
      </c>
      <c r="I4" s="446" t="s">
        <v>239</v>
      </c>
    </row>
    <row r="5" spans="2:9" ht="15.6" customHeight="1">
      <c r="B5" s="63">
        <v>2</v>
      </c>
      <c r="C5" s="63" t="s">
        <v>10</v>
      </c>
      <c r="D5" s="63" t="s">
        <v>41</v>
      </c>
      <c r="E5" s="171"/>
      <c r="F5" s="73" t="str">
        <f>'B - výsledky'!B25</f>
        <v>TJ Baník Stříbro "A" - Lukáš Tolar</v>
      </c>
      <c r="G5" s="74" t="s">
        <v>9</v>
      </c>
      <c r="H5" s="69" t="str">
        <f>'B - výsledky'!E25</f>
        <v>TJ Radomyšl, z.s. "C" - Karel Čapek</v>
      </c>
      <c r="I5" s="65" t="s">
        <v>239</v>
      </c>
    </row>
    <row r="6" spans="2:9" ht="15.6" customHeight="1">
      <c r="B6" s="63">
        <v>3</v>
      </c>
      <c r="C6" s="63" t="s">
        <v>25</v>
      </c>
      <c r="D6" s="63" t="s">
        <v>41</v>
      </c>
      <c r="E6" s="171"/>
      <c r="F6" s="73" t="str">
        <f>'C - výsledky'!B25</f>
        <v>TJ Peklo nad Zdobnicí "A" - Ondřej Fries</v>
      </c>
      <c r="G6" s="74" t="s">
        <v>9</v>
      </c>
      <c r="H6" s="69" t="str">
        <f>'C - výsledky'!E25</f>
        <v>T.J. SOKOL Holice "C" - Jakub Tlučhoř</v>
      </c>
      <c r="I6" s="65" t="s">
        <v>239</v>
      </c>
    </row>
    <row r="7" spans="2:9" ht="15.6" customHeight="1">
      <c r="B7" s="63">
        <v>4</v>
      </c>
      <c r="C7" s="63" t="s">
        <v>4</v>
      </c>
      <c r="D7" s="63" t="s">
        <v>41</v>
      </c>
      <c r="E7" s="171"/>
      <c r="F7" s="73" t="str">
        <f>'D - výsledky'!B25</f>
        <v>NK CLIMAX Vsetín "A" - David Dvořák</v>
      </c>
      <c r="G7" s="74" t="s">
        <v>9</v>
      </c>
      <c r="H7" s="69" t="str">
        <f>'D - výsledky'!E25</f>
        <v>TJ Spartak Čelákovice "B" - Tobiáš Matura</v>
      </c>
      <c r="I7" s="65" t="s">
        <v>239</v>
      </c>
    </row>
    <row r="8" spans="2:9" ht="15.6" customHeight="1">
      <c r="B8" s="63">
        <v>5</v>
      </c>
      <c r="C8" s="63" t="s">
        <v>50</v>
      </c>
      <c r="D8" s="63" t="s">
        <v>41</v>
      </c>
      <c r="E8" s="171">
        <v>2</v>
      </c>
      <c r="F8" s="73" t="str">
        <f>'E - výsledky'!B25</f>
        <v>MNK Modřice, z.s. "A" - Patrik Kolouch</v>
      </c>
      <c r="G8" s="74" t="s">
        <v>9</v>
      </c>
      <c r="H8" s="69" t="str">
        <f>'E - výsledky'!E25</f>
        <v>SK Liapor - Witte Karlovy Vary z.s. "C" - Jan Schäfer</v>
      </c>
      <c r="I8" s="65" t="s">
        <v>239</v>
      </c>
    </row>
    <row r="9" spans="2:9" ht="14.45" customHeight="1">
      <c r="B9" s="63">
        <v>6</v>
      </c>
      <c r="C9" s="63" t="s">
        <v>51</v>
      </c>
      <c r="D9" s="63" t="s">
        <v>41</v>
      </c>
      <c r="E9" s="184">
        <v>2</v>
      </c>
      <c r="F9" s="73" t="str">
        <f>'F - výsledky'!B25</f>
        <v>SK Šacung Benešov 1947 - Michal Krunert</v>
      </c>
      <c r="G9" s="74" t="s">
        <v>9</v>
      </c>
      <c r="H9" s="69" t="str">
        <f>'F - výsledky'!E25</f>
        <v>NK CLIMAX Vsetín "C" - Martin Zbranek</v>
      </c>
      <c r="I9" s="65" t="s">
        <v>239</v>
      </c>
    </row>
    <row r="10" spans="2:9" ht="14.45" customHeight="1">
      <c r="B10" s="63">
        <v>7</v>
      </c>
      <c r="C10" s="63" t="s">
        <v>52</v>
      </c>
      <c r="D10" s="63" t="s">
        <v>41</v>
      </c>
      <c r="E10" s="184">
        <v>2</v>
      </c>
      <c r="F10" s="73" t="str">
        <f>'G - výsledky'!B25</f>
        <v>TJ Spartak Čelákovice "A" - Filip Seidl</v>
      </c>
      <c r="G10" s="74" t="s">
        <v>9</v>
      </c>
      <c r="H10" s="69" t="str">
        <f>'G - výsledky'!E25</f>
        <v>AC Zruč-Senec "B" - Jakub Kopejtko</v>
      </c>
      <c r="I10" s="65" t="s">
        <v>239</v>
      </c>
    </row>
    <row r="11" spans="2:9" ht="14.45" customHeight="1">
      <c r="B11" s="63">
        <v>8</v>
      </c>
      <c r="C11" s="63" t="s">
        <v>53</v>
      </c>
      <c r="D11" s="63" t="s">
        <v>41</v>
      </c>
      <c r="E11" s="184">
        <v>2</v>
      </c>
      <c r="F11" s="73" t="str">
        <f>'H - výsledky'!B25</f>
        <v>TJ Peklo nad Zdobnicí "B" - Josef Čižinský</v>
      </c>
      <c r="G11" s="74" t="s">
        <v>9</v>
      </c>
      <c r="H11" s="69" t="str">
        <f>'H - výsledky'!E25</f>
        <v>TJ SLAVOJ Český Brod "C" - Filip Růžička</v>
      </c>
      <c r="I11" s="65" t="s">
        <v>249</v>
      </c>
    </row>
    <row r="12" spans="2:9" ht="15.6" customHeight="1">
      <c r="B12" s="63">
        <v>9</v>
      </c>
      <c r="C12" s="63" t="str">
        <f>C$4</f>
        <v>A</v>
      </c>
      <c r="D12" s="64" t="s">
        <v>42</v>
      </c>
      <c r="E12" s="174"/>
      <c r="F12" s="73" t="str">
        <f>'A - výsledky'!B27</f>
        <v>NK CLIMAX Vsetín "B" - Lukáš Daněk</v>
      </c>
      <c r="G12" s="74" t="s">
        <v>9</v>
      </c>
      <c r="H12" s="69" t="str">
        <f>'A - výsledky'!E27</f>
        <v>TJ Dynamo České Budějovice z.s. "A" - Jan Novotný</v>
      </c>
      <c r="I12" s="65" t="s">
        <v>248</v>
      </c>
    </row>
    <row r="13" spans="2:9" ht="15.6" customHeight="1">
      <c r="B13" s="63">
        <v>10</v>
      </c>
      <c r="C13" s="63" t="str">
        <f>C$5</f>
        <v>B</v>
      </c>
      <c r="D13" s="64" t="s">
        <v>42</v>
      </c>
      <c r="E13" s="174"/>
      <c r="F13" s="73" t="str">
        <f>'B - výsledky'!B27</f>
        <v>T.J. SOKOL Holice "A" - Matěj Kubový</v>
      </c>
      <c r="G13" s="74" t="s">
        <v>9</v>
      </c>
      <c r="H13" s="69" t="str">
        <f>'B - výsledky'!E27</f>
        <v>TJ Pankrác "B" - Tomáš Půhoný</v>
      </c>
      <c r="I13" s="65" t="s">
        <v>250</v>
      </c>
    </row>
    <row r="14" spans="2:9" ht="15.6" customHeight="1">
      <c r="B14" s="63">
        <v>11</v>
      </c>
      <c r="C14" s="63" t="str">
        <f>C$6</f>
        <v>C</v>
      </c>
      <c r="D14" s="64" t="s">
        <v>42</v>
      </c>
      <c r="E14" s="174"/>
      <c r="F14" s="73" t="str">
        <f>'C - výsledky'!B27</f>
        <v>MNK Modřice, z.s. "B" - Ondřej Jurka</v>
      </c>
      <c r="G14" s="74" t="s">
        <v>9</v>
      </c>
      <c r="H14" s="69" t="str">
        <f>'C - výsledky'!E27</f>
        <v>TJ Radomyšl, z.s. "B" - Tomáš Ježek</v>
      </c>
      <c r="I14" s="65" t="s">
        <v>250</v>
      </c>
    </row>
    <row r="15" spans="2:9" ht="15.6" customHeight="1">
      <c r="B15" s="63">
        <v>12</v>
      </c>
      <c r="C15" s="63" t="str">
        <f>C$7</f>
        <v>D</v>
      </c>
      <c r="D15" s="64" t="s">
        <v>42</v>
      </c>
      <c r="E15" s="174"/>
      <c r="F15" s="73" t="str">
        <f>'D - výsledky'!B27</f>
        <v>TJ SLAVOJ Český Brod "A" - Martin Jedlička</v>
      </c>
      <c r="G15" s="74" t="s">
        <v>9</v>
      </c>
      <c r="H15" s="69" t="str">
        <f>'D - výsledky'!E27</f>
        <v>SK Liapor - Witte Karlovy Vary z.s. "B" - Pavel Gregor</v>
      </c>
      <c r="I15" s="65" t="s">
        <v>250</v>
      </c>
    </row>
    <row r="16" spans="2:9" ht="15.6" customHeight="1">
      <c r="B16" s="63">
        <v>13</v>
      </c>
      <c r="C16" s="63" t="s">
        <v>50</v>
      </c>
      <c r="D16" s="64" t="s">
        <v>42</v>
      </c>
      <c r="E16" s="184">
        <v>2</v>
      </c>
      <c r="F16" s="73" t="str">
        <f>'E - výsledky'!B27</f>
        <v>TJ Radomyšl, z.s. "A" - Lukáš Votava</v>
      </c>
      <c r="G16" s="74" t="s">
        <v>9</v>
      </c>
      <c r="H16" s="69" t="str">
        <f>'E - výsledky'!E27</f>
        <v>TJ SLAVOJ Český Brod "B" - Jaroslav Synáček</v>
      </c>
      <c r="I16" s="65" t="s">
        <v>250</v>
      </c>
    </row>
    <row r="17" spans="2:9" ht="14.45" customHeight="1">
      <c r="B17" s="63">
        <v>14</v>
      </c>
      <c r="C17" s="63" t="s">
        <v>51</v>
      </c>
      <c r="D17" s="64" t="s">
        <v>42</v>
      </c>
      <c r="E17" s="184">
        <v>2</v>
      </c>
      <c r="F17" s="73" t="str">
        <f>'F - výsledky'!B27</f>
        <v>TJ Baník Stříbro "B" - Matěj Fujan</v>
      </c>
      <c r="G17" s="74" t="s">
        <v>9</v>
      </c>
      <c r="H17" s="69" t="str">
        <f>'F - výsledky'!E27</f>
        <v>TJ Dynamo České Budějovice z.s. "B" - Petr Škoda</v>
      </c>
      <c r="I17" s="65" t="s">
        <v>249</v>
      </c>
    </row>
    <row r="18" spans="2:9" ht="14.45" customHeight="1">
      <c r="B18" s="63">
        <v>15</v>
      </c>
      <c r="C18" s="63" t="s">
        <v>52</v>
      </c>
      <c r="D18" s="64" t="s">
        <v>42</v>
      </c>
      <c r="E18" s="184">
        <v>2</v>
      </c>
      <c r="F18" s="73" t="str">
        <f>'G - výsledky'!B27</f>
        <v>SK Liapor - Witte Karlovy Vary z.s. "A" - Filip Trubač</v>
      </c>
      <c r="G18" s="74" t="s">
        <v>9</v>
      </c>
      <c r="H18" s="69" t="str">
        <f>'G - výsledky'!E27</f>
        <v>T.J. SOKOL Holice "B" - Tomáš Sochůrek</v>
      </c>
      <c r="I18" s="65" t="s">
        <v>248</v>
      </c>
    </row>
    <row r="19" spans="2:9" ht="14.45" customHeight="1">
      <c r="B19" s="63">
        <v>16</v>
      </c>
      <c r="C19" s="63" t="s">
        <v>53</v>
      </c>
      <c r="D19" s="64" t="s">
        <v>42</v>
      </c>
      <c r="E19" s="184">
        <v>2</v>
      </c>
      <c r="F19" s="73" t="str">
        <f>'H - výsledky'!B27</f>
        <v>TJ Pankrác "A" - Oliver Talpa</v>
      </c>
      <c r="G19" s="74" t="s">
        <v>9</v>
      </c>
      <c r="H19" s="69" t="str">
        <f>'H - výsledky'!E27</f>
        <v>MNK Modřice, z.s. "C" - Tomáš Sluka</v>
      </c>
      <c r="I19" s="65" t="s">
        <v>249</v>
      </c>
    </row>
    <row r="20" spans="2:9" ht="15.6" customHeight="1">
      <c r="B20" s="63">
        <v>17</v>
      </c>
      <c r="C20" s="63" t="str">
        <f>C$4</f>
        <v>A</v>
      </c>
      <c r="D20" s="64" t="s">
        <v>43</v>
      </c>
      <c r="E20" s="174"/>
      <c r="F20" s="73" t="str">
        <f>'A - výsledky'!B29</f>
        <v>TJ Dynamo České Budějovice z.s. "A" - Jan Novotný</v>
      </c>
      <c r="G20" s="74" t="s">
        <v>9</v>
      </c>
      <c r="H20" s="69" t="str">
        <f>'A - výsledky'!E29</f>
        <v>AC Zruč-Senec "A" - Tomáš Rott</v>
      </c>
      <c r="I20" s="65" t="s">
        <v>249</v>
      </c>
    </row>
    <row r="21" spans="2:9" ht="15.6" customHeight="1">
      <c r="B21" s="63">
        <v>18</v>
      </c>
      <c r="C21" s="63" t="str">
        <f>C$5</f>
        <v>B</v>
      </c>
      <c r="D21" s="64" t="s">
        <v>43</v>
      </c>
      <c r="E21" s="174"/>
      <c r="F21" s="73" t="str">
        <f>'B - výsledky'!B29</f>
        <v>TJ Pankrác "B" - Tomáš Půhoný</v>
      </c>
      <c r="G21" s="74" t="s">
        <v>9</v>
      </c>
      <c r="H21" s="69" t="str">
        <f>'B - výsledky'!E29</f>
        <v>TJ Baník Stříbro "A" - Lukáš Tolar</v>
      </c>
      <c r="I21" s="65" t="s">
        <v>249</v>
      </c>
    </row>
    <row r="22" spans="2:9" ht="15.6" customHeight="1">
      <c r="B22" s="63">
        <v>19</v>
      </c>
      <c r="C22" s="63" t="str">
        <f>C$6</f>
        <v>C</v>
      </c>
      <c r="D22" s="64" t="s">
        <v>43</v>
      </c>
      <c r="E22" s="174"/>
      <c r="F22" s="73" t="str">
        <f>'C - výsledky'!B29</f>
        <v>TJ Radomyšl, z.s. "B" - Tomáš Ježek</v>
      </c>
      <c r="G22" s="74" t="s">
        <v>9</v>
      </c>
      <c r="H22" s="69" t="str">
        <f>'C - výsledky'!E29</f>
        <v>TJ Peklo nad Zdobnicí "A" - Ondřej Fries</v>
      </c>
      <c r="I22" s="65" t="s">
        <v>249</v>
      </c>
    </row>
    <row r="23" spans="2:9" ht="15.6" customHeight="1">
      <c r="B23" s="63">
        <v>20</v>
      </c>
      <c r="C23" s="63" t="str">
        <f>C$7</f>
        <v>D</v>
      </c>
      <c r="D23" s="64" t="s">
        <v>43</v>
      </c>
      <c r="E23" s="174"/>
      <c r="F23" s="73" t="str">
        <f>'D - výsledky'!B29</f>
        <v>SK Liapor - Witte Karlovy Vary z.s. "B" - Pavel Gregor</v>
      </c>
      <c r="G23" s="74" t="s">
        <v>9</v>
      </c>
      <c r="H23" s="69" t="str">
        <f>'D - výsledky'!E29</f>
        <v>NK CLIMAX Vsetín "A" - David Dvořák</v>
      </c>
      <c r="I23" s="65" t="s">
        <v>249</v>
      </c>
    </row>
    <row r="24" spans="2:9" ht="15.6" customHeight="1">
      <c r="B24" s="63">
        <v>21</v>
      </c>
      <c r="C24" s="63" t="s">
        <v>50</v>
      </c>
      <c r="D24" s="64" t="s">
        <v>43</v>
      </c>
      <c r="E24" s="184">
        <v>2</v>
      </c>
      <c r="F24" s="73" t="str">
        <f>'E - výsledky'!B29</f>
        <v>TJ SLAVOJ Český Brod "B" - Jaroslav Synáček</v>
      </c>
      <c r="G24" s="74" t="s">
        <v>9</v>
      </c>
      <c r="H24" s="69" t="str">
        <f>'E - výsledky'!E29</f>
        <v>MNK Modřice, z.s. "A" - Patrik Kolouch</v>
      </c>
      <c r="I24" s="65" t="s">
        <v>248</v>
      </c>
    </row>
    <row r="25" spans="2:9" ht="14.45" customHeight="1">
      <c r="B25" s="63">
        <v>22</v>
      </c>
      <c r="C25" s="63" t="s">
        <v>51</v>
      </c>
      <c r="D25" s="64" t="s">
        <v>43</v>
      </c>
      <c r="E25" s="184">
        <v>2</v>
      </c>
      <c r="F25" s="73" t="str">
        <f>'F - výsledky'!B29</f>
        <v>TJ Dynamo České Budějovice z.s. "B" - Petr Škoda</v>
      </c>
      <c r="G25" s="74" t="s">
        <v>9</v>
      </c>
      <c r="H25" s="69" t="str">
        <f>'F - výsledky'!E29</f>
        <v>SK Šacung Benešov 1947 - Michal Krunert</v>
      </c>
      <c r="I25" s="65" t="s">
        <v>249</v>
      </c>
    </row>
    <row r="26" spans="2:9" ht="14.45" customHeight="1">
      <c r="B26" s="63">
        <v>23</v>
      </c>
      <c r="C26" s="63" t="s">
        <v>52</v>
      </c>
      <c r="D26" s="64" t="s">
        <v>43</v>
      </c>
      <c r="E26" s="184">
        <v>2</v>
      </c>
      <c r="F26" s="73" t="str">
        <f>'G - výsledky'!B29</f>
        <v>T.J. SOKOL Holice "B" - Tomáš Sochůrek</v>
      </c>
      <c r="G26" s="74" t="s">
        <v>9</v>
      </c>
      <c r="H26" s="69" t="str">
        <f>'G - výsledky'!E29</f>
        <v>TJ Spartak Čelákovice "A" - Filip Seidl</v>
      </c>
      <c r="I26" s="65" t="s">
        <v>249</v>
      </c>
    </row>
    <row r="27" spans="2:9" ht="14.45" customHeight="1">
      <c r="B27" s="63">
        <v>24</v>
      </c>
      <c r="C27" s="63" t="s">
        <v>53</v>
      </c>
      <c r="D27" s="64" t="s">
        <v>43</v>
      </c>
      <c r="E27" s="184">
        <v>2</v>
      </c>
      <c r="F27" s="73" t="str">
        <f>'H - výsledky'!B29</f>
        <v>MNK Modřice, z.s. "C" - Tomáš Sluka</v>
      </c>
      <c r="G27" s="74" t="s">
        <v>9</v>
      </c>
      <c r="H27" s="69" t="str">
        <f>'H - výsledky'!E29</f>
        <v>TJ Peklo nad Zdobnicí "B" - Josef Čižinský</v>
      </c>
      <c r="I27" s="65" t="s">
        <v>249</v>
      </c>
    </row>
    <row r="28" spans="2:9" ht="14.45" customHeight="1">
      <c r="B28" s="63">
        <v>25</v>
      </c>
      <c r="C28" s="63" t="str">
        <f>C$4</f>
        <v>A</v>
      </c>
      <c r="D28" s="64" t="s">
        <v>44</v>
      </c>
      <c r="E28" s="174"/>
      <c r="F28" s="73" t="str">
        <f>'A - výsledky'!B31</f>
        <v>NK CLIMAX Vsetín "B" - Lukáš Daněk</v>
      </c>
      <c r="G28" s="74" t="s">
        <v>9</v>
      </c>
      <c r="H28" s="69" t="str">
        <f>'A - výsledky'!E31</f>
        <v>TJ Peklo nad Zdobnicí "C" - Adam Ferebauer</v>
      </c>
      <c r="I28" s="65" t="s">
        <v>248</v>
      </c>
    </row>
    <row r="29" spans="2:9" ht="14.45" customHeight="1">
      <c r="B29" s="63">
        <v>26</v>
      </c>
      <c r="C29" s="63" t="str">
        <f>C$5</f>
        <v>B</v>
      </c>
      <c r="D29" s="64" t="s">
        <v>44</v>
      </c>
      <c r="E29" s="174"/>
      <c r="F29" s="73" t="str">
        <f>'B - výsledky'!B31</f>
        <v>T.J. SOKOL Holice "A" - Matěj Kubový</v>
      </c>
      <c r="G29" s="74" t="s">
        <v>9</v>
      </c>
      <c r="H29" s="69" t="str">
        <f>'B - výsledky'!E31</f>
        <v>TJ Radomyšl, z.s. "C" - Karel Čapek</v>
      </c>
      <c r="I29" s="65" t="s">
        <v>249</v>
      </c>
    </row>
    <row r="30" spans="2:9" ht="14.45" customHeight="1">
      <c r="B30" s="63">
        <v>27</v>
      </c>
      <c r="C30" s="63" t="str">
        <f>C$6</f>
        <v>C</v>
      </c>
      <c r="D30" s="64" t="s">
        <v>44</v>
      </c>
      <c r="E30" s="174"/>
      <c r="F30" s="73" t="str">
        <f>'C - výsledky'!B31</f>
        <v>MNK Modřice, z.s. "B" - Ondřej Jurka</v>
      </c>
      <c r="G30" s="74" t="s">
        <v>9</v>
      </c>
      <c r="H30" s="69" t="str">
        <f>'C - výsledky'!E31</f>
        <v>T.J. SOKOL Holice "C" - Jakub Tlučhoř</v>
      </c>
      <c r="I30" s="65" t="s">
        <v>250</v>
      </c>
    </row>
    <row r="31" spans="2:9" ht="14.45" customHeight="1">
      <c r="B31" s="63">
        <v>28</v>
      </c>
      <c r="C31" s="63" t="str">
        <f>C$7</f>
        <v>D</v>
      </c>
      <c r="D31" s="64" t="s">
        <v>44</v>
      </c>
      <c r="E31" s="174"/>
      <c r="F31" s="73" t="str">
        <f>'D - výsledky'!B31</f>
        <v>TJ SLAVOJ Český Brod "A" - Martin Jedlička</v>
      </c>
      <c r="G31" s="74" t="s">
        <v>9</v>
      </c>
      <c r="H31" s="69" t="str">
        <f>'D - výsledky'!E31</f>
        <v>TJ Spartak Čelákovice "B" - Tobiáš Matura</v>
      </c>
      <c r="I31" s="65" t="s">
        <v>249</v>
      </c>
    </row>
    <row r="32" spans="2:9" ht="14.45" customHeight="1">
      <c r="B32" s="63">
        <v>29</v>
      </c>
      <c r="C32" s="63" t="s">
        <v>50</v>
      </c>
      <c r="D32" s="64" t="s">
        <v>44</v>
      </c>
      <c r="E32" s="184">
        <v>2</v>
      </c>
      <c r="F32" s="73" t="str">
        <f>'E - výsledky'!B31</f>
        <v>TJ Radomyšl, z.s. "A" - Lukáš Votava</v>
      </c>
      <c r="G32" s="74" t="s">
        <v>9</v>
      </c>
      <c r="H32" s="69" t="str">
        <f>'E - výsledky'!E31</f>
        <v>SK Liapor - Witte Karlovy Vary z.s. "C" - Jan Schäfer</v>
      </c>
      <c r="I32" s="65" t="s">
        <v>249</v>
      </c>
    </row>
    <row r="33" spans="2:9" ht="14.45" customHeight="1">
      <c r="B33" s="63">
        <v>30</v>
      </c>
      <c r="C33" s="63" t="s">
        <v>51</v>
      </c>
      <c r="D33" s="64" t="s">
        <v>44</v>
      </c>
      <c r="E33" s="184">
        <v>2</v>
      </c>
      <c r="F33" s="73" t="str">
        <f>'F - výsledky'!B31</f>
        <v>TJ Baník Stříbro "B" - Matěj Fujan</v>
      </c>
      <c r="G33" s="74" t="s">
        <v>9</v>
      </c>
      <c r="H33" s="69" t="str">
        <f>'F - výsledky'!E31</f>
        <v>NK CLIMAX Vsetín "C" - Martin Zbranek</v>
      </c>
      <c r="I33" s="65" t="s">
        <v>249</v>
      </c>
    </row>
    <row r="34" spans="2:9" ht="14.45" customHeight="1">
      <c r="B34" s="63">
        <v>31</v>
      </c>
      <c r="C34" s="63" t="s">
        <v>52</v>
      </c>
      <c r="D34" s="64" t="s">
        <v>44</v>
      </c>
      <c r="E34" s="184">
        <v>2</v>
      </c>
      <c r="F34" s="73" t="str">
        <f>'G - výsledky'!B31</f>
        <v>SK Liapor - Witte Karlovy Vary z.s. "A" - Filip Trubač</v>
      </c>
      <c r="G34" s="74" t="s">
        <v>9</v>
      </c>
      <c r="H34" s="69" t="str">
        <f>'G - výsledky'!E31</f>
        <v>AC Zruč-Senec "B" - Jakub Kopejtko</v>
      </c>
      <c r="I34" s="65" t="s">
        <v>248</v>
      </c>
    </row>
    <row r="35" spans="2:9" ht="14.45" customHeight="1">
      <c r="B35" s="63">
        <v>32</v>
      </c>
      <c r="C35" s="63" t="s">
        <v>53</v>
      </c>
      <c r="D35" s="64" t="s">
        <v>44</v>
      </c>
      <c r="E35" s="184">
        <v>2</v>
      </c>
      <c r="F35" s="73" t="str">
        <f>'H - výsledky'!B31</f>
        <v>TJ Pankrác "A" - Oliver Talpa</v>
      </c>
      <c r="G35" s="74" t="s">
        <v>9</v>
      </c>
      <c r="H35" s="69" t="str">
        <f>'H - výsledky'!E31</f>
        <v>TJ SLAVOJ Český Brod "C" - Filip Růžička</v>
      </c>
      <c r="I35" s="65" t="s">
        <v>249</v>
      </c>
    </row>
    <row r="36" spans="2:9" ht="14.45" customHeight="1">
      <c r="B36" s="63">
        <v>33</v>
      </c>
      <c r="C36" s="63" t="str">
        <f>C$4</f>
        <v>A</v>
      </c>
      <c r="D36" s="64" t="s">
        <v>45</v>
      </c>
      <c r="E36" s="174"/>
      <c r="F36" s="73" t="str">
        <f>'A - výsledky'!B33</f>
        <v>TJ Peklo nad Zdobnicí "C" - Adam Ferebauer</v>
      </c>
      <c r="G36" s="74" t="s">
        <v>9</v>
      </c>
      <c r="H36" s="69" t="str">
        <f>'A - výsledky'!E33</f>
        <v>TJ Dynamo České Budějovice z.s. "A" - Jan Novotný</v>
      </c>
      <c r="I36" s="65" t="s">
        <v>239</v>
      </c>
    </row>
    <row r="37" spans="2:9" ht="14.45" customHeight="1">
      <c r="B37" s="63">
        <v>34</v>
      </c>
      <c r="C37" s="63" t="str">
        <f>C$5</f>
        <v>B</v>
      </c>
      <c r="D37" s="64" t="s">
        <v>45</v>
      </c>
      <c r="E37" s="174"/>
      <c r="F37" s="73" t="str">
        <f>'B - výsledky'!B33</f>
        <v>TJ Radomyšl, z.s. "C" - Karel Čapek</v>
      </c>
      <c r="G37" s="74" t="s">
        <v>9</v>
      </c>
      <c r="H37" s="69" t="str">
        <f>'B - výsledky'!E33</f>
        <v>TJ Pankrác "B" - Tomáš Půhoný</v>
      </c>
      <c r="I37" s="65" t="s">
        <v>239</v>
      </c>
    </row>
    <row r="38" spans="2:9" ht="14.45" customHeight="1">
      <c r="B38" s="63">
        <v>35</v>
      </c>
      <c r="C38" s="63" t="str">
        <f>C$6</f>
        <v>C</v>
      </c>
      <c r="D38" s="64" t="s">
        <v>45</v>
      </c>
      <c r="E38" s="174"/>
      <c r="F38" s="73" t="str">
        <f>'C - výsledky'!B33</f>
        <v>T.J. SOKOL Holice "C" - Jakub Tlučhoř</v>
      </c>
      <c r="G38" s="74" t="s">
        <v>9</v>
      </c>
      <c r="H38" s="69" t="str">
        <f>'C - výsledky'!E33</f>
        <v>TJ Radomyšl, z.s. "B" - Tomáš Ježek</v>
      </c>
      <c r="I38" s="65" t="s">
        <v>249</v>
      </c>
    </row>
    <row r="39" spans="2:9" ht="14.45" customHeight="1">
      <c r="B39" s="63">
        <v>36</v>
      </c>
      <c r="C39" s="63" t="str">
        <f>C$7</f>
        <v>D</v>
      </c>
      <c r="D39" s="64" t="s">
        <v>45</v>
      </c>
      <c r="E39" s="174"/>
      <c r="F39" s="73" t="str">
        <f>'D - výsledky'!B33</f>
        <v>TJ Spartak Čelákovice "B" - Tobiáš Matura</v>
      </c>
      <c r="G39" s="74" t="s">
        <v>9</v>
      </c>
      <c r="H39" s="69" t="str">
        <f>'D - výsledky'!E33</f>
        <v>SK Liapor - Witte Karlovy Vary z.s. "B" - Pavel Gregor</v>
      </c>
      <c r="I39" s="65" t="s">
        <v>239</v>
      </c>
    </row>
    <row r="40" spans="2:9" ht="14.45" customHeight="1">
      <c r="B40" s="63">
        <v>37</v>
      </c>
      <c r="C40" s="63" t="s">
        <v>50</v>
      </c>
      <c r="D40" s="64" t="s">
        <v>45</v>
      </c>
      <c r="E40" s="184">
        <v>2</v>
      </c>
      <c r="F40" s="73" t="str">
        <f>'E - výsledky'!B33</f>
        <v>SK Liapor - Witte Karlovy Vary z.s. "C" - Jan Schäfer</v>
      </c>
      <c r="G40" s="74" t="s">
        <v>9</v>
      </c>
      <c r="H40" s="69" t="str">
        <f>'E - výsledky'!E33</f>
        <v>TJ SLAVOJ Český Brod "B" - Jaroslav Synáček</v>
      </c>
      <c r="I40" s="65" t="s">
        <v>249</v>
      </c>
    </row>
    <row r="41" spans="2:9" ht="14.45" customHeight="1">
      <c r="B41" s="63">
        <v>38</v>
      </c>
      <c r="C41" s="63" t="s">
        <v>51</v>
      </c>
      <c r="D41" s="64" t="s">
        <v>45</v>
      </c>
      <c r="E41" s="184">
        <v>2</v>
      </c>
      <c r="F41" s="73" t="str">
        <f>'F - výsledky'!B33</f>
        <v>NK CLIMAX Vsetín "C" - Martin Zbranek</v>
      </c>
      <c r="G41" s="74" t="s">
        <v>9</v>
      </c>
      <c r="H41" s="69" t="str">
        <f>'F - výsledky'!E33</f>
        <v>TJ Dynamo České Budějovice z.s. "B" - Petr Škoda</v>
      </c>
      <c r="I41" s="65" t="s">
        <v>239</v>
      </c>
    </row>
    <row r="42" spans="2:9" ht="14.45" customHeight="1">
      <c r="B42" s="63">
        <v>39</v>
      </c>
      <c r="C42" s="63" t="s">
        <v>52</v>
      </c>
      <c r="D42" s="64" t="s">
        <v>45</v>
      </c>
      <c r="E42" s="184">
        <v>2</v>
      </c>
      <c r="F42" s="73" t="str">
        <f>'G - výsledky'!B33</f>
        <v>AC Zruč-Senec "B" - Jakub Kopejtko</v>
      </c>
      <c r="G42" s="74" t="s">
        <v>9</v>
      </c>
      <c r="H42" s="69" t="str">
        <f>'G - výsledky'!E33</f>
        <v>T.J. SOKOL Holice "B" - Tomáš Sochůrek</v>
      </c>
      <c r="I42" s="65" t="s">
        <v>250</v>
      </c>
    </row>
    <row r="43" spans="2:9" ht="14.45" customHeight="1">
      <c r="B43" s="63">
        <v>40</v>
      </c>
      <c r="C43" s="63" t="s">
        <v>53</v>
      </c>
      <c r="D43" s="64" t="s">
        <v>45</v>
      </c>
      <c r="E43" s="184">
        <v>2</v>
      </c>
      <c r="F43" s="73" t="str">
        <f>'H - výsledky'!B33</f>
        <v>TJ SLAVOJ Český Brod "C" - Filip Růžička</v>
      </c>
      <c r="G43" s="74" t="s">
        <v>9</v>
      </c>
      <c r="H43" s="69" t="str">
        <f>'H - výsledky'!E33</f>
        <v>MNK Modřice, z.s. "C" - Tomáš Sluka</v>
      </c>
      <c r="I43" s="65" t="s">
        <v>248</v>
      </c>
    </row>
    <row r="44" spans="2:9" ht="14.45" customHeight="1">
      <c r="B44" s="63">
        <v>41</v>
      </c>
      <c r="C44" s="63" t="str">
        <f>C$4</f>
        <v>A</v>
      </c>
      <c r="D44" s="64" t="s">
        <v>63</v>
      </c>
      <c r="E44" s="174"/>
      <c r="F44" s="73" t="str">
        <f>'A - výsledky'!B35</f>
        <v>AC Zruč-Senec "A" - Tomáš Rott</v>
      </c>
      <c r="G44" s="74" t="s">
        <v>9</v>
      </c>
      <c r="H44" s="69" t="str">
        <f>'A - výsledky'!E35</f>
        <v>NK CLIMAX Vsetín "B" - Lukáš Daněk</v>
      </c>
      <c r="I44" s="65" t="s">
        <v>239</v>
      </c>
    </row>
    <row r="45" spans="2:9" ht="14.45" customHeight="1">
      <c r="B45" s="63">
        <v>42</v>
      </c>
      <c r="C45" s="63" t="str">
        <f>C$5</f>
        <v>B</v>
      </c>
      <c r="D45" s="64" t="s">
        <v>63</v>
      </c>
      <c r="E45" s="174"/>
      <c r="F45" s="73" t="str">
        <f>'B - výsledky'!B35</f>
        <v>TJ Baník Stříbro "A" - Lukáš Tolar</v>
      </c>
      <c r="G45" s="74" t="s">
        <v>9</v>
      </c>
      <c r="H45" s="69" t="str">
        <f>'B - výsledky'!E35</f>
        <v>T.J. SOKOL Holice "A" - Matěj Kubový</v>
      </c>
      <c r="I45" s="65" t="s">
        <v>239</v>
      </c>
    </row>
    <row r="46" spans="2:9" ht="14.45" customHeight="1">
      <c r="B46" s="63">
        <v>43</v>
      </c>
      <c r="C46" s="63" t="str">
        <f>C$6</f>
        <v>C</v>
      </c>
      <c r="D46" s="64" t="s">
        <v>63</v>
      </c>
      <c r="E46" s="174"/>
      <c r="F46" s="73" t="str">
        <f>'C - výsledky'!B35</f>
        <v>TJ Peklo nad Zdobnicí "A" - Ondřej Fries</v>
      </c>
      <c r="G46" s="74" t="s">
        <v>9</v>
      </c>
      <c r="H46" s="69" t="str">
        <f>'C - výsledky'!E35</f>
        <v>MNK Modřice, z.s. "B" - Ondřej Jurka</v>
      </c>
      <c r="I46" s="65" t="s">
        <v>239</v>
      </c>
    </row>
    <row r="47" spans="2:9" ht="14.45" customHeight="1">
      <c r="B47" s="63">
        <v>44</v>
      </c>
      <c r="C47" s="63" t="str">
        <f>C$7</f>
        <v>D</v>
      </c>
      <c r="D47" s="64" t="s">
        <v>63</v>
      </c>
      <c r="E47" s="174"/>
      <c r="F47" s="73" t="str">
        <f>'D - výsledky'!B35</f>
        <v>NK CLIMAX Vsetín "A" - David Dvořák</v>
      </c>
      <c r="G47" s="74" t="s">
        <v>9</v>
      </c>
      <c r="H47" s="69" t="str">
        <f>'D - výsledky'!E35</f>
        <v>TJ SLAVOJ Český Brod "A" - Martin Jedlička</v>
      </c>
      <c r="I47" s="65" t="s">
        <v>239</v>
      </c>
    </row>
    <row r="48" spans="2:9" ht="14.45" customHeight="1">
      <c r="B48" s="63">
        <v>45</v>
      </c>
      <c r="C48" s="63" t="s">
        <v>50</v>
      </c>
      <c r="D48" s="64" t="s">
        <v>63</v>
      </c>
      <c r="E48" s="184">
        <v>2</v>
      </c>
      <c r="F48" s="73" t="str">
        <f>'E - výsledky'!B35</f>
        <v>MNK Modřice, z.s. "A" - Patrik Kolouch</v>
      </c>
      <c r="G48" s="74" t="s">
        <v>9</v>
      </c>
      <c r="H48" s="69" t="str">
        <f>'E - výsledky'!E35</f>
        <v>TJ Radomyšl, z.s. "A" - Lukáš Votava</v>
      </c>
      <c r="I48" s="65" t="s">
        <v>239</v>
      </c>
    </row>
    <row r="49" spans="2:9" ht="14.45" customHeight="1">
      <c r="B49" s="63">
        <v>46</v>
      </c>
      <c r="C49" s="63" t="s">
        <v>51</v>
      </c>
      <c r="D49" s="64" t="s">
        <v>63</v>
      </c>
      <c r="E49" s="184">
        <v>2</v>
      </c>
      <c r="F49" s="73" t="str">
        <f>'F - výsledky'!B35</f>
        <v>SK Šacung Benešov 1947 - Michal Krunert</v>
      </c>
      <c r="G49" s="74" t="s">
        <v>9</v>
      </c>
      <c r="H49" s="69" t="str">
        <f>'F - výsledky'!E35</f>
        <v>TJ Baník Stříbro "B" - Matěj Fujan</v>
      </c>
      <c r="I49" s="65" t="s">
        <v>239</v>
      </c>
    </row>
    <row r="50" spans="2:9" ht="14.45" customHeight="1">
      <c r="B50" s="63">
        <v>47</v>
      </c>
      <c r="C50" s="63" t="s">
        <v>52</v>
      </c>
      <c r="D50" s="64" t="s">
        <v>63</v>
      </c>
      <c r="E50" s="184">
        <v>2</v>
      </c>
      <c r="F50" s="73" t="str">
        <f>'G - výsledky'!B35</f>
        <v>TJ Spartak Čelákovice "A" - Filip Seidl</v>
      </c>
      <c r="G50" s="74" t="s">
        <v>9</v>
      </c>
      <c r="H50" s="69" t="str">
        <f>'G - výsledky'!E35</f>
        <v>SK Liapor - Witte Karlovy Vary z.s. "A" - Filip Trubač</v>
      </c>
      <c r="I50" s="65" t="s">
        <v>239</v>
      </c>
    </row>
    <row r="51" spans="2:9" ht="14.45" customHeight="1">
      <c r="B51" s="63">
        <v>48</v>
      </c>
      <c r="C51" s="63" t="s">
        <v>53</v>
      </c>
      <c r="D51" s="64" t="s">
        <v>63</v>
      </c>
      <c r="E51" s="184">
        <v>2</v>
      </c>
      <c r="F51" s="73" t="str">
        <f>'H - výsledky'!B35</f>
        <v>TJ Peklo nad Zdobnicí "B" - Josef Čižinský</v>
      </c>
      <c r="G51" s="74" t="s">
        <v>9</v>
      </c>
      <c r="H51" s="69" t="str">
        <f>'H - výsledky'!E35</f>
        <v>TJ Pankrác "A" - Oliver Talpa</v>
      </c>
      <c r="I51" s="65" t="s">
        <v>250</v>
      </c>
    </row>
    <row r="52" spans="2:9" ht="14.45" customHeight="1">
      <c r="I52" s="447"/>
    </row>
    <row r="53" spans="2:9" ht="22.9" customHeight="1">
      <c r="B53" s="387" t="s">
        <v>58</v>
      </c>
      <c r="C53" s="387"/>
      <c r="D53" s="387"/>
      <c r="E53" s="387"/>
      <c r="F53" s="387"/>
      <c r="G53" s="387"/>
      <c r="H53" s="387"/>
      <c r="I53" s="448"/>
    </row>
    <row r="54" spans="2:9" ht="14.45" customHeight="1">
      <c r="B54" s="63">
        <v>49</v>
      </c>
      <c r="C54" s="385" t="s">
        <v>108</v>
      </c>
      <c r="D54" s="386"/>
      <c r="E54" s="175"/>
      <c r="F54" s="73" t="str">
        <f>'KO '!B2</f>
        <v>TJ SLAVOJ Český Brod "C" - Filip Růžička</v>
      </c>
      <c r="G54" s="74" t="s">
        <v>9</v>
      </c>
      <c r="H54" s="69" t="str">
        <f>'KO '!B4</f>
        <v>TJ Radomyšl, z.s. "C" - Karel Čapek</v>
      </c>
      <c r="I54" s="65" t="s">
        <v>239</v>
      </c>
    </row>
    <row r="55" spans="2:9" ht="14.45" customHeight="1">
      <c r="B55" s="63">
        <v>50</v>
      </c>
      <c r="C55" s="385" t="s">
        <v>109</v>
      </c>
      <c r="D55" s="386"/>
      <c r="E55" s="175"/>
      <c r="F55" s="73" t="str">
        <f>'KO '!B6</f>
        <v>AC Zruč-Senec "A" - Tomáš Rott</v>
      </c>
      <c r="G55" s="74" t="s">
        <v>9</v>
      </c>
      <c r="H55" s="69" t="str">
        <f>'KO '!B8</f>
        <v>NK CLIMAX Vsetín "C" - Martin Zbranek</v>
      </c>
      <c r="I55" s="65" t="s">
        <v>239</v>
      </c>
    </row>
    <row r="56" spans="2:9" ht="14.45" customHeight="1">
      <c r="B56" s="63">
        <v>51</v>
      </c>
      <c r="C56" s="385" t="s">
        <v>110</v>
      </c>
      <c r="D56" s="386"/>
      <c r="E56" s="175"/>
      <c r="F56" s="73" t="str">
        <f>'KO '!B10</f>
        <v>TJ Peklo nad Zdobnicí "A" - Ondřej Fries</v>
      </c>
      <c r="G56" s="74" t="s">
        <v>9</v>
      </c>
      <c r="H56" s="69" t="str">
        <f>'KO '!B12</f>
        <v>TJ SLAVOJ Český Brod "B" - Jaroslav Synáček</v>
      </c>
      <c r="I56" s="65" t="s">
        <v>239</v>
      </c>
    </row>
    <row r="57" spans="2:9" ht="14.45" customHeight="1">
      <c r="B57" s="63">
        <v>52</v>
      </c>
      <c r="C57" s="385" t="s">
        <v>111</v>
      </c>
      <c r="D57" s="386"/>
      <c r="E57" s="175"/>
      <c r="F57" s="73" t="str">
        <f>'KO '!B14</f>
        <v>TJ Spartak Čelákovice "A" - Filip Seidl</v>
      </c>
      <c r="G57" s="74" t="s">
        <v>9</v>
      </c>
      <c r="H57" s="69" t="str">
        <f>'KO '!B16</f>
        <v>TJ Spartak Čelákovice "B" - Tobiáš Matura</v>
      </c>
      <c r="I57" s="65" t="s">
        <v>239</v>
      </c>
    </row>
    <row r="58" spans="2:9" ht="14.45" customHeight="1">
      <c r="B58" s="63">
        <v>53</v>
      </c>
      <c r="C58" s="385" t="s">
        <v>112</v>
      </c>
      <c r="D58" s="386"/>
      <c r="E58" s="175">
        <v>2</v>
      </c>
      <c r="F58" s="73" t="str">
        <f>'KO '!B18</f>
        <v>NK CLIMAX Vsetín "A" - David Dvořák</v>
      </c>
      <c r="G58" s="74" t="s">
        <v>9</v>
      </c>
      <c r="H58" s="69" t="str">
        <f>'KO '!B20</f>
        <v>AC Zruč-Senec "B" - Jakub Kopejtko</v>
      </c>
      <c r="I58" s="65" t="s">
        <v>239</v>
      </c>
    </row>
    <row r="59" spans="2:9" ht="14.45" customHeight="1">
      <c r="B59" s="63">
        <v>54</v>
      </c>
      <c r="C59" s="385" t="s">
        <v>113</v>
      </c>
      <c r="D59" s="386"/>
      <c r="E59" s="175">
        <v>2</v>
      </c>
      <c r="F59" s="73" t="str">
        <f>'KO '!B22</f>
        <v>MNK Modřice, z.s. "A" - Patrik Kolouch</v>
      </c>
      <c r="G59" s="74" t="s">
        <v>9</v>
      </c>
      <c r="H59" s="69" t="str">
        <f>'KO '!B24</f>
        <v>MNK Modřice, z.s. "B" - Ondřej Jurka</v>
      </c>
      <c r="I59" s="65" t="s">
        <v>239</v>
      </c>
    </row>
    <row r="60" spans="2:9" ht="14.45" customHeight="1">
      <c r="B60" s="63">
        <v>55</v>
      </c>
      <c r="C60" s="385" t="s">
        <v>114</v>
      </c>
      <c r="D60" s="386"/>
      <c r="E60" s="175">
        <v>2</v>
      </c>
      <c r="F60" s="73" t="str">
        <f>'KO '!B26</f>
        <v>SK Šacung Benešov 1947 - Michal Krunert</v>
      </c>
      <c r="G60" s="74" t="s">
        <v>9</v>
      </c>
      <c r="H60" s="69" t="str">
        <f>'KO '!B28</f>
        <v>TJ Dynamo České Budějovice z.s. "A" - Jan Novotný</v>
      </c>
      <c r="I60" s="65" t="s">
        <v>239</v>
      </c>
    </row>
    <row r="61" spans="2:9" ht="14.45" customHeight="1">
      <c r="B61" s="63">
        <v>56</v>
      </c>
      <c r="C61" s="385" t="s">
        <v>115</v>
      </c>
      <c r="D61" s="386"/>
      <c r="E61" s="175">
        <v>2</v>
      </c>
      <c r="F61" s="73" t="str">
        <f>'KO '!B30</f>
        <v>TJ Baník Stříbro "A" - Lukáš Tolar</v>
      </c>
      <c r="G61" s="74" t="s">
        <v>9</v>
      </c>
      <c r="H61" s="69" t="str">
        <f>'KO '!B32</f>
        <v>TJ Peklo nad Zdobnicí "B" - Josef Čižinský</v>
      </c>
      <c r="I61" s="65" t="s">
        <v>239</v>
      </c>
    </row>
    <row r="62" spans="2:9" ht="14.45" customHeight="1">
      <c r="B62" s="63">
        <v>57</v>
      </c>
      <c r="C62" s="385" t="s">
        <v>31</v>
      </c>
      <c r="D62" s="386"/>
      <c r="E62" s="175"/>
      <c r="F62" s="89" t="str">
        <f>'KO '!C3</f>
        <v>TJ SLAVOJ Český Brod "C" - Filip Růžička</v>
      </c>
      <c r="G62" s="74" t="s">
        <v>9</v>
      </c>
      <c r="H62" s="90" t="str">
        <f>'KO '!C7</f>
        <v>AC Zruč-Senec "A" - Tomáš Rott</v>
      </c>
      <c r="I62" s="65" t="s">
        <v>249</v>
      </c>
    </row>
    <row r="63" spans="2:9" ht="14.45" customHeight="1">
      <c r="B63" s="63">
        <v>58</v>
      </c>
      <c r="C63" s="385" t="s">
        <v>32</v>
      </c>
      <c r="D63" s="386"/>
      <c r="E63" s="175"/>
      <c r="F63" s="89" t="str">
        <f>'KO '!C11</f>
        <v>TJ Peklo nad Zdobnicí "A" - Ondřej Fries</v>
      </c>
      <c r="G63" s="74" t="s">
        <v>9</v>
      </c>
      <c r="H63" s="90" t="str">
        <f>'KO '!C15</f>
        <v>TJ Spartak Čelákovice "A" - Filip Seidl</v>
      </c>
      <c r="I63" s="65" t="s">
        <v>250</v>
      </c>
    </row>
    <row r="64" spans="2:9" ht="14.45" customHeight="1">
      <c r="B64" s="63">
        <v>59</v>
      </c>
      <c r="C64" s="385" t="s">
        <v>33</v>
      </c>
      <c r="D64" s="386"/>
      <c r="E64" s="175">
        <v>2</v>
      </c>
      <c r="F64" s="89" t="str">
        <f>'KO '!C19</f>
        <v>NK CLIMAX Vsetín "A" - David Dvořák</v>
      </c>
      <c r="G64" s="74" t="s">
        <v>9</v>
      </c>
      <c r="H64" s="90" t="str">
        <f>'KO '!C23</f>
        <v>MNK Modřice, z.s. "A" - Patrik Kolouch</v>
      </c>
      <c r="I64" s="65" t="s">
        <v>250</v>
      </c>
    </row>
    <row r="65" spans="2:13" ht="14.45" customHeight="1">
      <c r="B65" s="63">
        <v>60</v>
      </c>
      <c r="C65" s="385" t="s">
        <v>34</v>
      </c>
      <c r="D65" s="386"/>
      <c r="E65" s="175">
        <v>2</v>
      </c>
      <c r="F65" s="89" t="str">
        <f>'KO '!C27</f>
        <v>SK Šacung Benešov 1947 - Michal Krunert</v>
      </c>
      <c r="G65" s="74" t="s">
        <v>9</v>
      </c>
      <c r="H65" s="90" t="str">
        <f>'KO '!C31</f>
        <v>TJ Baník Stříbro "A" - Lukáš Tolar</v>
      </c>
      <c r="I65" s="65" t="s">
        <v>249</v>
      </c>
    </row>
    <row r="66" spans="2:13" ht="14.45" customHeight="1">
      <c r="B66" s="63">
        <v>61</v>
      </c>
      <c r="C66" s="385" t="s">
        <v>35</v>
      </c>
      <c r="D66" s="386"/>
      <c r="E66" s="175"/>
      <c r="F66" s="89" t="str">
        <f>'KO '!D5</f>
        <v>AC Zruč-Senec "A" - Tomáš Rott</v>
      </c>
      <c r="G66" s="74" t="s">
        <v>9</v>
      </c>
      <c r="H66" s="90" t="str">
        <f>'KO '!D13</f>
        <v>TJ Peklo nad Zdobnicí "A" - Ondřej Fries</v>
      </c>
      <c r="I66" s="65" t="s">
        <v>249</v>
      </c>
    </row>
    <row r="67" spans="2:13" ht="14.45" customHeight="1">
      <c r="B67" s="63">
        <v>62</v>
      </c>
      <c r="C67" s="385" t="s">
        <v>36</v>
      </c>
      <c r="D67" s="386"/>
      <c r="E67" s="175"/>
      <c r="F67" s="89" t="str">
        <f>'KO '!D21</f>
        <v>NK CLIMAX Vsetín "A" - David Dvořák</v>
      </c>
      <c r="G67" s="74" t="s">
        <v>9</v>
      </c>
      <c r="H67" s="90" t="str">
        <f>'KO '!D29</f>
        <v>TJ Baník Stříbro "A" - Lukáš Tolar</v>
      </c>
      <c r="I67" s="65" t="s">
        <v>249</v>
      </c>
      <c r="M67" s="62"/>
    </row>
    <row r="68" spans="2:13" ht="14.45" customHeight="1">
      <c r="B68" s="63">
        <v>63</v>
      </c>
      <c r="C68" s="385" t="s">
        <v>105</v>
      </c>
      <c r="D68" s="386"/>
      <c r="E68" s="175"/>
      <c r="F68" s="89" t="str">
        <f>'KO '!E30</f>
        <v>AC Zruč-Senec "A" - Tomáš Rott</v>
      </c>
      <c r="G68" s="74" t="s">
        <v>9</v>
      </c>
      <c r="H68" s="90" t="str">
        <f>'KO '!E34</f>
        <v>NK CLIMAX Vsetín "A" - David Dvořák</v>
      </c>
      <c r="I68" s="65" t="s">
        <v>249</v>
      </c>
      <c r="M68" s="62"/>
    </row>
    <row r="69" spans="2:13" ht="14.45" customHeight="1">
      <c r="B69" s="63">
        <v>64</v>
      </c>
      <c r="C69" s="385" t="s">
        <v>51</v>
      </c>
      <c r="D69" s="386"/>
      <c r="E69" s="175"/>
      <c r="F69" s="89" t="str">
        <f>'KO '!E9</f>
        <v>TJ Peklo nad Zdobnicí "A" - Ondřej Fries</v>
      </c>
      <c r="G69" s="74" t="s">
        <v>9</v>
      </c>
      <c r="H69" s="90" t="str">
        <f>'KO '!E25</f>
        <v>TJ Baník Stříbro "A" - Lukáš Tolar</v>
      </c>
      <c r="I69" s="65" t="s">
        <v>248</v>
      </c>
    </row>
    <row r="70" spans="2:13" ht="16.149999999999999" customHeight="1">
      <c r="B70" s="46"/>
      <c r="C70" s="46"/>
      <c r="D70" s="46"/>
      <c r="E70" s="46"/>
      <c r="F70" s="46"/>
      <c r="G70" s="46"/>
      <c r="H70" s="46"/>
      <c r="I70" s="46"/>
    </row>
    <row r="71" spans="2:13" ht="16.149999999999999" customHeight="1">
      <c r="B71" s="46"/>
      <c r="C71" s="46"/>
      <c r="D71" s="46"/>
      <c r="E71" s="46"/>
      <c r="F71" s="46"/>
      <c r="G71" s="46"/>
      <c r="H71" s="46"/>
      <c r="I71" s="46"/>
    </row>
    <row r="72" spans="2:13" ht="16.149999999999999" customHeight="1">
      <c r="B72" s="46"/>
      <c r="C72" s="46"/>
      <c r="D72" s="46"/>
      <c r="E72" s="46"/>
      <c r="F72" s="46"/>
      <c r="G72" s="46"/>
      <c r="H72" s="46"/>
      <c r="I72" s="46"/>
    </row>
    <row r="73" spans="2:13" ht="16.149999999999999" customHeight="1">
      <c r="B73" s="46"/>
      <c r="C73" s="46"/>
      <c r="D73" s="46"/>
      <c r="E73" s="46"/>
      <c r="F73" s="46"/>
      <c r="G73" s="46"/>
      <c r="H73" s="46"/>
      <c r="I73" s="46"/>
    </row>
    <row r="74" spans="2:13" ht="16.149999999999999" customHeight="1">
      <c r="B74" s="46"/>
      <c r="C74" s="46"/>
      <c r="D74" s="46"/>
      <c r="E74" s="46"/>
      <c r="F74" s="46"/>
      <c r="G74" s="46"/>
      <c r="H74" s="46"/>
      <c r="I74" s="46"/>
    </row>
    <row r="75" spans="2:13" ht="16.149999999999999" customHeight="1">
      <c r="B75" s="46"/>
      <c r="C75" s="46"/>
      <c r="D75" s="46"/>
      <c r="E75" s="46"/>
      <c r="F75" s="46"/>
      <c r="G75" s="46"/>
      <c r="H75" s="46"/>
      <c r="I75" s="46"/>
    </row>
    <row r="76" spans="2:13" ht="16.149999999999999" customHeight="1">
      <c r="B76" s="46"/>
      <c r="C76" s="46"/>
      <c r="D76" s="46"/>
      <c r="E76" s="46"/>
      <c r="F76" s="46"/>
      <c r="G76" s="46"/>
      <c r="H76" s="46"/>
      <c r="I76" s="46"/>
    </row>
    <row r="77" spans="2:13" ht="16.149999999999999" customHeight="1">
      <c r="B77" s="46"/>
      <c r="C77" s="46"/>
      <c r="D77" s="46"/>
      <c r="E77" s="46"/>
      <c r="F77" s="46"/>
      <c r="G77" s="46"/>
      <c r="H77" s="46"/>
      <c r="I77" s="46"/>
    </row>
  </sheetData>
  <mergeCells count="17">
    <mergeCell ref="B53:H53"/>
    <mergeCell ref="C64:D64"/>
    <mergeCell ref="C65:D65"/>
    <mergeCell ref="C66:D66"/>
    <mergeCell ref="C68:D68"/>
    <mergeCell ref="C69:D69"/>
    <mergeCell ref="C67:D67"/>
    <mergeCell ref="C63:D6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</mergeCells>
  <pageMargins left="0.11811023622047245" right="0.11811023622047245" top="0.59055118110236227" bottom="0.39370078740157483" header="0.31496062992125984" footer="0.31496062992125984"/>
  <pageSetup paperSize="9" scale="84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P133"/>
  <sheetViews>
    <sheetView showGridLines="0" tabSelected="1" topLeftCell="A7" workbookViewId="0">
      <selection activeCell="I17" sqref="H17:I17"/>
    </sheetView>
  </sheetViews>
  <sheetFormatPr defaultRowHeight="12.75"/>
  <cols>
    <col min="1" max="1" width="4" style="11" customWidth="1"/>
    <col min="2" max="2" width="30.28515625" style="11" customWidth="1"/>
    <col min="3" max="3" width="30.85546875" style="11" customWidth="1"/>
    <col min="4" max="4" width="29.7109375" style="11" customWidth="1"/>
    <col min="5" max="5" width="28" style="11" customWidth="1"/>
    <col min="6" max="6" width="26.85546875" style="11" customWidth="1"/>
    <col min="7" max="257" width="8.85546875" style="11"/>
    <col min="258" max="258" width="28.42578125" style="11" customWidth="1"/>
    <col min="259" max="259" width="33.140625" style="11" customWidth="1"/>
    <col min="260" max="260" width="32.42578125" style="11" customWidth="1"/>
    <col min="261" max="261" width="28" style="11" customWidth="1"/>
    <col min="262" max="513" width="8.85546875" style="11"/>
    <col min="514" max="514" width="28.42578125" style="11" customWidth="1"/>
    <col min="515" max="515" width="33.140625" style="11" customWidth="1"/>
    <col min="516" max="516" width="32.42578125" style="11" customWidth="1"/>
    <col min="517" max="517" width="28" style="11" customWidth="1"/>
    <col min="518" max="769" width="8.85546875" style="11"/>
    <col min="770" max="770" width="28.42578125" style="11" customWidth="1"/>
    <col min="771" max="771" width="33.140625" style="11" customWidth="1"/>
    <col min="772" max="772" width="32.42578125" style="11" customWidth="1"/>
    <col min="773" max="773" width="28" style="11" customWidth="1"/>
    <col min="774" max="1025" width="8.85546875" style="11"/>
    <col min="1026" max="1026" width="28.42578125" style="11" customWidth="1"/>
    <col min="1027" max="1027" width="33.140625" style="11" customWidth="1"/>
    <col min="1028" max="1028" width="32.42578125" style="11" customWidth="1"/>
    <col min="1029" max="1029" width="28" style="11" customWidth="1"/>
    <col min="1030" max="1281" width="8.85546875" style="11"/>
    <col min="1282" max="1282" width="28.42578125" style="11" customWidth="1"/>
    <col min="1283" max="1283" width="33.140625" style="11" customWidth="1"/>
    <col min="1284" max="1284" width="32.42578125" style="11" customWidth="1"/>
    <col min="1285" max="1285" width="28" style="11" customWidth="1"/>
    <col min="1286" max="1537" width="8.85546875" style="11"/>
    <col min="1538" max="1538" width="28.42578125" style="11" customWidth="1"/>
    <col min="1539" max="1539" width="33.140625" style="11" customWidth="1"/>
    <col min="1540" max="1540" width="32.42578125" style="11" customWidth="1"/>
    <col min="1541" max="1541" width="28" style="11" customWidth="1"/>
    <col min="1542" max="1793" width="8.85546875" style="11"/>
    <col min="1794" max="1794" width="28.42578125" style="11" customWidth="1"/>
    <col min="1795" max="1795" width="33.140625" style="11" customWidth="1"/>
    <col min="1796" max="1796" width="32.42578125" style="11" customWidth="1"/>
    <col min="1797" max="1797" width="28" style="11" customWidth="1"/>
    <col min="1798" max="2049" width="8.85546875" style="11"/>
    <col min="2050" max="2050" width="28.42578125" style="11" customWidth="1"/>
    <col min="2051" max="2051" width="33.140625" style="11" customWidth="1"/>
    <col min="2052" max="2052" width="32.42578125" style="11" customWidth="1"/>
    <col min="2053" max="2053" width="28" style="11" customWidth="1"/>
    <col min="2054" max="2305" width="8.85546875" style="11"/>
    <col min="2306" max="2306" width="28.42578125" style="11" customWidth="1"/>
    <col min="2307" max="2307" width="33.140625" style="11" customWidth="1"/>
    <col min="2308" max="2308" width="32.42578125" style="11" customWidth="1"/>
    <col min="2309" max="2309" width="28" style="11" customWidth="1"/>
    <col min="2310" max="2561" width="8.85546875" style="11"/>
    <col min="2562" max="2562" width="28.42578125" style="11" customWidth="1"/>
    <col min="2563" max="2563" width="33.140625" style="11" customWidth="1"/>
    <col min="2564" max="2564" width="32.42578125" style="11" customWidth="1"/>
    <col min="2565" max="2565" width="28" style="11" customWidth="1"/>
    <col min="2566" max="2817" width="8.85546875" style="11"/>
    <col min="2818" max="2818" width="28.42578125" style="11" customWidth="1"/>
    <col min="2819" max="2819" width="33.140625" style="11" customWidth="1"/>
    <col min="2820" max="2820" width="32.42578125" style="11" customWidth="1"/>
    <col min="2821" max="2821" width="28" style="11" customWidth="1"/>
    <col min="2822" max="3073" width="8.85546875" style="11"/>
    <col min="3074" max="3074" width="28.42578125" style="11" customWidth="1"/>
    <col min="3075" max="3075" width="33.140625" style="11" customWidth="1"/>
    <col min="3076" max="3076" width="32.42578125" style="11" customWidth="1"/>
    <col min="3077" max="3077" width="28" style="11" customWidth="1"/>
    <col min="3078" max="3329" width="8.85546875" style="11"/>
    <col min="3330" max="3330" width="28.42578125" style="11" customWidth="1"/>
    <col min="3331" max="3331" width="33.140625" style="11" customWidth="1"/>
    <col min="3332" max="3332" width="32.42578125" style="11" customWidth="1"/>
    <col min="3333" max="3333" width="28" style="11" customWidth="1"/>
    <col min="3334" max="3585" width="8.85546875" style="11"/>
    <col min="3586" max="3586" width="28.42578125" style="11" customWidth="1"/>
    <col min="3587" max="3587" width="33.140625" style="11" customWidth="1"/>
    <col min="3588" max="3588" width="32.42578125" style="11" customWidth="1"/>
    <col min="3589" max="3589" width="28" style="11" customWidth="1"/>
    <col min="3590" max="3841" width="8.85546875" style="11"/>
    <col min="3842" max="3842" width="28.42578125" style="11" customWidth="1"/>
    <col min="3843" max="3843" width="33.140625" style="11" customWidth="1"/>
    <col min="3844" max="3844" width="32.42578125" style="11" customWidth="1"/>
    <col min="3845" max="3845" width="28" style="11" customWidth="1"/>
    <col min="3846" max="4097" width="8.85546875" style="11"/>
    <col min="4098" max="4098" width="28.42578125" style="11" customWidth="1"/>
    <col min="4099" max="4099" width="33.140625" style="11" customWidth="1"/>
    <col min="4100" max="4100" width="32.42578125" style="11" customWidth="1"/>
    <col min="4101" max="4101" width="28" style="11" customWidth="1"/>
    <col min="4102" max="4353" width="8.85546875" style="11"/>
    <col min="4354" max="4354" width="28.42578125" style="11" customWidth="1"/>
    <col min="4355" max="4355" width="33.140625" style="11" customWidth="1"/>
    <col min="4356" max="4356" width="32.42578125" style="11" customWidth="1"/>
    <col min="4357" max="4357" width="28" style="11" customWidth="1"/>
    <col min="4358" max="4609" width="8.85546875" style="11"/>
    <col min="4610" max="4610" width="28.42578125" style="11" customWidth="1"/>
    <col min="4611" max="4611" width="33.140625" style="11" customWidth="1"/>
    <col min="4612" max="4612" width="32.42578125" style="11" customWidth="1"/>
    <col min="4613" max="4613" width="28" style="11" customWidth="1"/>
    <col min="4614" max="4865" width="8.85546875" style="11"/>
    <col min="4866" max="4866" width="28.42578125" style="11" customWidth="1"/>
    <col min="4867" max="4867" width="33.140625" style="11" customWidth="1"/>
    <col min="4868" max="4868" width="32.42578125" style="11" customWidth="1"/>
    <col min="4869" max="4869" width="28" style="11" customWidth="1"/>
    <col min="4870" max="5121" width="8.85546875" style="11"/>
    <col min="5122" max="5122" width="28.42578125" style="11" customWidth="1"/>
    <col min="5123" max="5123" width="33.140625" style="11" customWidth="1"/>
    <col min="5124" max="5124" width="32.42578125" style="11" customWidth="1"/>
    <col min="5125" max="5125" width="28" style="11" customWidth="1"/>
    <col min="5126" max="5377" width="8.85546875" style="11"/>
    <col min="5378" max="5378" width="28.42578125" style="11" customWidth="1"/>
    <col min="5379" max="5379" width="33.140625" style="11" customWidth="1"/>
    <col min="5380" max="5380" width="32.42578125" style="11" customWidth="1"/>
    <col min="5381" max="5381" width="28" style="11" customWidth="1"/>
    <col min="5382" max="5633" width="8.85546875" style="11"/>
    <col min="5634" max="5634" width="28.42578125" style="11" customWidth="1"/>
    <col min="5635" max="5635" width="33.140625" style="11" customWidth="1"/>
    <col min="5636" max="5636" width="32.42578125" style="11" customWidth="1"/>
    <col min="5637" max="5637" width="28" style="11" customWidth="1"/>
    <col min="5638" max="5889" width="8.85546875" style="11"/>
    <col min="5890" max="5890" width="28.42578125" style="11" customWidth="1"/>
    <col min="5891" max="5891" width="33.140625" style="11" customWidth="1"/>
    <col min="5892" max="5892" width="32.42578125" style="11" customWidth="1"/>
    <col min="5893" max="5893" width="28" style="11" customWidth="1"/>
    <col min="5894" max="6145" width="8.85546875" style="11"/>
    <col min="6146" max="6146" width="28.42578125" style="11" customWidth="1"/>
    <col min="6147" max="6147" width="33.140625" style="11" customWidth="1"/>
    <col min="6148" max="6148" width="32.42578125" style="11" customWidth="1"/>
    <col min="6149" max="6149" width="28" style="11" customWidth="1"/>
    <col min="6150" max="6401" width="8.85546875" style="11"/>
    <col min="6402" max="6402" width="28.42578125" style="11" customWidth="1"/>
    <col min="6403" max="6403" width="33.140625" style="11" customWidth="1"/>
    <col min="6404" max="6404" width="32.42578125" style="11" customWidth="1"/>
    <col min="6405" max="6405" width="28" style="11" customWidth="1"/>
    <col min="6406" max="6657" width="8.85546875" style="11"/>
    <col min="6658" max="6658" width="28.42578125" style="11" customWidth="1"/>
    <col min="6659" max="6659" width="33.140625" style="11" customWidth="1"/>
    <col min="6660" max="6660" width="32.42578125" style="11" customWidth="1"/>
    <col min="6661" max="6661" width="28" style="11" customWidth="1"/>
    <col min="6662" max="6913" width="8.85546875" style="11"/>
    <col min="6914" max="6914" width="28.42578125" style="11" customWidth="1"/>
    <col min="6915" max="6915" width="33.140625" style="11" customWidth="1"/>
    <col min="6916" max="6916" width="32.42578125" style="11" customWidth="1"/>
    <col min="6917" max="6917" width="28" style="11" customWidth="1"/>
    <col min="6918" max="7169" width="8.85546875" style="11"/>
    <col min="7170" max="7170" width="28.42578125" style="11" customWidth="1"/>
    <col min="7171" max="7171" width="33.140625" style="11" customWidth="1"/>
    <col min="7172" max="7172" width="32.42578125" style="11" customWidth="1"/>
    <col min="7173" max="7173" width="28" style="11" customWidth="1"/>
    <col min="7174" max="7425" width="8.85546875" style="11"/>
    <col min="7426" max="7426" width="28.42578125" style="11" customWidth="1"/>
    <col min="7427" max="7427" width="33.140625" style="11" customWidth="1"/>
    <col min="7428" max="7428" width="32.42578125" style="11" customWidth="1"/>
    <col min="7429" max="7429" width="28" style="11" customWidth="1"/>
    <col min="7430" max="7681" width="8.85546875" style="11"/>
    <col min="7682" max="7682" width="28.42578125" style="11" customWidth="1"/>
    <col min="7683" max="7683" width="33.140625" style="11" customWidth="1"/>
    <col min="7684" max="7684" width="32.42578125" style="11" customWidth="1"/>
    <col min="7685" max="7685" width="28" style="11" customWidth="1"/>
    <col min="7686" max="7937" width="8.85546875" style="11"/>
    <col min="7938" max="7938" width="28.42578125" style="11" customWidth="1"/>
    <col min="7939" max="7939" width="33.140625" style="11" customWidth="1"/>
    <col min="7940" max="7940" width="32.42578125" style="11" customWidth="1"/>
    <col min="7941" max="7941" width="28" style="11" customWidth="1"/>
    <col min="7942" max="8193" width="8.85546875" style="11"/>
    <col min="8194" max="8194" width="28.42578125" style="11" customWidth="1"/>
    <col min="8195" max="8195" width="33.140625" style="11" customWidth="1"/>
    <col min="8196" max="8196" width="32.42578125" style="11" customWidth="1"/>
    <col min="8197" max="8197" width="28" style="11" customWidth="1"/>
    <col min="8198" max="8449" width="8.85546875" style="11"/>
    <col min="8450" max="8450" width="28.42578125" style="11" customWidth="1"/>
    <col min="8451" max="8451" width="33.140625" style="11" customWidth="1"/>
    <col min="8452" max="8452" width="32.42578125" style="11" customWidth="1"/>
    <col min="8453" max="8453" width="28" style="11" customWidth="1"/>
    <col min="8454" max="8705" width="8.85546875" style="11"/>
    <col min="8706" max="8706" width="28.42578125" style="11" customWidth="1"/>
    <col min="8707" max="8707" width="33.140625" style="11" customWidth="1"/>
    <col min="8708" max="8708" width="32.42578125" style="11" customWidth="1"/>
    <col min="8709" max="8709" width="28" style="11" customWidth="1"/>
    <col min="8710" max="8961" width="8.85546875" style="11"/>
    <col min="8962" max="8962" width="28.42578125" style="11" customWidth="1"/>
    <col min="8963" max="8963" width="33.140625" style="11" customWidth="1"/>
    <col min="8964" max="8964" width="32.42578125" style="11" customWidth="1"/>
    <col min="8965" max="8965" width="28" style="11" customWidth="1"/>
    <col min="8966" max="9217" width="8.85546875" style="11"/>
    <col min="9218" max="9218" width="28.42578125" style="11" customWidth="1"/>
    <col min="9219" max="9219" width="33.140625" style="11" customWidth="1"/>
    <col min="9220" max="9220" width="32.42578125" style="11" customWidth="1"/>
    <col min="9221" max="9221" width="28" style="11" customWidth="1"/>
    <col min="9222" max="9473" width="8.85546875" style="11"/>
    <col min="9474" max="9474" width="28.42578125" style="11" customWidth="1"/>
    <col min="9475" max="9475" width="33.140625" style="11" customWidth="1"/>
    <col min="9476" max="9476" width="32.42578125" style="11" customWidth="1"/>
    <col min="9477" max="9477" width="28" style="11" customWidth="1"/>
    <col min="9478" max="9729" width="8.85546875" style="11"/>
    <col min="9730" max="9730" width="28.42578125" style="11" customWidth="1"/>
    <col min="9731" max="9731" width="33.140625" style="11" customWidth="1"/>
    <col min="9732" max="9732" width="32.42578125" style="11" customWidth="1"/>
    <col min="9733" max="9733" width="28" style="11" customWidth="1"/>
    <col min="9734" max="9985" width="8.85546875" style="11"/>
    <col min="9986" max="9986" width="28.42578125" style="11" customWidth="1"/>
    <col min="9987" max="9987" width="33.140625" style="11" customWidth="1"/>
    <col min="9988" max="9988" width="32.42578125" style="11" customWidth="1"/>
    <col min="9989" max="9989" width="28" style="11" customWidth="1"/>
    <col min="9990" max="10241" width="8.85546875" style="11"/>
    <col min="10242" max="10242" width="28.42578125" style="11" customWidth="1"/>
    <col min="10243" max="10243" width="33.140625" style="11" customWidth="1"/>
    <col min="10244" max="10244" width="32.42578125" style="11" customWidth="1"/>
    <col min="10245" max="10245" width="28" style="11" customWidth="1"/>
    <col min="10246" max="10497" width="8.85546875" style="11"/>
    <col min="10498" max="10498" width="28.42578125" style="11" customWidth="1"/>
    <col min="10499" max="10499" width="33.140625" style="11" customWidth="1"/>
    <col min="10500" max="10500" width="32.42578125" style="11" customWidth="1"/>
    <col min="10501" max="10501" width="28" style="11" customWidth="1"/>
    <col min="10502" max="10753" width="8.85546875" style="11"/>
    <col min="10754" max="10754" width="28.42578125" style="11" customWidth="1"/>
    <col min="10755" max="10755" width="33.140625" style="11" customWidth="1"/>
    <col min="10756" max="10756" width="32.42578125" style="11" customWidth="1"/>
    <col min="10757" max="10757" width="28" style="11" customWidth="1"/>
    <col min="10758" max="11009" width="8.85546875" style="11"/>
    <col min="11010" max="11010" width="28.42578125" style="11" customWidth="1"/>
    <col min="11011" max="11011" width="33.140625" style="11" customWidth="1"/>
    <col min="11012" max="11012" width="32.42578125" style="11" customWidth="1"/>
    <col min="11013" max="11013" width="28" style="11" customWidth="1"/>
    <col min="11014" max="11265" width="8.85546875" style="11"/>
    <col min="11266" max="11266" width="28.42578125" style="11" customWidth="1"/>
    <col min="11267" max="11267" width="33.140625" style="11" customWidth="1"/>
    <col min="11268" max="11268" width="32.42578125" style="11" customWidth="1"/>
    <col min="11269" max="11269" width="28" style="11" customWidth="1"/>
    <col min="11270" max="11521" width="8.85546875" style="11"/>
    <col min="11522" max="11522" width="28.42578125" style="11" customWidth="1"/>
    <col min="11523" max="11523" width="33.140625" style="11" customWidth="1"/>
    <col min="11524" max="11524" width="32.42578125" style="11" customWidth="1"/>
    <col min="11525" max="11525" width="28" style="11" customWidth="1"/>
    <col min="11526" max="11777" width="8.85546875" style="11"/>
    <col min="11778" max="11778" width="28.42578125" style="11" customWidth="1"/>
    <col min="11779" max="11779" width="33.140625" style="11" customWidth="1"/>
    <col min="11780" max="11780" width="32.42578125" style="11" customWidth="1"/>
    <col min="11781" max="11781" width="28" style="11" customWidth="1"/>
    <col min="11782" max="12033" width="8.85546875" style="11"/>
    <col min="12034" max="12034" width="28.42578125" style="11" customWidth="1"/>
    <col min="12035" max="12035" width="33.140625" style="11" customWidth="1"/>
    <col min="12036" max="12036" width="32.42578125" style="11" customWidth="1"/>
    <col min="12037" max="12037" width="28" style="11" customWidth="1"/>
    <col min="12038" max="12289" width="8.85546875" style="11"/>
    <col min="12290" max="12290" width="28.42578125" style="11" customWidth="1"/>
    <col min="12291" max="12291" width="33.140625" style="11" customWidth="1"/>
    <col min="12292" max="12292" width="32.42578125" style="11" customWidth="1"/>
    <col min="12293" max="12293" width="28" style="11" customWidth="1"/>
    <col min="12294" max="12545" width="8.85546875" style="11"/>
    <col min="12546" max="12546" width="28.42578125" style="11" customWidth="1"/>
    <col min="12547" max="12547" width="33.140625" style="11" customWidth="1"/>
    <col min="12548" max="12548" width="32.42578125" style="11" customWidth="1"/>
    <col min="12549" max="12549" width="28" style="11" customWidth="1"/>
    <col min="12550" max="12801" width="8.85546875" style="11"/>
    <col min="12802" max="12802" width="28.42578125" style="11" customWidth="1"/>
    <col min="12803" max="12803" width="33.140625" style="11" customWidth="1"/>
    <col min="12804" max="12804" width="32.42578125" style="11" customWidth="1"/>
    <col min="12805" max="12805" width="28" style="11" customWidth="1"/>
    <col min="12806" max="13057" width="8.85546875" style="11"/>
    <col min="13058" max="13058" width="28.42578125" style="11" customWidth="1"/>
    <col min="13059" max="13059" width="33.140625" style="11" customWidth="1"/>
    <col min="13060" max="13060" width="32.42578125" style="11" customWidth="1"/>
    <col min="13061" max="13061" width="28" style="11" customWidth="1"/>
    <col min="13062" max="13313" width="8.85546875" style="11"/>
    <col min="13314" max="13314" width="28.42578125" style="11" customWidth="1"/>
    <col min="13315" max="13315" width="33.140625" style="11" customWidth="1"/>
    <col min="13316" max="13316" width="32.42578125" style="11" customWidth="1"/>
    <col min="13317" max="13317" width="28" style="11" customWidth="1"/>
    <col min="13318" max="13569" width="8.85546875" style="11"/>
    <col min="13570" max="13570" width="28.42578125" style="11" customWidth="1"/>
    <col min="13571" max="13571" width="33.140625" style="11" customWidth="1"/>
    <col min="13572" max="13572" width="32.42578125" style="11" customWidth="1"/>
    <col min="13573" max="13573" width="28" style="11" customWidth="1"/>
    <col min="13574" max="13825" width="8.85546875" style="11"/>
    <col min="13826" max="13826" width="28.42578125" style="11" customWidth="1"/>
    <col min="13827" max="13827" width="33.140625" style="11" customWidth="1"/>
    <col min="13828" max="13828" width="32.42578125" style="11" customWidth="1"/>
    <col min="13829" max="13829" width="28" style="11" customWidth="1"/>
    <col min="13830" max="14081" width="8.85546875" style="11"/>
    <col min="14082" max="14082" width="28.42578125" style="11" customWidth="1"/>
    <col min="14083" max="14083" width="33.140625" style="11" customWidth="1"/>
    <col min="14084" max="14084" width="32.42578125" style="11" customWidth="1"/>
    <col min="14085" max="14085" width="28" style="11" customWidth="1"/>
    <col min="14086" max="14337" width="8.85546875" style="11"/>
    <col min="14338" max="14338" width="28.42578125" style="11" customWidth="1"/>
    <col min="14339" max="14339" width="33.140625" style="11" customWidth="1"/>
    <col min="14340" max="14340" width="32.42578125" style="11" customWidth="1"/>
    <col min="14341" max="14341" width="28" style="11" customWidth="1"/>
    <col min="14342" max="14593" width="8.85546875" style="11"/>
    <col min="14594" max="14594" width="28.42578125" style="11" customWidth="1"/>
    <col min="14595" max="14595" width="33.140625" style="11" customWidth="1"/>
    <col min="14596" max="14596" width="32.42578125" style="11" customWidth="1"/>
    <col min="14597" max="14597" width="28" style="11" customWidth="1"/>
    <col min="14598" max="14849" width="8.85546875" style="11"/>
    <col min="14850" max="14850" width="28.42578125" style="11" customWidth="1"/>
    <col min="14851" max="14851" width="33.140625" style="11" customWidth="1"/>
    <col min="14852" max="14852" width="32.42578125" style="11" customWidth="1"/>
    <col min="14853" max="14853" width="28" style="11" customWidth="1"/>
    <col min="14854" max="15105" width="8.85546875" style="11"/>
    <col min="15106" max="15106" width="28.42578125" style="11" customWidth="1"/>
    <col min="15107" max="15107" width="33.140625" style="11" customWidth="1"/>
    <col min="15108" max="15108" width="32.42578125" style="11" customWidth="1"/>
    <col min="15109" max="15109" width="28" style="11" customWidth="1"/>
    <col min="15110" max="15361" width="8.85546875" style="11"/>
    <col min="15362" max="15362" width="28.42578125" style="11" customWidth="1"/>
    <col min="15363" max="15363" width="33.140625" style="11" customWidth="1"/>
    <col min="15364" max="15364" width="32.42578125" style="11" customWidth="1"/>
    <col min="15365" max="15365" width="28" style="11" customWidth="1"/>
    <col min="15366" max="15617" width="8.85546875" style="11"/>
    <col min="15618" max="15618" width="28.42578125" style="11" customWidth="1"/>
    <col min="15619" max="15619" width="33.140625" style="11" customWidth="1"/>
    <col min="15620" max="15620" width="32.42578125" style="11" customWidth="1"/>
    <col min="15621" max="15621" width="28" style="11" customWidth="1"/>
    <col min="15622" max="15873" width="8.85546875" style="11"/>
    <col min="15874" max="15874" width="28.42578125" style="11" customWidth="1"/>
    <col min="15875" max="15875" width="33.140625" style="11" customWidth="1"/>
    <col min="15876" max="15876" width="32.42578125" style="11" customWidth="1"/>
    <col min="15877" max="15877" width="28" style="11" customWidth="1"/>
    <col min="15878" max="16129" width="8.85546875" style="11"/>
    <col min="16130" max="16130" width="28.42578125" style="11" customWidth="1"/>
    <col min="16131" max="16131" width="33.140625" style="11" customWidth="1"/>
    <col min="16132" max="16132" width="32.42578125" style="11" customWidth="1"/>
    <col min="16133" max="16133" width="28" style="11" customWidth="1"/>
    <col min="16134" max="16384" width="8.85546875" style="11"/>
  </cols>
  <sheetData>
    <row r="1" spans="1:6" ht="15">
      <c r="A1" s="12"/>
      <c r="B1" s="12" t="s">
        <v>116</v>
      </c>
      <c r="C1" s="12" t="s">
        <v>47</v>
      </c>
      <c r="D1" s="12" t="s">
        <v>48</v>
      </c>
      <c r="E1" s="13" t="s">
        <v>49</v>
      </c>
      <c r="F1" s="13" t="s">
        <v>46</v>
      </c>
    </row>
    <row r="2" spans="1:6" ht="18.75" customHeight="1" thickBot="1">
      <c r="A2" s="14" t="s">
        <v>0</v>
      </c>
      <c r="B2" s="450" t="str">
        <f>'Prezence 24.11.'!B33</f>
        <v>TJ SLAVOJ Český Brod "C" - Filip Růžička</v>
      </c>
    </row>
    <row r="3" spans="1:6" ht="18.75" customHeight="1" thickBot="1">
      <c r="B3" s="176" t="s">
        <v>252</v>
      </c>
      <c r="C3" s="15" t="str">
        <f>B2</f>
        <v>TJ SLAVOJ Český Brod "C" - Filip Růžička</v>
      </c>
      <c r="D3" s="16"/>
      <c r="E3" s="17"/>
      <c r="F3" s="18"/>
    </row>
    <row r="4" spans="1:6" ht="18.75" customHeight="1" thickBot="1">
      <c r="A4" s="14" t="s">
        <v>247</v>
      </c>
      <c r="B4" s="451" t="str">
        <f>'Prezence 24.11.'!B10</f>
        <v>TJ Radomyšl, z.s. "C" - Karel Čapek</v>
      </c>
      <c r="C4" s="105"/>
      <c r="D4" s="16"/>
      <c r="E4" s="19"/>
      <c r="F4" s="18"/>
    </row>
    <row r="5" spans="1:6" ht="15" customHeight="1" thickBot="1">
      <c r="A5" s="14"/>
      <c r="B5" s="177"/>
      <c r="C5" s="178" t="s">
        <v>256</v>
      </c>
      <c r="D5" s="20" t="str">
        <f>C7</f>
        <v>AC Zruč-Senec "A" - Tomáš Rott</v>
      </c>
      <c r="E5" s="19"/>
      <c r="F5" s="18"/>
    </row>
    <row r="6" spans="1:6" ht="18.75" customHeight="1" thickBot="1">
      <c r="A6" s="14" t="s">
        <v>1</v>
      </c>
      <c r="B6" s="452" t="str">
        <f>'Prezence 24.11.'!B6</f>
        <v>AC Zruč-Senec "A" - Tomáš Rott</v>
      </c>
      <c r="C6" s="104"/>
      <c r="D6" s="22"/>
      <c r="E6" s="23"/>
      <c r="F6" s="18"/>
    </row>
    <row r="7" spans="1:6" ht="18.75" customHeight="1" thickBot="1">
      <c r="B7" s="176" t="s">
        <v>253</v>
      </c>
      <c r="C7" s="24" t="str">
        <f>B6</f>
        <v>AC Zruč-Senec "A" - Tomáš Rott</v>
      </c>
      <c r="D7" s="22"/>
      <c r="E7" s="23"/>
      <c r="F7" s="18"/>
    </row>
    <row r="8" spans="1:6" ht="18.75" customHeight="1" thickBot="1">
      <c r="A8" s="14" t="s">
        <v>246</v>
      </c>
      <c r="B8" s="451" t="str">
        <f>'Prezence 24.11.'!B18</f>
        <v>NK CLIMAX Vsetín "C" - Martin Zbranek</v>
      </c>
      <c r="C8" s="106"/>
      <c r="D8" s="22"/>
      <c r="E8" s="23"/>
      <c r="F8" s="18"/>
    </row>
    <row r="9" spans="1:6" ht="15.75" customHeight="1" thickBot="1">
      <c r="A9" s="14"/>
      <c r="B9" s="177"/>
      <c r="C9" s="25"/>
      <c r="D9" s="454" t="s">
        <v>262</v>
      </c>
      <c r="E9" s="20" t="str">
        <f>D13</f>
        <v>TJ Peklo nad Zdobnicí "A" - Ondřej Fries</v>
      </c>
      <c r="F9" s="26"/>
    </row>
    <row r="10" spans="1:6" ht="18.75" customHeight="1" thickBot="1">
      <c r="A10" s="14" t="s">
        <v>2</v>
      </c>
      <c r="B10" s="452" t="str">
        <f>'Prezence 24.11.'!B28</f>
        <v>TJ Peklo nad Zdobnicí "A" - Ondřej Fries</v>
      </c>
      <c r="C10" s="15"/>
      <c r="D10" s="22"/>
      <c r="E10" s="107"/>
      <c r="F10" s="27"/>
    </row>
    <row r="11" spans="1:6" ht="18.75" customHeight="1" thickBot="1">
      <c r="B11" s="176" t="s">
        <v>254</v>
      </c>
      <c r="C11" s="15" t="str">
        <f>B10</f>
        <v>TJ Peklo nad Zdobnicí "A" - Ondřej Fries</v>
      </c>
      <c r="D11" s="22"/>
      <c r="E11" s="28"/>
      <c r="F11" s="27"/>
    </row>
    <row r="12" spans="1:6" ht="18.75" customHeight="1" thickBot="1">
      <c r="A12" s="14" t="s">
        <v>245</v>
      </c>
      <c r="B12" s="451" t="str">
        <f>'Prezence 24.11.'!B32</f>
        <v>TJ SLAVOJ Český Brod "B" - Jaroslav Synáček</v>
      </c>
      <c r="C12" s="108"/>
      <c r="D12" s="22"/>
      <c r="E12" s="28"/>
      <c r="F12" s="27"/>
    </row>
    <row r="13" spans="1:6" ht="12.75" customHeight="1" thickBot="1">
      <c r="A13" s="14"/>
      <c r="B13" s="177"/>
      <c r="C13" s="178" t="s">
        <v>261</v>
      </c>
      <c r="D13" s="29" t="str">
        <f>C11</f>
        <v>TJ Peklo nad Zdobnicí "A" - Ondřej Fries</v>
      </c>
      <c r="E13" s="28"/>
      <c r="F13" s="27"/>
    </row>
    <row r="14" spans="1:6" ht="18.75" customHeight="1" thickBot="1">
      <c r="A14" s="14" t="s">
        <v>3</v>
      </c>
      <c r="B14" s="452" t="str">
        <f>'Prezence 24.11.'!B14</f>
        <v>TJ Spartak Čelákovice "A" - Filip Seidl</v>
      </c>
      <c r="C14" s="21"/>
      <c r="D14" s="16"/>
      <c r="E14" s="28"/>
      <c r="F14" s="27"/>
    </row>
    <row r="15" spans="1:6" ht="18.75" customHeight="1" thickBot="1">
      <c r="B15" s="176" t="s">
        <v>255</v>
      </c>
      <c r="C15" s="24" t="str">
        <f>B14</f>
        <v>TJ Spartak Čelákovice "A" - Filip Seidl</v>
      </c>
      <c r="D15" s="16"/>
      <c r="E15" s="28"/>
      <c r="F15" s="27"/>
    </row>
    <row r="16" spans="1:6" ht="18.75" customHeight="1" thickBot="1">
      <c r="A16" s="14" t="s">
        <v>244</v>
      </c>
      <c r="B16" s="451" t="str">
        <f>'Prezence 24.11.'!B15</f>
        <v>TJ Spartak Čelákovice "B" - Tobiáš Matura</v>
      </c>
      <c r="C16" s="106"/>
      <c r="D16" s="30"/>
      <c r="E16" s="28"/>
      <c r="F16" s="27"/>
    </row>
    <row r="17" spans="1:11" ht="12.75" customHeight="1" thickBot="1">
      <c r="A17" s="14"/>
      <c r="B17" s="177"/>
      <c r="C17" s="25"/>
      <c r="D17" s="30"/>
      <c r="E17" s="453" t="s">
        <v>267</v>
      </c>
      <c r="F17" s="31" t="str">
        <f>E25</f>
        <v>TJ Baník Stříbro "A" - Lukáš Tolar</v>
      </c>
    </row>
    <row r="18" spans="1:11" ht="18.75" customHeight="1" thickBot="1">
      <c r="A18" s="14" t="s">
        <v>54</v>
      </c>
      <c r="B18" s="452" t="str">
        <f>'Prezence 24.11.'!B16</f>
        <v>NK CLIMAX Vsetín "A" - David Dvořák</v>
      </c>
      <c r="C18" s="15"/>
      <c r="D18" s="16"/>
      <c r="E18" s="17"/>
      <c r="F18" s="32"/>
    </row>
    <row r="19" spans="1:11" ht="18.75" customHeight="1" thickBot="1">
      <c r="B19" s="178" t="s">
        <v>257</v>
      </c>
      <c r="C19" s="15" t="str">
        <f>B18</f>
        <v>NK CLIMAX Vsetín "A" - David Dvořák</v>
      </c>
      <c r="D19" s="16"/>
      <c r="E19" s="17"/>
      <c r="F19" s="32"/>
    </row>
    <row r="20" spans="1:11" ht="18.75" customHeight="1" thickBot="1">
      <c r="A20" s="14" t="s">
        <v>243</v>
      </c>
      <c r="B20" s="451" t="str">
        <f>'Prezence 24.11.'!B7</f>
        <v>AC Zruč-Senec "B" - Jakub Kopejtko</v>
      </c>
      <c r="C20" s="108"/>
      <c r="D20" s="16"/>
      <c r="E20" s="19"/>
      <c r="F20" s="32"/>
    </row>
    <row r="21" spans="1:11" ht="15" customHeight="1" thickBot="1">
      <c r="A21" s="14"/>
      <c r="B21" s="177"/>
      <c r="C21" s="178" t="s">
        <v>263</v>
      </c>
      <c r="D21" s="20" t="str">
        <f>C19</f>
        <v>NK CLIMAX Vsetín "A" - David Dvořák</v>
      </c>
      <c r="E21" s="19"/>
      <c r="F21" s="32"/>
    </row>
    <row r="22" spans="1:11" ht="18.75" customHeight="1" thickBot="1">
      <c r="A22" s="14" t="s">
        <v>57</v>
      </c>
      <c r="B22" s="452" t="str">
        <f>'Prezence 24.11.'!B11</f>
        <v>MNK Modřice, z.s. "A" - Patrik Kolouch</v>
      </c>
      <c r="C22" s="21"/>
      <c r="D22" s="22"/>
      <c r="E22" s="23"/>
      <c r="F22" s="32"/>
    </row>
    <row r="23" spans="1:11" ht="18.75" customHeight="1" thickBot="1">
      <c r="B23" s="176" t="s">
        <v>258</v>
      </c>
      <c r="C23" s="24" t="str">
        <f>B22</f>
        <v>MNK Modřice, z.s. "A" - Patrik Kolouch</v>
      </c>
      <c r="D23" s="22"/>
      <c r="E23" s="23"/>
      <c r="F23" s="32"/>
    </row>
    <row r="24" spans="1:11" ht="18.75" customHeight="1" thickBot="1">
      <c r="A24" s="14" t="s">
        <v>242</v>
      </c>
      <c r="B24" s="451" t="str">
        <f>'Prezence 24.11.'!B12</f>
        <v>MNK Modřice, z.s. "B" - Ondřej Jurka</v>
      </c>
      <c r="C24" s="106"/>
      <c r="D24" s="22"/>
      <c r="E24" s="23"/>
      <c r="F24" s="32"/>
    </row>
    <row r="25" spans="1:11" ht="17.25" customHeight="1" thickBot="1">
      <c r="A25" s="14"/>
      <c r="B25" s="177"/>
      <c r="C25" s="25"/>
      <c r="D25" s="453" t="s">
        <v>265</v>
      </c>
      <c r="E25" s="20" t="str">
        <f>D29</f>
        <v>TJ Baník Stříbro "A" - Lukáš Tolar</v>
      </c>
      <c r="F25" s="33"/>
    </row>
    <row r="26" spans="1:11" ht="18.75" customHeight="1" thickBot="1">
      <c r="A26" s="14" t="s">
        <v>56</v>
      </c>
      <c r="B26" s="452" t="str">
        <f>'Prezence 24.11.'!B5</f>
        <v>SK Šacung Benešov 1947 - Michal Krunert</v>
      </c>
      <c r="C26" s="15"/>
      <c r="D26" s="22"/>
      <c r="E26" s="107"/>
      <c r="F26" s="34"/>
      <c r="K26" s="14"/>
    </row>
    <row r="27" spans="1:11" ht="18.75" customHeight="1" thickBot="1">
      <c r="B27" s="176" t="s">
        <v>259</v>
      </c>
      <c r="C27" s="15" t="str">
        <f>B26</f>
        <v>SK Šacung Benešov 1947 - Michal Krunert</v>
      </c>
      <c r="D27" s="22"/>
      <c r="E27" s="28"/>
      <c r="F27" s="34"/>
    </row>
    <row r="28" spans="1:11" ht="18.75" customHeight="1" thickBot="1">
      <c r="A28" s="14" t="s">
        <v>241</v>
      </c>
      <c r="B28" s="451" t="str">
        <f>'Prezence 24.11.'!B26</f>
        <v>TJ Dynamo České Budějovice z.s. "A" - Jan Novotný</v>
      </c>
      <c r="C28" s="108"/>
      <c r="D28" s="22"/>
      <c r="E28" s="28"/>
      <c r="F28" s="34"/>
    </row>
    <row r="29" spans="1:11" ht="19.5" customHeight="1" thickBot="1">
      <c r="A29" s="14"/>
      <c r="B29" s="177"/>
      <c r="C29" s="178" t="s">
        <v>264</v>
      </c>
      <c r="D29" s="29" t="str">
        <f>C31</f>
        <v>TJ Baník Stříbro "A" - Lukáš Tolar</v>
      </c>
      <c r="E29" s="35"/>
      <c r="F29" s="34"/>
    </row>
    <row r="30" spans="1:11" ht="18.75" customHeight="1" thickBot="1">
      <c r="A30" s="14" t="s">
        <v>55</v>
      </c>
      <c r="B30" s="452" t="str">
        <f>'Prezence 24.11.'!B22</f>
        <v>TJ Baník Stříbro "A" - Lukáš Tolar</v>
      </c>
      <c r="C30" s="21"/>
      <c r="D30" s="16"/>
      <c r="E30" s="36" t="str">
        <f>D5</f>
        <v>AC Zruč-Senec "A" - Tomáš Rott</v>
      </c>
      <c r="F30" s="26"/>
    </row>
    <row r="31" spans="1:11" ht="18.75" customHeight="1" thickBot="1">
      <c r="B31" s="179" t="s">
        <v>260</v>
      </c>
      <c r="C31" s="24" t="str">
        <f>B30</f>
        <v>TJ Baník Stříbro "A" - Lukáš Tolar</v>
      </c>
      <c r="D31" s="16"/>
      <c r="E31" s="109"/>
      <c r="F31" s="26"/>
    </row>
    <row r="32" spans="1:11" ht="18.75" customHeight="1" thickBot="1">
      <c r="A32" s="14" t="s">
        <v>240</v>
      </c>
      <c r="B32" s="451" t="str">
        <f>'Prezence 24.11.'!B29</f>
        <v>TJ Peklo nad Zdobnicí "B" - Josef Čižinský</v>
      </c>
      <c r="C32" s="106"/>
      <c r="D32" s="37"/>
      <c r="E32" s="455" t="s">
        <v>266</v>
      </c>
      <c r="F32" s="38" t="str">
        <f>E34</f>
        <v>NK CLIMAX Vsetín "A" - David Dvořák</v>
      </c>
    </row>
    <row r="33" spans="1:16" ht="18.75" customHeight="1">
      <c r="A33" s="14"/>
      <c r="C33" s="25"/>
      <c r="D33" s="16"/>
      <c r="E33" s="39"/>
      <c r="F33" s="26"/>
    </row>
    <row r="34" spans="1:16" ht="24" customHeight="1" thickBot="1">
      <c r="E34" s="40" t="str">
        <f>D21</f>
        <v>NK CLIMAX Vsetín "A" - David Dvořák</v>
      </c>
    </row>
    <row r="35" spans="1:16">
      <c r="C35" s="25"/>
      <c r="D35" s="16"/>
      <c r="E35" s="26"/>
      <c r="F35" s="26"/>
    </row>
    <row r="45" spans="1:1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6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1:16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1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1:16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1:16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1:16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1:16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1:16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1:16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1:16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</sheetData>
  <pageMargins left="0.11811023622047245" right="0.11811023622047245" top="0" bottom="0" header="0.31496062992125984" footer="0.31496062992125984"/>
  <pageSetup paperSize="9" scale="96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X39"/>
  <sheetViews>
    <sheetView showGridLines="0" workbookViewId="0">
      <selection activeCell="W19" sqref="W19"/>
    </sheetView>
  </sheetViews>
  <sheetFormatPr defaultRowHeight="15"/>
  <cols>
    <col min="1" max="1" width="9.140625" style="4" customWidth="1"/>
    <col min="2" max="6" width="5.28515625" style="4" customWidth="1"/>
    <col min="7" max="7" width="4" style="4" customWidth="1"/>
    <col min="8" max="12" width="5.28515625" style="4" customWidth="1"/>
    <col min="13" max="13" width="4" style="4" customWidth="1"/>
    <col min="14" max="15" width="4.28515625" style="4" customWidth="1"/>
    <col min="16" max="19" width="5.140625" style="4" customWidth="1"/>
    <col min="20" max="258" width="8.85546875" style="4"/>
    <col min="259" max="260" width="6.5703125" style="4" customWidth="1"/>
    <col min="261" max="261" width="26.140625" style="4" customWidth="1"/>
    <col min="262" max="270" width="5.7109375" style="4" customWidth="1"/>
    <col min="271" max="514" width="8.85546875" style="4"/>
    <col min="515" max="516" width="6.5703125" style="4" customWidth="1"/>
    <col min="517" max="517" width="26.140625" style="4" customWidth="1"/>
    <col min="518" max="526" width="5.7109375" style="4" customWidth="1"/>
    <col min="527" max="770" width="8.85546875" style="4"/>
    <col min="771" max="772" width="6.5703125" style="4" customWidth="1"/>
    <col min="773" max="773" width="26.140625" style="4" customWidth="1"/>
    <col min="774" max="782" width="5.7109375" style="4" customWidth="1"/>
    <col min="783" max="1026" width="8.85546875" style="4"/>
    <col min="1027" max="1028" width="6.5703125" style="4" customWidth="1"/>
    <col min="1029" max="1029" width="26.140625" style="4" customWidth="1"/>
    <col min="1030" max="1038" width="5.7109375" style="4" customWidth="1"/>
    <col min="1039" max="1282" width="8.85546875" style="4"/>
    <col min="1283" max="1284" width="6.5703125" style="4" customWidth="1"/>
    <col min="1285" max="1285" width="26.140625" style="4" customWidth="1"/>
    <col min="1286" max="1294" width="5.7109375" style="4" customWidth="1"/>
    <col min="1295" max="1538" width="8.85546875" style="4"/>
    <col min="1539" max="1540" width="6.5703125" style="4" customWidth="1"/>
    <col min="1541" max="1541" width="26.140625" style="4" customWidth="1"/>
    <col min="1542" max="1550" width="5.7109375" style="4" customWidth="1"/>
    <col min="1551" max="1794" width="8.85546875" style="4"/>
    <col min="1795" max="1796" width="6.5703125" style="4" customWidth="1"/>
    <col min="1797" max="1797" width="26.140625" style="4" customWidth="1"/>
    <col min="1798" max="1806" width="5.7109375" style="4" customWidth="1"/>
    <col min="1807" max="2050" width="8.85546875" style="4"/>
    <col min="2051" max="2052" width="6.5703125" style="4" customWidth="1"/>
    <col min="2053" max="2053" width="26.140625" style="4" customWidth="1"/>
    <col min="2054" max="2062" width="5.7109375" style="4" customWidth="1"/>
    <col min="2063" max="2306" width="8.85546875" style="4"/>
    <col min="2307" max="2308" width="6.5703125" style="4" customWidth="1"/>
    <col min="2309" max="2309" width="26.140625" style="4" customWidth="1"/>
    <col min="2310" max="2318" width="5.7109375" style="4" customWidth="1"/>
    <col min="2319" max="2562" width="8.85546875" style="4"/>
    <col min="2563" max="2564" width="6.5703125" style="4" customWidth="1"/>
    <col min="2565" max="2565" width="26.140625" style="4" customWidth="1"/>
    <col min="2566" max="2574" width="5.7109375" style="4" customWidth="1"/>
    <col min="2575" max="2818" width="8.85546875" style="4"/>
    <col min="2819" max="2820" width="6.5703125" style="4" customWidth="1"/>
    <col min="2821" max="2821" width="26.140625" style="4" customWidth="1"/>
    <col min="2822" max="2830" width="5.7109375" style="4" customWidth="1"/>
    <col min="2831" max="3074" width="8.85546875" style="4"/>
    <col min="3075" max="3076" width="6.5703125" style="4" customWidth="1"/>
    <col min="3077" max="3077" width="26.140625" style="4" customWidth="1"/>
    <col min="3078" max="3086" width="5.7109375" style="4" customWidth="1"/>
    <col min="3087" max="3330" width="8.85546875" style="4"/>
    <col min="3331" max="3332" width="6.5703125" style="4" customWidth="1"/>
    <col min="3333" max="3333" width="26.140625" style="4" customWidth="1"/>
    <col min="3334" max="3342" width="5.7109375" style="4" customWidth="1"/>
    <col min="3343" max="3586" width="8.85546875" style="4"/>
    <col min="3587" max="3588" width="6.5703125" style="4" customWidth="1"/>
    <col min="3589" max="3589" width="26.140625" style="4" customWidth="1"/>
    <col min="3590" max="3598" width="5.7109375" style="4" customWidth="1"/>
    <col min="3599" max="3842" width="8.85546875" style="4"/>
    <col min="3843" max="3844" width="6.5703125" style="4" customWidth="1"/>
    <col min="3845" max="3845" width="26.140625" style="4" customWidth="1"/>
    <col min="3846" max="3854" width="5.7109375" style="4" customWidth="1"/>
    <col min="3855" max="4098" width="8.85546875" style="4"/>
    <col min="4099" max="4100" width="6.5703125" style="4" customWidth="1"/>
    <col min="4101" max="4101" width="26.140625" style="4" customWidth="1"/>
    <col min="4102" max="4110" width="5.7109375" style="4" customWidth="1"/>
    <col min="4111" max="4354" width="8.85546875" style="4"/>
    <col min="4355" max="4356" width="6.5703125" style="4" customWidth="1"/>
    <col min="4357" max="4357" width="26.140625" style="4" customWidth="1"/>
    <col min="4358" max="4366" width="5.7109375" style="4" customWidth="1"/>
    <col min="4367" max="4610" width="8.85546875" style="4"/>
    <col min="4611" max="4612" width="6.5703125" style="4" customWidth="1"/>
    <col min="4613" max="4613" width="26.140625" style="4" customWidth="1"/>
    <col min="4614" max="4622" width="5.7109375" style="4" customWidth="1"/>
    <col min="4623" max="4866" width="8.85546875" style="4"/>
    <col min="4867" max="4868" width="6.5703125" style="4" customWidth="1"/>
    <col min="4869" max="4869" width="26.140625" style="4" customWidth="1"/>
    <col min="4870" max="4878" width="5.7109375" style="4" customWidth="1"/>
    <col min="4879" max="5122" width="8.85546875" style="4"/>
    <col min="5123" max="5124" width="6.5703125" style="4" customWidth="1"/>
    <col min="5125" max="5125" width="26.140625" style="4" customWidth="1"/>
    <col min="5126" max="5134" width="5.7109375" style="4" customWidth="1"/>
    <col min="5135" max="5378" width="8.85546875" style="4"/>
    <col min="5379" max="5380" width="6.5703125" style="4" customWidth="1"/>
    <col min="5381" max="5381" width="26.140625" style="4" customWidth="1"/>
    <col min="5382" max="5390" width="5.7109375" style="4" customWidth="1"/>
    <col min="5391" max="5634" width="8.85546875" style="4"/>
    <col min="5635" max="5636" width="6.5703125" style="4" customWidth="1"/>
    <col min="5637" max="5637" width="26.140625" style="4" customWidth="1"/>
    <col min="5638" max="5646" width="5.7109375" style="4" customWidth="1"/>
    <col min="5647" max="5890" width="8.85546875" style="4"/>
    <col min="5891" max="5892" width="6.5703125" style="4" customWidth="1"/>
    <col min="5893" max="5893" width="26.140625" style="4" customWidth="1"/>
    <col min="5894" max="5902" width="5.7109375" style="4" customWidth="1"/>
    <col min="5903" max="6146" width="8.85546875" style="4"/>
    <col min="6147" max="6148" width="6.5703125" style="4" customWidth="1"/>
    <col min="6149" max="6149" width="26.140625" style="4" customWidth="1"/>
    <col min="6150" max="6158" width="5.7109375" style="4" customWidth="1"/>
    <col min="6159" max="6402" width="8.85546875" style="4"/>
    <col min="6403" max="6404" width="6.5703125" style="4" customWidth="1"/>
    <col min="6405" max="6405" width="26.140625" style="4" customWidth="1"/>
    <col min="6406" max="6414" width="5.7109375" style="4" customWidth="1"/>
    <col min="6415" max="6658" width="8.85546875" style="4"/>
    <col min="6659" max="6660" width="6.5703125" style="4" customWidth="1"/>
    <col min="6661" max="6661" width="26.140625" style="4" customWidth="1"/>
    <col min="6662" max="6670" width="5.7109375" style="4" customWidth="1"/>
    <col min="6671" max="6914" width="8.85546875" style="4"/>
    <col min="6915" max="6916" width="6.5703125" style="4" customWidth="1"/>
    <col min="6917" max="6917" width="26.140625" style="4" customWidth="1"/>
    <col min="6918" max="6926" width="5.7109375" style="4" customWidth="1"/>
    <col min="6927" max="7170" width="8.85546875" style="4"/>
    <col min="7171" max="7172" width="6.5703125" style="4" customWidth="1"/>
    <col min="7173" max="7173" width="26.140625" style="4" customWidth="1"/>
    <col min="7174" max="7182" width="5.7109375" style="4" customWidth="1"/>
    <col min="7183" max="7426" width="8.85546875" style="4"/>
    <col min="7427" max="7428" width="6.5703125" style="4" customWidth="1"/>
    <col min="7429" max="7429" width="26.140625" style="4" customWidth="1"/>
    <col min="7430" max="7438" width="5.7109375" style="4" customWidth="1"/>
    <col min="7439" max="7682" width="8.85546875" style="4"/>
    <col min="7683" max="7684" width="6.5703125" style="4" customWidth="1"/>
    <col min="7685" max="7685" width="26.140625" style="4" customWidth="1"/>
    <col min="7686" max="7694" width="5.7109375" style="4" customWidth="1"/>
    <col min="7695" max="7938" width="8.85546875" style="4"/>
    <col min="7939" max="7940" width="6.5703125" style="4" customWidth="1"/>
    <col min="7941" max="7941" width="26.140625" style="4" customWidth="1"/>
    <col min="7942" max="7950" width="5.7109375" style="4" customWidth="1"/>
    <col min="7951" max="8194" width="8.85546875" style="4"/>
    <col min="8195" max="8196" width="6.5703125" style="4" customWidth="1"/>
    <col min="8197" max="8197" width="26.140625" style="4" customWidth="1"/>
    <col min="8198" max="8206" width="5.7109375" style="4" customWidth="1"/>
    <col min="8207" max="8450" width="8.85546875" style="4"/>
    <col min="8451" max="8452" width="6.5703125" style="4" customWidth="1"/>
    <col min="8453" max="8453" width="26.140625" style="4" customWidth="1"/>
    <col min="8454" max="8462" width="5.7109375" style="4" customWidth="1"/>
    <col min="8463" max="8706" width="8.85546875" style="4"/>
    <col min="8707" max="8708" width="6.5703125" style="4" customWidth="1"/>
    <col min="8709" max="8709" width="26.140625" style="4" customWidth="1"/>
    <col min="8710" max="8718" width="5.7109375" style="4" customWidth="1"/>
    <col min="8719" max="8962" width="8.85546875" style="4"/>
    <col min="8963" max="8964" width="6.5703125" style="4" customWidth="1"/>
    <col min="8965" max="8965" width="26.140625" style="4" customWidth="1"/>
    <col min="8966" max="8974" width="5.7109375" style="4" customWidth="1"/>
    <col min="8975" max="9218" width="8.85546875" style="4"/>
    <col min="9219" max="9220" width="6.5703125" style="4" customWidth="1"/>
    <col min="9221" max="9221" width="26.140625" style="4" customWidth="1"/>
    <col min="9222" max="9230" width="5.7109375" style="4" customWidth="1"/>
    <col min="9231" max="9474" width="8.85546875" style="4"/>
    <col min="9475" max="9476" width="6.5703125" style="4" customWidth="1"/>
    <col min="9477" max="9477" width="26.140625" style="4" customWidth="1"/>
    <col min="9478" max="9486" width="5.7109375" style="4" customWidth="1"/>
    <col min="9487" max="9730" width="8.85546875" style="4"/>
    <col min="9731" max="9732" width="6.5703125" style="4" customWidth="1"/>
    <col min="9733" max="9733" width="26.140625" style="4" customWidth="1"/>
    <col min="9734" max="9742" width="5.7109375" style="4" customWidth="1"/>
    <col min="9743" max="9986" width="8.85546875" style="4"/>
    <col min="9987" max="9988" width="6.5703125" style="4" customWidth="1"/>
    <col min="9989" max="9989" width="26.140625" style="4" customWidth="1"/>
    <col min="9990" max="9998" width="5.7109375" style="4" customWidth="1"/>
    <col min="9999" max="10242" width="8.85546875" style="4"/>
    <col min="10243" max="10244" width="6.5703125" style="4" customWidth="1"/>
    <col min="10245" max="10245" width="26.140625" style="4" customWidth="1"/>
    <col min="10246" max="10254" width="5.7109375" style="4" customWidth="1"/>
    <col min="10255" max="10498" width="8.85546875" style="4"/>
    <col min="10499" max="10500" width="6.5703125" style="4" customWidth="1"/>
    <col min="10501" max="10501" width="26.140625" style="4" customWidth="1"/>
    <col min="10502" max="10510" width="5.7109375" style="4" customWidth="1"/>
    <col min="10511" max="10754" width="8.85546875" style="4"/>
    <col min="10755" max="10756" width="6.5703125" style="4" customWidth="1"/>
    <col min="10757" max="10757" width="26.140625" style="4" customWidth="1"/>
    <col min="10758" max="10766" width="5.7109375" style="4" customWidth="1"/>
    <col min="10767" max="11010" width="8.85546875" style="4"/>
    <col min="11011" max="11012" width="6.5703125" style="4" customWidth="1"/>
    <col min="11013" max="11013" width="26.140625" style="4" customWidth="1"/>
    <col min="11014" max="11022" width="5.7109375" style="4" customWidth="1"/>
    <col min="11023" max="11266" width="8.85546875" style="4"/>
    <col min="11267" max="11268" width="6.5703125" style="4" customWidth="1"/>
    <col min="11269" max="11269" width="26.140625" style="4" customWidth="1"/>
    <col min="11270" max="11278" width="5.7109375" style="4" customWidth="1"/>
    <col min="11279" max="11522" width="8.85546875" style="4"/>
    <col min="11523" max="11524" width="6.5703125" style="4" customWidth="1"/>
    <col min="11525" max="11525" width="26.140625" style="4" customWidth="1"/>
    <col min="11526" max="11534" width="5.7109375" style="4" customWidth="1"/>
    <col min="11535" max="11778" width="8.85546875" style="4"/>
    <col min="11779" max="11780" width="6.5703125" style="4" customWidth="1"/>
    <col min="11781" max="11781" width="26.140625" style="4" customWidth="1"/>
    <col min="11782" max="11790" width="5.7109375" style="4" customWidth="1"/>
    <col min="11791" max="12034" width="8.85546875" style="4"/>
    <col min="12035" max="12036" width="6.5703125" style="4" customWidth="1"/>
    <col min="12037" max="12037" width="26.140625" style="4" customWidth="1"/>
    <col min="12038" max="12046" width="5.7109375" style="4" customWidth="1"/>
    <col min="12047" max="12290" width="8.85546875" style="4"/>
    <col min="12291" max="12292" width="6.5703125" style="4" customWidth="1"/>
    <col min="12293" max="12293" width="26.140625" style="4" customWidth="1"/>
    <col min="12294" max="12302" width="5.7109375" style="4" customWidth="1"/>
    <col min="12303" max="12546" width="8.85546875" style="4"/>
    <col min="12547" max="12548" width="6.5703125" style="4" customWidth="1"/>
    <col min="12549" max="12549" width="26.140625" style="4" customWidth="1"/>
    <col min="12550" max="12558" width="5.7109375" style="4" customWidth="1"/>
    <col min="12559" max="12802" width="8.85546875" style="4"/>
    <col min="12803" max="12804" width="6.5703125" style="4" customWidth="1"/>
    <col min="12805" max="12805" width="26.140625" style="4" customWidth="1"/>
    <col min="12806" max="12814" width="5.7109375" style="4" customWidth="1"/>
    <col min="12815" max="13058" width="8.85546875" style="4"/>
    <col min="13059" max="13060" width="6.5703125" style="4" customWidth="1"/>
    <col min="13061" max="13061" width="26.140625" style="4" customWidth="1"/>
    <col min="13062" max="13070" width="5.7109375" style="4" customWidth="1"/>
    <col min="13071" max="13314" width="8.85546875" style="4"/>
    <col min="13315" max="13316" width="6.5703125" style="4" customWidth="1"/>
    <col min="13317" max="13317" width="26.140625" style="4" customWidth="1"/>
    <col min="13318" max="13326" width="5.7109375" style="4" customWidth="1"/>
    <col min="13327" max="13570" width="8.85546875" style="4"/>
    <col min="13571" max="13572" width="6.5703125" style="4" customWidth="1"/>
    <col min="13573" max="13573" width="26.140625" style="4" customWidth="1"/>
    <col min="13574" max="13582" width="5.7109375" style="4" customWidth="1"/>
    <col min="13583" max="13826" width="8.85546875" style="4"/>
    <col min="13827" max="13828" width="6.5703125" style="4" customWidth="1"/>
    <col min="13829" max="13829" width="26.140625" style="4" customWidth="1"/>
    <col min="13830" max="13838" width="5.7109375" style="4" customWidth="1"/>
    <col min="13839" max="14082" width="8.85546875" style="4"/>
    <col min="14083" max="14084" width="6.5703125" style="4" customWidth="1"/>
    <col min="14085" max="14085" width="26.140625" style="4" customWidth="1"/>
    <col min="14086" max="14094" width="5.7109375" style="4" customWidth="1"/>
    <col min="14095" max="14338" width="8.85546875" style="4"/>
    <col min="14339" max="14340" width="6.5703125" style="4" customWidth="1"/>
    <col min="14341" max="14341" width="26.140625" style="4" customWidth="1"/>
    <col min="14342" max="14350" width="5.7109375" style="4" customWidth="1"/>
    <col min="14351" max="14594" width="8.85546875" style="4"/>
    <col min="14595" max="14596" width="6.5703125" style="4" customWidth="1"/>
    <col min="14597" max="14597" width="26.140625" style="4" customWidth="1"/>
    <col min="14598" max="14606" width="5.7109375" style="4" customWidth="1"/>
    <col min="14607" max="14850" width="8.85546875" style="4"/>
    <col min="14851" max="14852" width="6.5703125" style="4" customWidth="1"/>
    <col min="14853" max="14853" width="26.140625" style="4" customWidth="1"/>
    <col min="14854" max="14862" width="5.7109375" style="4" customWidth="1"/>
    <col min="14863" max="15106" width="8.85546875" style="4"/>
    <col min="15107" max="15108" width="6.5703125" style="4" customWidth="1"/>
    <col min="15109" max="15109" width="26.140625" style="4" customWidth="1"/>
    <col min="15110" max="15118" width="5.7109375" style="4" customWidth="1"/>
    <col min="15119" max="15362" width="8.85546875" style="4"/>
    <col min="15363" max="15364" width="6.5703125" style="4" customWidth="1"/>
    <col min="15365" max="15365" width="26.140625" style="4" customWidth="1"/>
    <col min="15366" max="15374" width="5.7109375" style="4" customWidth="1"/>
    <col min="15375" max="15618" width="8.85546875" style="4"/>
    <col min="15619" max="15620" width="6.5703125" style="4" customWidth="1"/>
    <col min="15621" max="15621" width="26.140625" style="4" customWidth="1"/>
    <col min="15622" max="15630" width="5.7109375" style="4" customWidth="1"/>
    <col min="15631" max="15874" width="8.85546875" style="4"/>
    <col min="15875" max="15876" width="6.5703125" style="4" customWidth="1"/>
    <col min="15877" max="15877" width="26.140625" style="4" customWidth="1"/>
    <col min="15878" max="15886" width="5.7109375" style="4" customWidth="1"/>
    <col min="15887" max="16130" width="8.85546875" style="4"/>
    <col min="16131" max="16132" width="6.5703125" style="4" customWidth="1"/>
    <col min="16133" max="16133" width="26.140625" style="4" customWidth="1"/>
    <col min="16134" max="16142" width="5.7109375" style="4" customWidth="1"/>
    <col min="16143" max="16384" width="8.85546875" style="4"/>
  </cols>
  <sheetData>
    <row r="1" spans="1:24">
      <c r="A1" s="4" t="s">
        <v>82</v>
      </c>
      <c r="B1" s="435">
        <v>43428</v>
      </c>
      <c r="C1" s="435"/>
      <c r="D1" s="435"/>
    </row>
    <row r="2" spans="1:24" ht="15.75">
      <c r="A2" s="434" t="s">
        <v>83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</row>
    <row r="3" spans="1:24" ht="6.75" customHeight="1" thickBo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24" ht="13.5" customHeight="1">
      <c r="A4" s="426" t="s">
        <v>84</v>
      </c>
      <c r="B4" s="428" t="s">
        <v>64</v>
      </c>
      <c r="C4" s="428"/>
      <c r="D4" s="428"/>
      <c r="E4" s="428"/>
      <c r="F4" s="429"/>
      <c r="G4" s="420" t="s">
        <v>117</v>
      </c>
      <c r="H4" s="421"/>
      <c r="I4" s="421"/>
      <c r="J4" s="428" t="str">
        <f>'Nasazení do skupin'!$A$2</f>
        <v>SŽ1</v>
      </c>
      <c r="K4" s="428"/>
      <c r="L4" s="428"/>
      <c r="M4" s="429"/>
      <c r="N4" s="426" t="s">
        <v>118</v>
      </c>
      <c r="O4" s="432"/>
      <c r="P4" s="414">
        <v>63</v>
      </c>
      <c r="Q4" s="416" t="s">
        <v>119</v>
      </c>
      <c r="R4" s="417"/>
      <c r="S4" s="414" t="str">
        <f>VLOOKUP(P4,Zápasy!B4:H78,2,0)</f>
        <v>3M</v>
      </c>
    </row>
    <row r="5" spans="1:24" ht="13.5" customHeight="1" thickBot="1">
      <c r="A5" s="427"/>
      <c r="B5" s="430"/>
      <c r="C5" s="430"/>
      <c r="D5" s="430"/>
      <c r="E5" s="430"/>
      <c r="F5" s="431"/>
      <c r="G5" s="423"/>
      <c r="H5" s="424"/>
      <c r="I5" s="424"/>
      <c r="J5" s="430"/>
      <c r="K5" s="430"/>
      <c r="L5" s="430"/>
      <c r="M5" s="431"/>
      <c r="N5" s="427"/>
      <c r="O5" s="433"/>
      <c r="P5" s="415"/>
      <c r="Q5" s="418"/>
      <c r="R5" s="419"/>
      <c r="S5" s="415"/>
    </row>
    <row r="6" spans="1:24" ht="13.5" customHeight="1">
      <c r="A6" s="426" t="s">
        <v>85</v>
      </c>
      <c r="B6" s="438">
        <f>$B$1</f>
        <v>43428</v>
      </c>
      <c r="C6" s="438"/>
      <c r="D6" s="438"/>
      <c r="E6" s="438"/>
      <c r="F6" s="439"/>
      <c r="G6" s="420" t="s">
        <v>120</v>
      </c>
      <c r="H6" s="421"/>
      <c r="I6" s="421"/>
      <c r="J6" s="442">
        <f>VLOOKUP(P4,Zápasy!B4:H78,4,0)</f>
        <v>0</v>
      </c>
      <c r="K6" s="442"/>
      <c r="L6" s="442"/>
      <c r="M6" s="443"/>
      <c r="N6" s="420" t="s">
        <v>121</v>
      </c>
      <c r="O6" s="421"/>
      <c r="P6" s="422"/>
      <c r="Q6" s="420" t="s">
        <v>122</v>
      </c>
      <c r="R6" s="421"/>
      <c r="S6" s="422"/>
      <c r="V6" s="111"/>
      <c r="X6" s="111"/>
    </row>
    <row r="7" spans="1:24" ht="13.15" customHeight="1" thickBot="1">
      <c r="A7" s="427"/>
      <c r="B7" s="440"/>
      <c r="C7" s="440"/>
      <c r="D7" s="440"/>
      <c r="E7" s="440"/>
      <c r="F7" s="441"/>
      <c r="G7" s="423"/>
      <c r="H7" s="424"/>
      <c r="I7" s="424"/>
      <c r="J7" s="444"/>
      <c r="K7" s="444"/>
      <c r="L7" s="444"/>
      <c r="M7" s="445"/>
      <c r="N7" s="423"/>
      <c r="O7" s="424"/>
      <c r="P7" s="425"/>
      <c r="Q7" s="423"/>
      <c r="R7" s="424"/>
      <c r="S7" s="425"/>
      <c r="V7" s="111"/>
      <c r="X7" s="111"/>
    </row>
    <row r="8" spans="1:24" ht="18.75" customHeight="1">
      <c r="A8" s="112" t="s">
        <v>123</v>
      </c>
      <c r="B8" s="406"/>
      <c r="C8" s="406"/>
      <c r="D8" s="406"/>
      <c r="E8" s="406"/>
      <c r="F8" s="407"/>
      <c r="G8" s="112" t="s">
        <v>124</v>
      </c>
      <c r="H8" s="113"/>
      <c r="I8" s="436" t="str">
        <f>VLOOKUP(B13,'Nasazení do skupin'!$B$5:$G$60,6,0)</f>
        <v>Škudrna</v>
      </c>
      <c r="J8" s="436"/>
      <c r="K8" s="436"/>
      <c r="L8" s="436"/>
      <c r="M8" s="437"/>
      <c r="N8" s="112" t="s">
        <v>125</v>
      </c>
      <c r="O8" s="113"/>
      <c r="P8" s="406">
        <f>VLOOKUP(B13,'Nasazení do skupin'!$B$5:$G$60,5,0)</f>
        <v>0</v>
      </c>
      <c r="Q8" s="406"/>
      <c r="R8" s="406"/>
      <c r="S8" s="407"/>
      <c r="V8" s="111"/>
      <c r="X8" s="111"/>
    </row>
    <row r="9" spans="1:24" ht="16.5" thickBot="1">
      <c r="A9" s="172" t="s">
        <v>86</v>
      </c>
      <c r="B9" s="408"/>
      <c r="C9" s="408"/>
      <c r="D9" s="408"/>
      <c r="E9" s="408"/>
      <c r="F9" s="409"/>
      <c r="G9" s="410" t="s">
        <v>86</v>
      </c>
      <c r="H9" s="411"/>
      <c r="I9" s="412"/>
      <c r="J9" s="412"/>
      <c r="K9" s="412"/>
      <c r="L9" s="412"/>
      <c r="M9" s="413"/>
      <c r="N9" s="410" t="s">
        <v>86</v>
      </c>
      <c r="O9" s="411"/>
      <c r="P9" s="408"/>
      <c r="Q9" s="408"/>
      <c r="R9" s="408"/>
      <c r="S9" s="409"/>
      <c r="V9" s="111"/>
      <c r="X9" s="111"/>
    </row>
    <row r="10" spans="1:24" ht="18.75" customHeight="1">
      <c r="A10" s="112" t="s">
        <v>123</v>
      </c>
      <c r="B10" s="406"/>
      <c r="C10" s="406"/>
      <c r="D10" s="406"/>
      <c r="E10" s="406"/>
      <c r="F10" s="407"/>
      <c r="G10" s="112" t="s">
        <v>126</v>
      </c>
      <c r="H10" s="113"/>
      <c r="I10" s="436" t="str">
        <f>VLOOKUP(H13,'Nasazení do skupin'!$B$5:$G$60,6,0)</f>
        <v>Gebel</v>
      </c>
      <c r="J10" s="436"/>
      <c r="K10" s="436"/>
      <c r="L10" s="436"/>
      <c r="M10" s="437"/>
      <c r="N10" s="112" t="s">
        <v>127</v>
      </c>
      <c r="O10" s="113"/>
      <c r="P10" s="406">
        <f>VLOOKUP(H13,'Nasazení do skupin'!$B$5:$G$60,5,0)</f>
        <v>0</v>
      </c>
      <c r="Q10" s="406"/>
      <c r="R10" s="406"/>
      <c r="S10" s="407"/>
      <c r="V10" s="111"/>
      <c r="X10" s="111"/>
    </row>
    <row r="11" spans="1:24" ht="16.5" thickBot="1">
      <c r="A11" s="172" t="s">
        <v>86</v>
      </c>
      <c r="B11" s="408"/>
      <c r="C11" s="408"/>
      <c r="D11" s="408"/>
      <c r="E11" s="408"/>
      <c r="F11" s="409"/>
      <c r="G11" s="410" t="s">
        <v>86</v>
      </c>
      <c r="H11" s="411"/>
      <c r="I11" s="412"/>
      <c r="J11" s="412"/>
      <c r="K11" s="412"/>
      <c r="L11" s="412"/>
      <c r="M11" s="413"/>
      <c r="N11" s="410" t="s">
        <v>86</v>
      </c>
      <c r="O11" s="411"/>
      <c r="P11" s="408"/>
      <c r="Q11" s="408"/>
      <c r="R11" s="408"/>
      <c r="S11" s="409"/>
    </row>
    <row r="12" spans="1:24" ht="12" customHeight="1">
      <c r="A12" s="388" t="s">
        <v>87</v>
      </c>
      <c r="B12" s="390" t="s">
        <v>88</v>
      </c>
      <c r="C12" s="391"/>
      <c r="D12" s="391"/>
      <c r="E12" s="391"/>
      <c r="F12" s="392"/>
      <c r="G12" s="393" t="s">
        <v>65</v>
      </c>
      <c r="H12" s="390" t="s">
        <v>89</v>
      </c>
      <c r="I12" s="391"/>
      <c r="J12" s="391"/>
      <c r="K12" s="391"/>
      <c r="L12" s="392"/>
      <c r="M12" s="393" t="s">
        <v>65</v>
      </c>
      <c r="N12" s="395" t="s">
        <v>90</v>
      </c>
      <c r="O12" s="396"/>
      <c r="P12" s="395" t="s">
        <v>91</v>
      </c>
      <c r="Q12" s="396"/>
      <c r="R12" s="395" t="s">
        <v>92</v>
      </c>
      <c r="S12" s="396"/>
    </row>
    <row r="13" spans="1:24" s="116" customFormat="1" ht="24" customHeight="1" thickBot="1">
      <c r="A13" s="389"/>
      <c r="B13" s="397" t="str">
        <f>VLOOKUP(P4,Zápasy!$B$4:$H$77,5,0)</f>
        <v>AC Zruč-Senec "A" - Tomáš Rott</v>
      </c>
      <c r="C13" s="398"/>
      <c r="D13" s="398"/>
      <c r="E13" s="398"/>
      <c r="F13" s="399"/>
      <c r="G13" s="394"/>
      <c r="H13" s="397" t="str">
        <f>VLOOKUP(P4,Zápasy!$B$4:$H$76,7,0)</f>
        <v>NK CLIMAX Vsetín "A" - David Dvořák</v>
      </c>
      <c r="I13" s="398"/>
      <c r="J13" s="398"/>
      <c r="K13" s="398"/>
      <c r="L13" s="399"/>
      <c r="M13" s="394"/>
      <c r="N13" s="114" t="s">
        <v>4</v>
      </c>
      <c r="O13" s="115" t="s">
        <v>53</v>
      </c>
      <c r="P13" s="114" t="s">
        <v>4</v>
      </c>
      <c r="Q13" s="115" t="s">
        <v>53</v>
      </c>
      <c r="R13" s="114" t="s">
        <v>4</v>
      </c>
      <c r="S13" s="115" t="s">
        <v>53</v>
      </c>
    </row>
    <row r="14" spans="1:24" s="116" customFormat="1" ht="18" customHeight="1">
      <c r="A14" s="117" t="s">
        <v>70</v>
      </c>
      <c r="B14" s="180"/>
      <c r="C14" s="118"/>
      <c r="D14" s="118"/>
      <c r="E14" s="118"/>
      <c r="F14" s="149"/>
      <c r="G14" s="119"/>
      <c r="H14" s="180"/>
      <c r="I14" s="118"/>
      <c r="J14" s="118"/>
      <c r="K14" s="118"/>
      <c r="L14" s="121"/>
      <c r="M14" s="120"/>
      <c r="N14" s="150"/>
      <c r="O14" s="121"/>
      <c r="P14" s="400"/>
      <c r="Q14" s="403"/>
      <c r="R14" s="400"/>
      <c r="S14" s="403"/>
    </row>
    <row r="15" spans="1:24" s="116" customFormat="1" ht="18" customHeight="1">
      <c r="A15" s="122" t="s">
        <v>71</v>
      </c>
      <c r="B15" s="123"/>
      <c r="C15" s="124"/>
      <c r="D15" s="124"/>
      <c r="E15" s="124"/>
      <c r="F15" s="125"/>
      <c r="G15" s="126"/>
      <c r="H15" s="123"/>
      <c r="I15" s="124"/>
      <c r="J15" s="124"/>
      <c r="K15" s="124"/>
      <c r="L15" s="125"/>
      <c r="M15" s="127"/>
      <c r="N15" s="128"/>
      <c r="O15" s="125"/>
      <c r="P15" s="401"/>
      <c r="Q15" s="404"/>
      <c r="R15" s="401"/>
      <c r="S15" s="404"/>
    </row>
    <row r="16" spans="1:24" s="116" customFormat="1" ht="18" customHeight="1" thickBot="1">
      <c r="A16" s="129" t="s">
        <v>72</v>
      </c>
      <c r="B16" s="130"/>
      <c r="C16" s="131"/>
      <c r="D16" s="131"/>
      <c r="E16" s="131"/>
      <c r="F16" s="132"/>
      <c r="G16" s="133"/>
      <c r="H16" s="130"/>
      <c r="I16" s="131"/>
      <c r="J16" s="131"/>
      <c r="K16" s="131"/>
      <c r="L16" s="132"/>
      <c r="M16" s="134"/>
      <c r="N16" s="135"/>
      <c r="O16" s="136"/>
      <c r="P16" s="402"/>
      <c r="Q16" s="405"/>
      <c r="R16" s="402"/>
      <c r="S16" s="405"/>
    </row>
    <row r="17" spans="1:24" s="116" customFormat="1" ht="27.6" customHeight="1">
      <c r="A17" s="137" t="s">
        <v>93</v>
      </c>
      <c r="B17" s="181">
        <f>VLOOKUP(B13,'Nasazení do skupin'!$B$5:$G$60,2,0)</f>
        <v>2769</v>
      </c>
      <c r="C17" s="181"/>
      <c r="D17" s="181"/>
      <c r="E17" s="181"/>
      <c r="F17" s="181"/>
      <c r="G17" s="156"/>
      <c r="H17" s="181">
        <f>VLOOKUP(H13,'Nasazení do skupin'!$B$5:$G$60,2,0)</f>
        <v>4386</v>
      </c>
      <c r="I17" s="181"/>
      <c r="J17" s="181"/>
      <c r="K17" s="181"/>
      <c r="L17" s="181"/>
      <c r="M17" s="120"/>
      <c r="N17" s="138" t="s">
        <v>94</v>
      </c>
      <c r="O17" s="139"/>
      <c r="P17" s="139"/>
      <c r="Q17" s="139"/>
      <c r="R17" s="139"/>
      <c r="S17" s="140"/>
    </row>
    <row r="18" spans="1:24" s="116" customFormat="1" ht="88.15" customHeight="1" thickBot="1">
      <c r="A18" s="129" t="s">
        <v>95</v>
      </c>
      <c r="B18" s="141" t="str">
        <f>VLOOKUP(B13,'Nasazení do skupin'!$B$5:$G$60,3,0)</f>
        <v>Tomáš Rott</v>
      </c>
      <c r="C18" s="141"/>
      <c r="D18" s="141"/>
      <c r="E18" s="141"/>
      <c r="F18" s="141"/>
      <c r="G18" s="157"/>
      <c r="H18" s="141" t="str">
        <f>VLOOKUP(H13,'Nasazení do skupin'!$B$5:$G$60,3,0)</f>
        <v>David Dvořák</v>
      </c>
      <c r="I18" s="141"/>
      <c r="J18" s="141"/>
      <c r="K18" s="141"/>
      <c r="L18" s="141"/>
      <c r="M18" s="142"/>
      <c r="N18" s="139"/>
      <c r="O18" s="139"/>
      <c r="P18" s="139"/>
      <c r="Q18" s="139"/>
      <c r="R18" s="139"/>
      <c r="S18" s="140"/>
    </row>
    <row r="19" spans="1:24" s="116" customFormat="1" ht="19.149999999999999" customHeight="1" thickBot="1">
      <c r="A19" s="143" t="s">
        <v>96</v>
      </c>
      <c r="B19" s="144">
        <f>VLOOKUP(B13,'Nasazení do skupin'!$B$5:$G$60,4,0)</f>
        <v>0</v>
      </c>
      <c r="C19" s="144"/>
      <c r="D19" s="144"/>
      <c r="E19" s="144"/>
      <c r="F19" s="144"/>
      <c r="G19" s="145"/>
      <c r="H19" s="144">
        <f>VLOOKUP(H13,'Nasazení do skupin'!$B$5:$G$60,4,0)</f>
        <v>0</v>
      </c>
      <c r="I19" s="144"/>
      <c r="J19" s="144"/>
      <c r="K19" s="144"/>
      <c r="L19" s="144"/>
      <c r="M19" s="146"/>
      <c r="N19" s="147"/>
      <c r="O19" s="147"/>
      <c r="P19" s="147"/>
      <c r="Q19" s="147"/>
      <c r="R19" s="147"/>
      <c r="S19" s="148"/>
    </row>
    <row r="20" spans="1:24" s="116" customFormat="1" ht="33.6" customHeight="1"/>
    <row r="21" spans="1:24" ht="15.75">
      <c r="A21" s="434" t="s">
        <v>83</v>
      </c>
      <c r="B21" s="434"/>
      <c r="C21" s="434"/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</row>
    <row r="22" spans="1:24" ht="6.75" customHeight="1" thickBot="1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</row>
    <row r="23" spans="1:24" ht="13.5" customHeight="1">
      <c r="A23" s="426" t="s">
        <v>84</v>
      </c>
      <c r="B23" s="428" t="s">
        <v>64</v>
      </c>
      <c r="C23" s="428"/>
      <c r="D23" s="428"/>
      <c r="E23" s="428"/>
      <c r="F23" s="429"/>
      <c r="G23" s="420" t="s">
        <v>117</v>
      </c>
      <c r="H23" s="421"/>
      <c r="I23" s="421"/>
      <c r="J23" s="428" t="str">
        <f>'Nasazení do skupin'!$A$2</f>
        <v>SŽ1</v>
      </c>
      <c r="K23" s="428"/>
      <c r="L23" s="428"/>
      <c r="M23" s="429"/>
      <c r="N23" s="426"/>
      <c r="O23" s="432"/>
      <c r="P23" s="414">
        <v>64</v>
      </c>
      <c r="Q23" s="416" t="s">
        <v>119</v>
      </c>
      <c r="R23" s="417"/>
      <c r="S23" s="414" t="str">
        <f>VLOOKUP(P23,Zápasy!B4:H78,2,0)</f>
        <v>F</v>
      </c>
    </row>
    <row r="24" spans="1:24" ht="13.5" customHeight="1" thickBot="1">
      <c r="A24" s="427"/>
      <c r="B24" s="430"/>
      <c r="C24" s="430"/>
      <c r="D24" s="430"/>
      <c r="E24" s="430"/>
      <c r="F24" s="431"/>
      <c r="G24" s="423"/>
      <c r="H24" s="424"/>
      <c r="I24" s="424"/>
      <c r="J24" s="430"/>
      <c r="K24" s="430"/>
      <c r="L24" s="430"/>
      <c r="M24" s="431"/>
      <c r="N24" s="427"/>
      <c r="O24" s="433"/>
      <c r="P24" s="415"/>
      <c r="Q24" s="418"/>
      <c r="R24" s="419"/>
      <c r="S24" s="415"/>
    </row>
    <row r="25" spans="1:24" ht="13.5" customHeight="1">
      <c r="A25" s="426" t="s">
        <v>85</v>
      </c>
      <c r="B25" s="438">
        <f>$B$1</f>
        <v>43428</v>
      </c>
      <c r="C25" s="438"/>
      <c r="D25" s="438"/>
      <c r="E25" s="438"/>
      <c r="F25" s="439"/>
      <c r="G25" s="420" t="s">
        <v>120</v>
      </c>
      <c r="H25" s="421"/>
      <c r="I25" s="421"/>
      <c r="J25" s="442">
        <f>VLOOKUP(P23,Zápasy!B4:H78,4,0)</f>
        <v>0</v>
      </c>
      <c r="K25" s="442"/>
      <c r="L25" s="442"/>
      <c r="M25" s="443"/>
      <c r="N25" s="420" t="s">
        <v>121</v>
      </c>
      <c r="O25" s="421"/>
      <c r="P25" s="422"/>
      <c r="Q25" s="420" t="s">
        <v>122</v>
      </c>
      <c r="R25" s="421"/>
      <c r="S25" s="422"/>
      <c r="V25" s="111"/>
      <c r="X25" s="111"/>
    </row>
    <row r="26" spans="1:24" ht="13.15" customHeight="1" thickBot="1">
      <c r="A26" s="427"/>
      <c r="B26" s="440"/>
      <c r="C26" s="440"/>
      <c r="D26" s="440"/>
      <c r="E26" s="440"/>
      <c r="F26" s="441"/>
      <c r="G26" s="423"/>
      <c r="H26" s="424"/>
      <c r="I26" s="424"/>
      <c r="J26" s="444"/>
      <c r="K26" s="444"/>
      <c r="L26" s="444"/>
      <c r="M26" s="445"/>
      <c r="N26" s="423"/>
      <c r="O26" s="424"/>
      <c r="P26" s="425"/>
      <c r="Q26" s="423"/>
      <c r="R26" s="424"/>
      <c r="S26" s="425"/>
      <c r="V26" s="111"/>
      <c r="X26" s="111"/>
    </row>
    <row r="27" spans="1:24" ht="18.75" customHeight="1">
      <c r="A27" s="112" t="s">
        <v>123</v>
      </c>
      <c r="B27" s="406"/>
      <c r="C27" s="406"/>
      <c r="D27" s="406"/>
      <c r="E27" s="406"/>
      <c r="F27" s="407"/>
      <c r="G27" s="112" t="s">
        <v>124</v>
      </c>
      <c r="H27" s="113"/>
      <c r="I27" s="436" t="str">
        <f>VLOOKUP(B32,'Nasazení do skupin'!$B$5:$G$60,6,0)</f>
        <v>Prachař</v>
      </c>
      <c r="J27" s="436"/>
      <c r="K27" s="436"/>
      <c r="L27" s="436"/>
      <c r="M27" s="437"/>
      <c r="N27" s="112" t="s">
        <v>125</v>
      </c>
      <c r="O27" s="113"/>
      <c r="P27" s="406">
        <f>VLOOKUP(B32,'Nasazení do skupin'!$B$5:$G$60,5,0)</f>
        <v>0</v>
      </c>
      <c r="Q27" s="406"/>
      <c r="R27" s="406"/>
      <c r="S27" s="407"/>
      <c r="V27" s="111"/>
      <c r="X27" s="111"/>
    </row>
    <row r="28" spans="1:24" ht="16.5" thickBot="1">
      <c r="A28" s="172" t="s">
        <v>86</v>
      </c>
      <c r="B28" s="408"/>
      <c r="C28" s="408"/>
      <c r="D28" s="408"/>
      <c r="E28" s="408"/>
      <c r="F28" s="409"/>
      <c r="G28" s="410" t="s">
        <v>86</v>
      </c>
      <c r="H28" s="411"/>
      <c r="I28" s="412"/>
      <c r="J28" s="412"/>
      <c r="K28" s="412"/>
      <c r="L28" s="412"/>
      <c r="M28" s="413"/>
      <c r="N28" s="410" t="s">
        <v>86</v>
      </c>
      <c r="O28" s="411"/>
      <c r="P28" s="408"/>
      <c r="Q28" s="408"/>
      <c r="R28" s="408"/>
      <c r="S28" s="409"/>
      <c r="V28" s="111"/>
      <c r="X28" s="111"/>
    </row>
    <row r="29" spans="1:24" ht="18.75" customHeight="1">
      <c r="A29" s="112" t="s">
        <v>123</v>
      </c>
      <c r="B29" s="406"/>
      <c r="C29" s="406"/>
      <c r="D29" s="406"/>
      <c r="E29" s="406"/>
      <c r="F29" s="407"/>
      <c r="G29" s="112" t="s">
        <v>126</v>
      </c>
      <c r="H29" s="113"/>
      <c r="I29" s="436" t="str">
        <f>VLOOKUP(H32,'Nasazení do skupin'!$B$5:$G$60,6,0)</f>
        <v>Tolar</v>
      </c>
      <c r="J29" s="436"/>
      <c r="K29" s="436"/>
      <c r="L29" s="436"/>
      <c r="M29" s="437"/>
      <c r="N29" s="112" t="s">
        <v>127</v>
      </c>
      <c r="O29" s="113"/>
      <c r="P29" s="406">
        <f>VLOOKUP(H32,'Nasazení do skupin'!$B$5:$G$60,5,0)</f>
        <v>0</v>
      </c>
      <c r="Q29" s="406"/>
      <c r="R29" s="406"/>
      <c r="S29" s="407"/>
      <c r="V29" s="111"/>
      <c r="X29" s="111"/>
    </row>
    <row r="30" spans="1:24" ht="16.5" thickBot="1">
      <c r="A30" s="172" t="s">
        <v>86</v>
      </c>
      <c r="B30" s="408"/>
      <c r="C30" s="408"/>
      <c r="D30" s="408"/>
      <c r="E30" s="408"/>
      <c r="F30" s="409"/>
      <c r="G30" s="410" t="s">
        <v>86</v>
      </c>
      <c r="H30" s="411"/>
      <c r="I30" s="412"/>
      <c r="J30" s="412"/>
      <c r="K30" s="412"/>
      <c r="L30" s="412"/>
      <c r="M30" s="413"/>
      <c r="N30" s="410" t="s">
        <v>86</v>
      </c>
      <c r="O30" s="411"/>
      <c r="P30" s="408"/>
      <c r="Q30" s="408"/>
      <c r="R30" s="408"/>
      <c r="S30" s="409"/>
    </row>
    <row r="31" spans="1:24" ht="12" customHeight="1">
      <c r="A31" s="388" t="s">
        <v>87</v>
      </c>
      <c r="B31" s="390" t="s">
        <v>88</v>
      </c>
      <c r="C31" s="391"/>
      <c r="D31" s="391"/>
      <c r="E31" s="391"/>
      <c r="F31" s="392"/>
      <c r="G31" s="393" t="s">
        <v>65</v>
      </c>
      <c r="H31" s="390" t="s">
        <v>89</v>
      </c>
      <c r="I31" s="391"/>
      <c r="J31" s="391"/>
      <c r="K31" s="391"/>
      <c r="L31" s="392"/>
      <c r="M31" s="393" t="s">
        <v>65</v>
      </c>
      <c r="N31" s="395" t="s">
        <v>90</v>
      </c>
      <c r="O31" s="396"/>
      <c r="P31" s="395" t="s">
        <v>91</v>
      </c>
      <c r="Q31" s="396"/>
      <c r="R31" s="395" t="s">
        <v>92</v>
      </c>
      <c r="S31" s="396"/>
    </row>
    <row r="32" spans="1:24" s="116" customFormat="1" ht="24" customHeight="1" thickBot="1">
      <c r="A32" s="389"/>
      <c r="B32" s="397" t="str">
        <f>VLOOKUP(P23,Zápasy!$B$4:$H$77,5,0)</f>
        <v>TJ Peklo nad Zdobnicí "A" - Ondřej Fries</v>
      </c>
      <c r="C32" s="398"/>
      <c r="D32" s="398"/>
      <c r="E32" s="398"/>
      <c r="F32" s="399"/>
      <c r="G32" s="394"/>
      <c r="H32" s="397" t="str">
        <f>VLOOKUP(P23,Zápasy!$B$4:$H$76,7,0)</f>
        <v>TJ Baník Stříbro "A" - Lukáš Tolar</v>
      </c>
      <c r="I32" s="398"/>
      <c r="J32" s="398"/>
      <c r="K32" s="398"/>
      <c r="L32" s="399"/>
      <c r="M32" s="394"/>
      <c r="N32" s="114" t="s">
        <v>4</v>
      </c>
      <c r="O32" s="115" t="s">
        <v>53</v>
      </c>
      <c r="P32" s="114" t="s">
        <v>4</v>
      </c>
      <c r="Q32" s="115" t="s">
        <v>53</v>
      </c>
      <c r="R32" s="114" t="s">
        <v>4</v>
      </c>
      <c r="S32" s="115" t="s">
        <v>53</v>
      </c>
    </row>
    <row r="33" spans="1:19" s="116" customFormat="1" ht="18" customHeight="1">
      <c r="A33" s="117" t="s">
        <v>70</v>
      </c>
      <c r="B33" s="180"/>
      <c r="C33" s="118"/>
      <c r="D33" s="118"/>
      <c r="E33" s="118"/>
      <c r="F33" s="149"/>
      <c r="G33" s="119"/>
      <c r="H33" s="180"/>
      <c r="I33" s="118"/>
      <c r="J33" s="118"/>
      <c r="K33" s="118"/>
      <c r="L33" s="121"/>
      <c r="M33" s="120"/>
      <c r="N33" s="150"/>
      <c r="O33" s="121"/>
      <c r="P33" s="400"/>
      <c r="Q33" s="403"/>
      <c r="R33" s="400"/>
      <c r="S33" s="403"/>
    </row>
    <row r="34" spans="1:19" s="116" customFormat="1" ht="18" customHeight="1">
      <c r="A34" s="122" t="s">
        <v>71</v>
      </c>
      <c r="B34" s="123"/>
      <c r="C34" s="124"/>
      <c r="D34" s="124"/>
      <c r="E34" s="124"/>
      <c r="F34" s="125"/>
      <c r="G34" s="126"/>
      <c r="H34" s="123"/>
      <c r="I34" s="124"/>
      <c r="J34" s="124"/>
      <c r="K34" s="124"/>
      <c r="L34" s="125"/>
      <c r="M34" s="127"/>
      <c r="N34" s="128"/>
      <c r="O34" s="125"/>
      <c r="P34" s="401"/>
      <c r="Q34" s="404"/>
      <c r="R34" s="401"/>
      <c r="S34" s="404"/>
    </row>
    <row r="35" spans="1:19" s="116" customFormat="1" ht="18" customHeight="1" thickBot="1">
      <c r="A35" s="129" t="s">
        <v>72</v>
      </c>
      <c r="B35" s="130"/>
      <c r="C35" s="131"/>
      <c r="D35" s="131"/>
      <c r="E35" s="131"/>
      <c r="F35" s="132"/>
      <c r="G35" s="133"/>
      <c r="H35" s="130"/>
      <c r="I35" s="131"/>
      <c r="J35" s="131"/>
      <c r="K35" s="131"/>
      <c r="L35" s="132"/>
      <c r="M35" s="134"/>
      <c r="N35" s="135"/>
      <c r="O35" s="136"/>
      <c r="P35" s="402"/>
      <c r="Q35" s="405"/>
      <c r="R35" s="402"/>
      <c r="S35" s="405"/>
    </row>
    <row r="36" spans="1:19" s="116" customFormat="1" ht="27.6" customHeight="1">
      <c r="A36" s="137" t="s">
        <v>93</v>
      </c>
      <c r="B36" s="181">
        <f>VLOOKUP(B32,'Nasazení do skupin'!$B$5:$G$60,2,0)</f>
        <v>3981</v>
      </c>
      <c r="C36" s="181"/>
      <c r="D36" s="181"/>
      <c r="E36" s="181"/>
      <c r="F36" s="181"/>
      <c r="G36" s="156"/>
      <c r="H36" s="181">
        <f>VLOOKUP(H32,'Nasazení do skupin'!$B$5:$G$60,2,0)</f>
        <v>3726</v>
      </c>
      <c r="I36" s="181"/>
      <c r="J36" s="181"/>
      <c r="K36" s="181"/>
      <c r="L36" s="181"/>
      <c r="M36" s="120"/>
      <c r="N36" s="138" t="s">
        <v>94</v>
      </c>
      <c r="O36" s="139"/>
      <c r="P36" s="139"/>
      <c r="Q36" s="139"/>
      <c r="R36" s="139"/>
      <c r="S36" s="140"/>
    </row>
    <row r="37" spans="1:19" s="116" customFormat="1" ht="88.15" customHeight="1" thickBot="1">
      <c r="A37" s="129" t="s">
        <v>95</v>
      </c>
      <c r="B37" s="141" t="str">
        <f>VLOOKUP(B32,'Nasazení do skupin'!$B$5:$G$60,3,0)</f>
        <v>Ondřej Fries</v>
      </c>
      <c r="C37" s="141"/>
      <c r="D37" s="141"/>
      <c r="E37" s="141"/>
      <c r="F37" s="141"/>
      <c r="G37" s="157"/>
      <c r="H37" s="141" t="str">
        <f>VLOOKUP(H32,'Nasazení do skupin'!$B$5:$G$60,3,0)</f>
        <v>Lukáš Tolar</v>
      </c>
      <c r="I37" s="141"/>
      <c r="J37" s="141"/>
      <c r="K37" s="141"/>
      <c r="L37" s="141"/>
      <c r="M37" s="142"/>
      <c r="N37" s="139"/>
      <c r="O37" s="139"/>
      <c r="P37" s="139"/>
      <c r="Q37" s="139"/>
      <c r="R37" s="139"/>
      <c r="S37" s="140"/>
    </row>
    <row r="38" spans="1:19" s="116" customFormat="1" ht="18" customHeight="1" thickBot="1">
      <c r="A38" s="143" t="s">
        <v>96</v>
      </c>
      <c r="B38" s="144">
        <f>VLOOKUP(B32,'Nasazení do skupin'!$B$5:$G$60,4,0)</f>
        <v>0</v>
      </c>
      <c r="C38" s="144"/>
      <c r="D38" s="144"/>
      <c r="E38" s="144"/>
      <c r="F38" s="144"/>
      <c r="G38" s="145"/>
      <c r="H38" s="144">
        <f>VLOOKUP(H32,'Nasazení do skupin'!$B$5:$G$60,4,0)</f>
        <v>0</v>
      </c>
      <c r="I38" s="144"/>
      <c r="J38" s="144"/>
      <c r="K38" s="144"/>
      <c r="L38" s="144"/>
      <c r="M38" s="146"/>
      <c r="N38" s="147"/>
      <c r="O38" s="147"/>
      <c r="P38" s="147"/>
      <c r="Q38" s="147"/>
      <c r="R38" s="147"/>
      <c r="S38" s="148"/>
    </row>
    <row r="39" spans="1:19" s="116" customFormat="1" ht="12.75">
      <c r="A39" s="151"/>
      <c r="B39" s="152"/>
      <c r="C39" s="152"/>
      <c r="D39" s="152"/>
      <c r="E39" s="152"/>
      <c r="F39" s="152"/>
      <c r="G39" s="153"/>
      <c r="H39" s="154"/>
      <c r="I39" s="154"/>
      <c r="J39" s="154"/>
      <c r="K39" s="154"/>
      <c r="L39" s="154"/>
      <c r="M39" s="155"/>
      <c r="N39" s="139"/>
      <c r="O39" s="139"/>
      <c r="P39" s="139"/>
      <c r="Q39" s="139"/>
      <c r="R39" s="139"/>
      <c r="S39" s="139"/>
    </row>
  </sheetData>
  <mergeCells count="91">
    <mergeCell ref="A6:A7"/>
    <mergeCell ref="B6:F7"/>
    <mergeCell ref="G6:I7"/>
    <mergeCell ref="J6:M7"/>
    <mergeCell ref="G31:G32"/>
    <mergeCell ref="B27:F27"/>
    <mergeCell ref="I27:M27"/>
    <mergeCell ref="B29:F29"/>
    <mergeCell ref="I29:M29"/>
    <mergeCell ref="M12:M13"/>
    <mergeCell ref="A25:A26"/>
    <mergeCell ref="B25:F26"/>
    <mergeCell ref="G25:I26"/>
    <mergeCell ref="J25:M26"/>
    <mergeCell ref="B13:F13"/>
    <mergeCell ref="H13:L13"/>
    <mergeCell ref="I10:M10"/>
    <mergeCell ref="B8:F8"/>
    <mergeCell ref="I8:M8"/>
    <mergeCell ref="P8:S8"/>
    <mergeCell ref="B9:F9"/>
    <mergeCell ref="G9:H9"/>
    <mergeCell ref="P9:S9"/>
    <mergeCell ref="P11:S11"/>
    <mergeCell ref="B1:D1"/>
    <mergeCell ref="A2:S2"/>
    <mergeCell ref="A4:A5"/>
    <mergeCell ref="B4:F5"/>
    <mergeCell ref="G4:I5"/>
    <mergeCell ref="J4:M5"/>
    <mergeCell ref="N4:O5"/>
    <mergeCell ref="B11:F11"/>
    <mergeCell ref="G11:H11"/>
    <mergeCell ref="I11:M11"/>
    <mergeCell ref="N11:O11"/>
    <mergeCell ref="I9:M9"/>
    <mergeCell ref="N9:O9"/>
    <mergeCell ref="B10:F10"/>
    <mergeCell ref="P4:P5"/>
    <mergeCell ref="Q4:R5"/>
    <mergeCell ref="S4:S5"/>
    <mergeCell ref="P10:S10"/>
    <mergeCell ref="N6:P7"/>
    <mergeCell ref="Q6:S7"/>
    <mergeCell ref="A12:A13"/>
    <mergeCell ref="B12:F12"/>
    <mergeCell ref="G12:G13"/>
    <mergeCell ref="H12:L12"/>
    <mergeCell ref="A21:S21"/>
    <mergeCell ref="N12:O12"/>
    <mergeCell ref="P14:P16"/>
    <mergeCell ref="Q14:Q16"/>
    <mergeCell ref="R14:R16"/>
    <mergeCell ref="P12:Q12"/>
    <mergeCell ref="R12:S12"/>
    <mergeCell ref="S14:S16"/>
    <mergeCell ref="A23:A24"/>
    <mergeCell ref="B23:F24"/>
    <mergeCell ref="G23:I24"/>
    <mergeCell ref="J23:M24"/>
    <mergeCell ref="N23:O24"/>
    <mergeCell ref="P23:P24"/>
    <mergeCell ref="Q23:R24"/>
    <mergeCell ref="S23:S24"/>
    <mergeCell ref="N25:P26"/>
    <mergeCell ref="Q25:S26"/>
    <mergeCell ref="P29:S29"/>
    <mergeCell ref="B30:F30"/>
    <mergeCell ref="G30:H30"/>
    <mergeCell ref="I30:M30"/>
    <mergeCell ref="N30:O30"/>
    <mergeCell ref="P30:S30"/>
    <mergeCell ref="P27:S27"/>
    <mergeCell ref="B28:F28"/>
    <mergeCell ref="G28:H28"/>
    <mergeCell ref="I28:M28"/>
    <mergeCell ref="N28:O28"/>
    <mergeCell ref="P28:S28"/>
    <mergeCell ref="P31:Q31"/>
    <mergeCell ref="R31:S31"/>
    <mergeCell ref="B32:F32"/>
    <mergeCell ref="H32:L32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</mergeCells>
  <pageMargins left="0.19685039370078741" right="0.11811023622047245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G38"/>
  <sheetViews>
    <sheetView zoomScale="90" zoomScaleNormal="90" workbookViewId="0">
      <selection activeCell="I5" sqref="I5"/>
    </sheetView>
  </sheetViews>
  <sheetFormatPr defaultRowHeight="15"/>
  <cols>
    <col min="1" max="1" width="9.5703125" bestFit="1" customWidth="1"/>
    <col min="2" max="2" width="47.7109375" style="43" customWidth="1"/>
    <col min="3" max="3" width="5.85546875" style="43" customWidth="1"/>
    <col min="4" max="4" width="22.140625" style="43" customWidth="1"/>
    <col min="5" max="5" width="4.7109375" style="43" customWidth="1"/>
    <col min="6" max="6" width="14.140625" style="58" customWidth="1"/>
    <col min="7" max="7" width="16.28515625" style="43" customWidth="1"/>
    <col min="238" max="238" width="4" customWidth="1"/>
    <col min="239" max="239" width="28.5703125" customWidth="1"/>
    <col min="240" max="240" width="5" customWidth="1"/>
    <col min="241" max="241" width="1.42578125" customWidth="1"/>
    <col min="242" max="242" width="5.5703125" customWidth="1"/>
    <col min="243" max="243" width="4.42578125" customWidth="1"/>
    <col min="244" max="244" width="1.42578125" customWidth="1"/>
    <col min="245" max="245" width="5.42578125" customWidth="1"/>
    <col min="246" max="246" width="4.42578125" customWidth="1"/>
    <col min="247" max="247" width="1.42578125" customWidth="1"/>
    <col min="248" max="248" width="5.140625" customWidth="1"/>
    <col min="249" max="249" width="4.5703125" bestFit="1" customWidth="1"/>
    <col min="250" max="250" width="1.42578125" customWidth="1"/>
    <col min="251" max="251" width="4.85546875" customWidth="1"/>
    <col min="494" max="494" width="4" customWidth="1"/>
    <col min="495" max="495" width="28.5703125" customWidth="1"/>
    <col min="496" max="496" width="5" customWidth="1"/>
    <col min="497" max="497" width="1.42578125" customWidth="1"/>
    <col min="498" max="498" width="5.5703125" customWidth="1"/>
    <col min="499" max="499" width="4.42578125" customWidth="1"/>
    <col min="500" max="500" width="1.42578125" customWidth="1"/>
    <col min="501" max="501" width="5.42578125" customWidth="1"/>
    <col min="502" max="502" width="4.42578125" customWidth="1"/>
    <col min="503" max="503" width="1.42578125" customWidth="1"/>
    <col min="504" max="504" width="5.140625" customWidth="1"/>
    <col min="505" max="505" width="4.5703125" bestFit="1" customWidth="1"/>
    <col min="506" max="506" width="1.42578125" customWidth="1"/>
    <col min="507" max="507" width="4.85546875" customWidth="1"/>
    <col min="750" max="750" width="4" customWidth="1"/>
    <col min="751" max="751" width="28.5703125" customWidth="1"/>
    <col min="752" max="752" width="5" customWidth="1"/>
    <col min="753" max="753" width="1.42578125" customWidth="1"/>
    <col min="754" max="754" width="5.5703125" customWidth="1"/>
    <col min="755" max="755" width="4.42578125" customWidth="1"/>
    <col min="756" max="756" width="1.42578125" customWidth="1"/>
    <col min="757" max="757" width="5.42578125" customWidth="1"/>
    <col min="758" max="758" width="4.42578125" customWidth="1"/>
    <col min="759" max="759" width="1.42578125" customWidth="1"/>
    <col min="760" max="760" width="5.140625" customWidth="1"/>
    <col min="761" max="761" width="4.5703125" bestFit="1" customWidth="1"/>
    <col min="762" max="762" width="1.42578125" customWidth="1"/>
    <col min="763" max="763" width="4.85546875" customWidth="1"/>
    <col min="1006" max="1006" width="4" customWidth="1"/>
    <col min="1007" max="1007" width="28.5703125" customWidth="1"/>
    <col min="1008" max="1008" width="5" customWidth="1"/>
    <col min="1009" max="1009" width="1.42578125" customWidth="1"/>
    <col min="1010" max="1010" width="5.5703125" customWidth="1"/>
    <col min="1011" max="1011" width="4.42578125" customWidth="1"/>
    <col min="1012" max="1012" width="1.42578125" customWidth="1"/>
    <col min="1013" max="1013" width="5.42578125" customWidth="1"/>
    <col min="1014" max="1014" width="4.42578125" customWidth="1"/>
    <col min="1015" max="1015" width="1.42578125" customWidth="1"/>
    <col min="1016" max="1016" width="5.140625" customWidth="1"/>
    <col min="1017" max="1017" width="4.5703125" bestFit="1" customWidth="1"/>
    <col min="1018" max="1018" width="1.42578125" customWidth="1"/>
    <col min="1019" max="1019" width="4.85546875" customWidth="1"/>
    <col min="1262" max="1262" width="4" customWidth="1"/>
    <col min="1263" max="1263" width="28.5703125" customWidth="1"/>
    <col min="1264" max="1264" width="5" customWidth="1"/>
    <col min="1265" max="1265" width="1.42578125" customWidth="1"/>
    <col min="1266" max="1266" width="5.5703125" customWidth="1"/>
    <col min="1267" max="1267" width="4.42578125" customWidth="1"/>
    <col min="1268" max="1268" width="1.42578125" customWidth="1"/>
    <col min="1269" max="1269" width="5.42578125" customWidth="1"/>
    <col min="1270" max="1270" width="4.42578125" customWidth="1"/>
    <col min="1271" max="1271" width="1.42578125" customWidth="1"/>
    <col min="1272" max="1272" width="5.140625" customWidth="1"/>
    <col min="1273" max="1273" width="4.5703125" bestFit="1" customWidth="1"/>
    <col min="1274" max="1274" width="1.42578125" customWidth="1"/>
    <col min="1275" max="1275" width="4.85546875" customWidth="1"/>
    <col min="1518" max="1518" width="4" customWidth="1"/>
    <col min="1519" max="1519" width="28.5703125" customWidth="1"/>
    <col min="1520" max="1520" width="5" customWidth="1"/>
    <col min="1521" max="1521" width="1.42578125" customWidth="1"/>
    <col min="1522" max="1522" width="5.5703125" customWidth="1"/>
    <col min="1523" max="1523" width="4.42578125" customWidth="1"/>
    <col min="1524" max="1524" width="1.42578125" customWidth="1"/>
    <col min="1525" max="1525" width="5.42578125" customWidth="1"/>
    <col min="1526" max="1526" width="4.42578125" customWidth="1"/>
    <col min="1527" max="1527" width="1.42578125" customWidth="1"/>
    <col min="1528" max="1528" width="5.140625" customWidth="1"/>
    <col min="1529" max="1529" width="4.5703125" bestFit="1" customWidth="1"/>
    <col min="1530" max="1530" width="1.42578125" customWidth="1"/>
    <col min="1531" max="1531" width="4.85546875" customWidth="1"/>
    <col min="1774" max="1774" width="4" customWidth="1"/>
    <col min="1775" max="1775" width="28.5703125" customWidth="1"/>
    <col min="1776" max="1776" width="5" customWidth="1"/>
    <col min="1777" max="1777" width="1.42578125" customWidth="1"/>
    <col min="1778" max="1778" width="5.5703125" customWidth="1"/>
    <col min="1779" max="1779" width="4.42578125" customWidth="1"/>
    <col min="1780" max="1780" width="1.42578125" customWidth="1"/>
    <col min="1781" max="1781" width="5.42578125" customWidth="1"/>
    <col min="1782" max="1782" width="4.42578125" customWidth="1"/>
    <col min="1783" max="1783" width="1.42578125" customWidth="1"/>
    <col min="1784" max="1784" width="5.140625" customWidth="1"/>
    <col min="1785" max="1785" width="4.5703125" bestFit="1" customWidth="1"/>
    <col min="1786" max="1786" width="1.42578125" customWidth="1"/>
    <col min="1787" max="1787" width="4.85546875" customWidth="1"/>
    <col min="2030" max="2030" width="4" customWidth="1"/>
    <col min="2031" max="2031" width="28.5703125" customWidth="1"/>
    <col min="2032" max="2032" width="5" customWidth="1"/>
    <col min="2033" max="2033" width="1.42578125" customWidth="1"/>
    <col min="2034" max="2034" width="5.5703125" customWidth="1"/>
    <col min="2035" max="2035" width="4.42578125" customWidth="1"/>
    <col min="2036" max="2036" width="1.42578125" customWidth="1"/>
    <col min="2037" max="2037" width="5.42578125" customWidth="1"/>
    <col min="2038" max="2038" width="4.42578125" customWidth="1"/>
    <col min="2039" max="2039" width="1.42578125" customWidth="1"/>
    <col min="2040" max="2040" width="5.140625" customWidth="1"/>
    <col min="2041" max="2041" width="4.5703125" bestFit="1" customWidth="1"/>
    <col min="2042" max="2042" width="1.42578125" customWidth="1"/>
    <col min="2043" max="2043" width="4.85546875" customWidth="1"/>
    <col min="2286" max="2286" width="4" customWidth="1"/>
    <col min="2287" max="2287" width="28.5703125" customWidth="1"/>
    <col min="2288" max="2288" width="5" customWidth="1"/>
    <col min="2289" max="2289" width="1.42578125" customWidth="1"/>
    <col min="2290" max="2290" width="5.5703125" customWidth="1"/>
    <col min="2291" max="2291" width="4.42578125" customWidth="1"/>
    <col min="2292" max="2292" width="1.42578125" customWidth="1"/>
    <col min="2293" max="2293" width="5.42578125" customWidth="1"/>
    <col min="2294" max="2294" width="4.42578125" customWidth="1"/>
    <col min="2295" max="2295" width="1.42578125" customWidth="1"/>
    <col min="2296" max="2296" width="5.140625" customWidth="1"/>
    <col min="2297" max="2297" width="4.5703125" bestFit="1" customWidth="1"/>
    <col min="2298" max="2298" width="1.42578125" customWidth="1"/>
    <col min="2299" max="2299" width="4.85546875" customWidth="1"/>
    <col min="2542" max="2542" width="4" customWidth="1"/>
    <col min="2543" max="2543" width="28.5703125" customWidth="1"/>
    <col min="2544" max="2544" width="5" customWidth="1"/>
    <col min="2545" max="2545" width="1.42578125" customWidth="1"/>
    <col min="2546" max="2546" width="5.5703125" customWidth="1"/>
    <col min="2547" max="2547" width="4.42578125" customWidth="1"/>
    <col min="2548" max="2548" width="1.42578125" customWidth="1"/>
    <col min="2549" max="2549" width="5.42578125" customWidth="1"/>
    <col min="2550" max="2550" width="4.42578125" customWidth="1"/>
    <col min="2551" max="2551" width="1.42578125" customWidth="1"/>
    <col min="2552" max="2552" width="5.140625" customWidth="1"/>
    <col min="2553" max="2553" width="4.5703125" bestFit="1" customWidth="1"/>
    <col min="2554" max="2554" width="1.42578125" customWidth="1"/>
    <col min="2555" max="2555" width="4.85546875" customWidth="1"/>
    <col min="2798" max="2798" width="4" customWidth="1"/>
    <col min="2799" max="2799" width="28.5703125" customWidth="1"/>
    <col min="2800" max="2800" width="5" customWidth="1"/>
    <col min="2801" max="2801" width="1.42578125" customWidth="1"/>
    <col min="2802" max="2802" width="5.5703125" customWidth="1"/>
    <col min="2803" max="2803" width="4.42578125" customWidth="1"/>
    <col min="2804" max="2804" width="1.42578125" customWidth="1"/>
    <col min="2805" max="2805" width="5.42578125" customWidth="1"/>
    <col min="2806" max="2806" width="4.42578125" customWidth="1"/>
    <col min="2807" max="2807" width="1.42578125" customWidth="1"/>
    <col min="2808" max="2808" width="5.140625" customWidth="1"/>
    <col min="2809" max="2809" width="4.5703125" bestFit="1" customWidth="1"/>
    <col min="2810" max="2810" width="1.42578125" customWidth="1"/>
    <col min="2811" max="2811" width="4.85546875" customWidth="1"/>
    <col min="3054" max="3054" width="4" customWidth="1"/>
    <col min="3055" max="3055" width="28.5703125" customWidth="1"/>
    <col min="3056" max="3056" width="5" customWidth="1"/>
    <col min="3057" max="3057" width="1.42578125" customWidth="1"/>
    <col min="3058" max="3058" width="5.5703125" customWidth="1"/>
    <col min="3059" max="3059" width="4.42578125" customWidth="1"/>
    <col min="3060" max="3060" width="1.42578125" customWidth="1"/>
    <col min="3061" max="3061" width="5.42578125" customWidth="1"/>
    <col min="3062" max="3062" width="4.42578125" customWidth="1"/>
    <col min="3063" max="3063" width="1.42578125" customWidth="1"/>
    <col min="3064" max="3064" width="5.140625" customWidth="1"/>
    <col min="3065" max="3065" width="4.5703125" bestFit="1" customWidth="1"/>
    <col min="3066" max="3066" width="1.42578125" customWidth="1"/>
    <col min="3067" max="3067" width="4.85546875" customWidth="1"/>
    <col min="3310" max="3310" width="4" customWidth="1"/>
    <col min="3311" max="3311" width="28.5703125" customWidth="1"/>
    <col min="3312" max="3312" width="5" customWidth="1"/>
    <col min="3313" max="3313" width="1.42578125" customWidth="1"/>
    <col min="3314" max="3314" width="5.5703125" customWidth="1"/>
    <col min="3315" max="3315" width="4.42578125" customWidth="1"/>
    <col min="3316" max="3316" width="1.42578125" customWidth="1"/>
    <col min="3317" max="3317" width="5.42578125" customWidth="1"/>
    <col min="3318" max="3318" width="4.42578125" customWidth="1"/>
    <col min="3319" max="3319" width="1.42578125" customWidth="1"/>
    <col min="3320" max="3320" width="5.140625" customWidth="1"/>
    <col min="3321" max="3321" width="4.5703125" bestFit="1" customWidth="1"/>
    <col min="3322" max="3322" width="1.42578125" customWidth="1"/>
    <col min="3323" max="3323" width="4.85546875" customWidth="1"/>
    <col min="3566" max="3566" width="4" customWidth="1"/>
    <col min="3567" max="3567" width="28.5703125" customWidth="1"/>
    <col min="3568" max="3568" width="5" customWidth="1"/>
    <col min="3569" max="3569" width="1.42578125" customWidth="1"/>
    <col min="3570" max="3570" width="5.5703125" customWidth="1"/>
    <col min="3571" max="3571" width="4.42578125" customWidth="1"/>
    <col min="3572" max="3572" width="1.42578125" customWidth="1"/>
    <col min="3573" max="3573" width="5.42578125" customWidth="1"/>
    <col min="3574" max="3574" width="4.42578125" customWidth="1"/>
    <col min="3575" max="3575" width="1.42578125" customWidth="1"/>
    <col min="3576" max="3576" width="5.140625" customWidth="1"/>
    <col min="3577" max="3577" width="4.5703125" bestFit="1" customWidth="1"/>
    <col min="3578" max="3578" width="1.42578125" customWidth="1"/>
    <col min="3579" max="3579" width="4.85546875" customWidth="1"/>
    <col min="3822" max="3822" width="4" customWidth="1"/>
    <col min="3823" max="3823" width="28.5703125" customWidth="1"/>
    <col min="3824" max="3824" width="5" customWidth="1"/>
    <col min="3825" max="3825" width="1.42578125" customWidth="1"/>
    <col min="3826" max="3826" width="5.5703125" customWidth="1"/>
    <col min="3827" max="3827" width="4.42578125" customWidth="1"/>
    <col min="3828" max="3828" width="1.42578125" customWidth="1"/>
    <col min="3829" max="3829" width="5.42578125" customWidth="1"/>
    <col min="3830" max="3830" width="4.42578125" customWidth="1"/>
    <col min="3831" max="3831" width="1.42578125" customWidth="1"/>
    <col min="3832" max="3832" width="5.140625" customWidth="1"/>
    <col min="3833" max="3833" width="4.5703125" bestFit="1" customWidth="1"/>
    <col min="3834" max="3834" width="1.42578125" customWidth="1"/>
    <col min="3835" max="3835" width="4.85546875" customWidth="1"/>
    <col min="4078" max="4078" width="4" customWidth="1"/>
    <col min="4079" max="4079" width="28.5703125" customWidth="1"/>
    <col min="4080" max="4080" width="5" customWidth="1"/>
    <col min="4081" max="4081" width="1.42578125" customWidth="1"/>
    <col min="4082" max="4082" width="5.5703125" customWidth="1"/>
    <col min="4083" max="4083" width="4.42578125" customWidth="1"/>
    <col min="4084" max="4084" width="1.42578125" customWidth="1"/>
    <col min="4085" max="4085" width="5.42578125" customWidth="1"/>
    <col min="4086" max="4086" width="4.42578125" customWidth="1"/>
    <col min="4087" max="4087" width="1.42578125" customWidth="1"/>
    <col min="4088" max="4088" width="5.140625" customWidth="1"/>
    <col min="4089" max="4089" width="4.5703125" bestFit="1" customWidth="1"/>
    <col min="4090" max="4090" width="1.42578125" customWidth="1"/>
    <col min="4091" max="4091" width="4.85546875" customWidth="1"/>
    <col min="4334" max="4334" width="4" customWidth="1"/>
    <col min="4335" max="4335" width="28.5703125" customWidth="1"/>
    <col min="4336" max="4336" width="5" customWidth="1"/>
    <col min="4337" max="4337" width="1.42578125" customWidth="1"/>
    <col min="4338" max="4338" width="5.5703125" customWidth="1"/>
    <col min="4339" max="4339" width="4.42578125" customWidth="1"/>
    <col min="4340" max="4340" width="1.42578125" customWidth="1"/>
    <col min="4341" max="4341" width="5.42578125" customWidth="1"/>
    <col min="4342" max="4342" width="4.42578125" customWidth="1"/>
    <col min="4343" max="4343" width="1.42578125" customWidth="1"/>
    <col min="4344" max="4344" width="5.140625" customWidth="1"/>
    <col min="4345" max="4345" width="4.5703125" bestFit="1" customWidth="1"/>
    <col min="4346" max="4346" width="1.42578125" customWidth="1"/>
    <col min="4347" max="4347" width="4.85546875" customWidth="1"/>
    <col min="4590" max="4590" width="4" customWidth="1"/>
    <col min="4591" max="4591" width="28.5703125" customWidth="1"/>
    <col min="4592" max="4592" width="5" customWidth="1"/>
    <col min="4593" max="4593" width="1.42578125" customWidth="1"/>
    <col min="4594" max="4594" width="5.5703125" customWidth="1"/>
    <col min="4595" max="4595" width="4.42578125" customWidth="1"/>
    <col min="4596" max="4596" width="1.42578125" customWidth="1"/>
    <col min="4597" max="4597" width="5.42578125" customWidth="1"/>
    <col min="4598" max="4598" width="4.42578125" customWidth="1"/>
    <col min="4599" max="4599" width="1.42578125" customWidth="1"/>
    <col min="4600" max="4600" width="5.140625" customWidth="1"/>
    <col min="4601" max="4601" width="4.5703125" bestFit="1" customWidth="1"/>
    <col min="4602" max="4602" width="1.42578125" customWidth="1"/>
    <col min="4603" max="4603" width="4.85546875" customWidth="1"/>
    <col min="4846" max="4846" width="4" customWidth="1"/>
    <col min="4847" max="4847" width="28.5703125" customWidth="1"/>
    <col min="4848" max="4848" width="5" customWidth="1"/>
    <col min="4849" max="4849" width="1.42578125" customWidth="1"/>
    <col min="4850" max="4850" width="5.5703125" customWidth="1"/>
    <col min="4851" max="4851" width="4.42578125" customWidth="1"/>
    <col min="4852" max="4852" width="1.42578125" customWidth="1"/>
    <col min="4853" max="4853" width="5.42578125" customWidth="1"/>
    <col min="4854" max="4854" width="4.42578125" customWidth="1"/>
    <col min="4855" max="4855" width="1.42578125" customWidth="1"/>
    <col min="4856" max="4856" width="5.140625" customWidth="1"/>
    <col min="4857" max="4857" width="4.5703125" bestFit="1" customWidth="1"/>
    <col min="4858" max="4858" width="1.42578125" customWidth="1"/>
    <col min="4859" max="4859" width="4.85546875" customWidth="1"/>
    <col min="5102" max="5102" width="4" customWidth="1"/>
    <col min="5103" max="5103" width="28.5703125" customWidth="1"/>
    <col min="5104" max="5104" width="5" customWidth="1"/>
    <col min="5105" max="5105" width="1.42578125" customWidth="1"/>
    <col min="5106" max="5106" width="5.5703125" customWidth="1"/>
    <col min="5107" max="5107" width="4.42578125" customWidth="1"/>
    <col min="5108" max="5108" width="1.42578125" customWidth="1"/>
    <col min="5109" max="5109" width="5.42578125" customWidth="1"/>
    <col min="5110" max="5110" width="4.42578125" customWidth="1"/>
    <col min="5111" max="5111" width="1.42578125" customWidth="1"/>
    <col min="5112" max="5112" width="5.140625" customWidth="1"/>
    <col min="5113" max="5113" width="4.5703125" bestFit="1" customWidth="1"/>
    <col min="5114" max="5114" width="1.42578125" customWidth="1"/>
    <col min="5115" max="5115" width="4.85546875" customWidth="1"/>
    <col min="5358" max="5358" width="4" customWidth="1"/>
    <col min="5359" max="5359" width="28.5703125" customWidth="1"/>
    <col min="5360" max="5360" width="5" customWidth="1"/>
    <col min="5361" max="5361" width="1.42578125" customWidth="1"/>
    <col min="5362" max="5362" width="5.5703125" customWidth="1"/>
    <col min="5363" max="5363" width="4.42578125" customWidth="1"/>
    <col min="5364" max="5364" width="1.42578125" customWidth="1"/>
    <col min="5365" max="5365" width="5.42578125" customWidth="1"/>
    <col min="5366" max="5366" width="4.42578125" customWidth="1"/>
    <col min="5367" max="5367" width="1.42578125" customWidth="1"/>
    <col min="5368" max="5368" width="5.140625" customWidth="1"/>
    <col min="5369" max="5369" width="4.5703125" bestFit="1" customWidth="1"/>
    <col min="5370" max="5370" width="1.42578125" customWidth="1"/>
    <col min="5371" max="5371" width="4.85546875" customWidth="1"/>
    <col min="5614" max="5614" width="4" customWidth="1"/>
    <col min="5615" max="5615" width="28.5703125" customWidth="1"/>
    <col min="5616" max="5616" width="5" customWidth="1"/>
    <col min="5617" max="5617" width="1.42578125" customWidth="1"/>
    <col min="5618" max="5618" width="5.5703125" customWidth="1"/>
    <col min="5619" max="5619" width="4.42578125" customWidth="1"/>
    <col min="5620" max="5620" width="1.42578125" customWidth="1"/>
    <col min="5621" max="5621" width="5.42578125" customWidth="1"/>
    <col min="5622" max="5622" width="4.42578125" customWidth="1"/>
    <col min="5623" max="5623" width="1.42578125" customWidth="1"/>
    <col min="5624" max="5624" width="5.140625" customWidth="1"/>
    <col min="5625" max="5625" width="4.5703125" bestFit="1" customWidth="1"/>
    <col min="5626" max="5626" width="1.42578125" customWidth="1"/>
    <col min="5627" max="5627" width="4.85546875" customWidth="1"/>
    <col min="5870" max="5870" width="4" customWidth="1"/>
    <col min="5871" max="5871" width="28.5703125" customWidth="1"/>
    <col min="5872" max="5872" width="5" customWidth="1"/>
    <col min="5873" max="5873" width="1.42578125" customWidth="1"/>
    <col min="5874" max="5874" width="5.5703125" customWidth="1"/>
    <col min="5875" max="5875" width="4.42578125" customWidth="1"/>
    <col min="5876" max="5876" width="1.42578125" customWidth="1"/>
    <col min="5877" max="5877" width="5.42578125" customWidth="1"/>
    <col min="5878" max="5878" width="4.42578125" customWidth="1"/>
    <col min="5879" max="5879" width="1.42578125" customWidth="1"/>
    <col min="5880" max="5880" width="5.140625" customWidth="1"/>
    <col min="5881" max="5881" width="4.5703125" bestFit="1" customWidth="1"/>
    <col min="5882" max="5882" width="1.42578125" customWidth="1"/>
    <col min="5883" max="5883" width="4.85546875" customWidth="1"/>
    <col min="6126" max="6126" width="4" customWidth="1"/>
    <col min="6127" max="6127" width="28.5703125" customWidth="1"/>
    <col min="6128" max="6128" width="5" customWidth="1"/>
    <col min="6129" max="6129" width="1.42578125" customWidth="1"/>
    <col min="6130" max="6130" width="5.5703125" customWidth="1"/>
    <col min="6131" max="6131" width="4.42578125" customWidth="1"/>
    <col min="6132" max="6132" width="1.42578125" customWidth="1"/>
    <col min="6133" max="6133" width="5.42578125" customWidth="1"/>
    <col min="6134" max="6134" width="4.42578125" customWidth="1"/>
    <col min="6135" max="6135" width="1.42578125" customWidth="1"/>
    <col min="6136" max="6136" width="5.140625" customWidth="1"/>
    <col min="6137" max="6137" width="4.5703125" bestFit="1" customWidth="1"/>
    <col min="6138" max="6138" width="1.42578125" customWidth="1"/>
    <col min="6139" max="6139" width="4.85546875" customWidth="1"/>
    <col min="6382" max="6382" width="4" customWidth="1"/>
    <col min="6383" max="6383" width="28.5703125" customWidth="1"/>
    <col min="6384" max="6384" width="5" customWidth="1"/>
    <col min="6385" max="6385" width="1.42578125" customWidth="1"/>
    <col min="6386" max="6386" width="5.5703125" customWidth="1"/>
    <col min="6387" max="6387" width="4.42578125" customWidth="1"/>
    <col min="6388" max="6388" width="1.42578125" customWidth="1"/>
    <col min="6389" max="6389" width="5.42578125" customWidth="1"/>
    <col min="6390" max="6390" width="4.42578125" customWidth="1"/>
    <col min="6391" max="6391" width="1.42578125" customWidth="1"/>
    <col min="6392" max="6392" width="5.140625" customWidth="1"/>
    <col min="6393" max="6393" width="4.5703125" bestFit="1" customWidth="1"/>
    <col min="6394" max="6394" width="1.42578125" customWidth="1"/>
    <col min="6395" max="6395" width="4.85546875" customWidth="1"/>
    <col min="6638" max="6638" width="4" customWidth="1"/>
    <col min="6639" max="6639" width="28.5703125" customWidth="1"/>
    <col min="6640" max="6640" width="5" customWidth="1"/>
    <col min="6641" max="6641" width="1.42578125" customWidth="1"/>
    <col min="6642" max="6642" width="5.5703125" customWidth="1"/>
    <col min="6643" max="6643" width="4.42578125" customWidth="1"/>
    <col min="6644" max="6644" width="1.42578125" customWidth="1"/>
    <col min="6645" max="6645" width="5.42578125" customWidth="1"/>
    <col min="6646" max="6646" width="4.42578125" customWidth="1"/>
    <col min="6647" max="6647" width="1.42578125" customWidth="1"/>
    <col min="6648" max="6648" width="5.140625" customWidth="1"/>
    <col min="6649" max="6649" width="4.5703125" bestFit="1" customWidth="1"/>
    <col min="6650" max="6650" width="1.42578125" customWidth="1"/>
    <col min="6651" max="6651" width="4.85546875" customWidth="1"/>
    <col min="6894" max="6894" width="4" customWidth="1"/>
    <col min="6895" max="6895" width="28.5703125" customWidth="1"/>
    <col min="6896" max="6896" width="5" customWidth="1"/>
    <col min="6897" max="6897" width="1.42578125" customWidth="1"/>
    <col min="6898" max="6898" width="5.5703125" customWidth="1"/>
    <col min="6899" max="6899" width="4.42578125" customWidth="1"/>
    <col min="6900" max="6900" width="1.42578125" customWidth="1"/>
    <col min="6901" max="6901" width="5.42578125" customWidth="1"/>
    <col min="6902" max="6902" width="4.42578125" customWidth="1"/>
    <col min="6903" max="6903" width="1.42578125" customWidth="1"/>
    <col min="6904" max="6904" width="5.140625" customWidth="1"/>
    <col min="6905" max="6905" width="4.5703125" bestFit="1" customWidth="1"/>
    <col min="6906" max="6906" width="1.42578125" customWidth="1"/>
    <col min="6907" max="6907" width="4.85546875" customWidth="1"/>
    <col min="7150" max="7150" width="4" customWidth="1"/>
    <col min="7151" max="7151" width="28.5703125" customWidth="1"/>
    <col min="7152" max="7152" width="5" customWidth="1"/>
    <col min="7153" max="7153" width="1.42578125" customWidth="1"/>
    <col min="7154" max="7154" width="5.5703125" customWidth="1"/>
    <col min="7155" max="7155" width="4.42578125" customWidth="1"/>
    <col min="7156" max="7156" width="1.42578125" customWidth="1"/>
    <col min="7157" max="7157" width="5.42578125" customWidth="1"/>
    <col min="7158" max="7158" width="4.42578125" customWidth="1"/>
    <col min="7159" max="7159" width="1.42578125" customWidth="1"/>
    <col min="7160" max="7160" width="5.140625" customWidth="1"/>
    <col min="7161" max="7161" width="4.5703125" bestFit="1" customWidth="1"/>
    <col min="7162" max="7162" width="1.42578125" customWidth="1"/>
    <col min="7163" max="7163" width="4.85546875" customWidth="1"/>
    <col min="7406" max="7406" width="4" customWidth="1"/>
    <col min="7407" max="7407" width="28.5703125" customWidth="1"/>
    <col min="7408" max="7408" width="5" customWidth="1"/>
    <col min="7409" max="7409" width="1.42578125" customWidth="1"/>
    <col min="7410" max="7410" width="5.5703125" customWidth="1"/>
    <col min="7411" max="7411" width="4.42578125" customWidth="1"/>
    <col min="7412" max="7412" width="1.42578125" customWidth="1"/>
    <col min="7413" max="7413" width="5.42578125" customWidth="1"/>
    <col min="7414" max="7414" width="4.42578125" customWidth="1"/>
    <col min="7415" max="7415" width="1.42578125" customWidth="1"/>
    <col min="7416" max="7416" width="5.140625" customWidth="1"/>
    <col min="7417" max="7417" width="4.5703125" bestFit="1" customWidth="1"/>
    <col min="7418" max="7418" width="1.42578125" customWidth="1"/>
    <col min="7419" max="7419" width="4.85546875" customWidth="1"/>
    <col min="7662" max="7662" width="4" customWidth="1"/>
    <col min="7663" max="7663" width="28.5703125" customWidth="1"/>
    <col min="7664" max="7664" width="5" customWidth="1"/>
    <col min="7665" max="7665" width="1.42578125" customWidth="1"/>
    <col min="7666" max="7666" width="5.5703125" customWidth="1"/>
    <col min="7667" max="7667" width="4.42578125" customWidth="1"/>
    <col min="7668" max="7668" width="1.42578125" customWidth="1"/>
    <col min="7669" max="7669" width="5.42578125" customWidth="1"/>
    <col min="7670" max="7670" width="4.42578125" customWidth="1"/>
    <col min="7671" max="7671" width="1.42578125" customWidth="1"/>
    <col min="7672" max="7672" width="5.140625" customWidth="1"/>
    <col min="7673" max="7673" width="4.5703125" bestFit="1" customWidth="1"/>
    <col min="7674" max="7674" width="1.42578125" customWidth="1"/>
    <col min="7675" max="7675" width="4.85546875" customWidth="1"/>
    <col min="7918" max="7918" width="4" customWidth="1"/>
    <col min="7919" max="7919" width="28.5703125" customWidth="1"/>
    <col min="7920" max="7920" width="5" customWidth="1"/>
    <col min="7921" max="7921" width="1.42578125" customWidth="1"/>
    <col min="7922" max="7922" width="5.5703125" customWidth="1"/>
    <col min="7923" max="7923" width="4.42578125" customWidth="1"/>
    <col min="7924" max="7924" width="1.42578125" customWidth="1"/>
    <col min="7925" max="7925" width="5.42578125" customWidth="1"/>
    <col min="7926" max="7926" width="4.42578125" customWidth="1"/>
    <col min="7927" max="7927" width="1.42578125" customWidth="1"/>
    <col min="7928" max="7928" width="5.140625" customWidth="1"/>
    <col min="7929" max="7929" width="4.5703125" bestFit="1" customWidth="1"/>
    <col min="7930" max="7930" width="1.42578125" customWidth="1"/>
    <col min="7931" max="7931" width="4.85546875" customWidth="1"/>
    <col min="8174" max="8174" width="4" customWidth="1"/>
    <col min="8175" max="8175" width="28.5703125" customWidth="1"/>
    <col min="8176" max="8176" width="5" customWidth="1"/>
    <col min="8177" max="8177" width="1.42578125" customWidth="1"/>
    <col min="8178" max="8178" width="5.5703125" customWidth="1"/>
    <col min="8179" max="8179" width="4.42578125" customWidth="1"/>
    <col min="8180" max="8180" width="1.42578125" customWidth="1"/>
    <col min="8181" max="8181" width="5.42578125" customWidth="1"/>
    <col min="8182" max="8182" width="4.42578125" customWidth="1"/>
    <col min="8183" max="8183" width="1.42578125" customWidth="1"/>
    <col min="8184" max="8184" width="5.140625" customWidth="1"/>
    <col min="8185" max="8185" width="4.5703125" bestFit="1" customWidth="1"/>
    <col min="8186" max="8186" width="1.42578125" customWidth="1"/>
    <col min="8187" max="8187" width="4.85546875" customWidth="1"/>
    <col min="8430" max="8430" width="4" customWidth="1"/>
    <col min="8431" max="8431" width="28.5703125" customWidth="1"/>
    <col min="8432" max="8432" width="5" customWidth="1"/>
    <col min="8433" max="8433" width="1.42578125" customWidth="1"/>
    <col min="8434" max="8434" width="5.5703125" customWidth="1"/>
    <col min="8435" max="8435" width="4.42578125" customWidth="1"/>
    <col min="8436" max="8436" width="1.42578125" customWidth="1"/>
    <col min="8437" max="8437" width="5.42578125" customWidth="1"/>
    <col min="8438" max="8438" width="4.42578125" customWidth="1"/>
    <col min="8439" max="8439" width="1.42578125" customWidth="1"/>
    <col min="8440" max="8440" width="5.140625" customWidth="1"/>
    <col min="8441" max="8441" width="4.5703125" bestFit="1" customWidth="1"/>
    <col min="8442" max="8442" width="1.42578125" customWidth="1"/>
    <col min="8443" max="8443" width="4.85546875" customWidth="1"/>
    <col min="8686" max="8686" width="4" customWidth="1"/>
    <col min="8687" max="8687" width="28.5703125" customWidth="1"/>
    <col min="8688" max="8688" width="5" customWidth="1"/>
    <col min="8689" max="8689" width="1.42578125" customWidth="1"/>
    <col min="8690" max="8690" width="5.5703125" customWidth="1"/>
    <col min="8691" max="8691" width="4.42578125" customWidth="1"/>
    <col min="8692" max="8692" width="1.42578125" customWidth="1"/>
    <col min="8693" max="8693" width="5.42578125" customWidth="1"/>
    <col min="8694" max="8694" width="4.42578125" customWidth="1"/>
    <col min="8695" max="8695" width="1.42578125" customWidth="1"/>
    <col min="8696" max="8696" width="5.140625" customWidth="1"/>
    <col min="8697" max="8697" width="4.5703125" bestFit="1" customWidth="1"/>
    <col min="8698" max="8698" width="1.42578125" customWidth="1"/>
    <col min="8699" max="8699" width="4.85546875" customWidth="1"/>
    <col min="8942" max="8942" width="4" customWidth="1"/>
    <col min="8943" max="8943" width="28.5703125" customWidth="1"/>
    <col min="8944" max="8944" width="5" customWidth="1"/>
    <col min="8945" max="8945" width="1.42578125" customWidth="1"/>
    <col min="8946" max="8946" width="5.5703125" customWidth="1"/>
    <col min="8947" max="8947" width="4.42578125" customWidth="1"/>
    <col min="8948" max="8948" width="1.42578125" customWidth="1"/>
    <col min="8949" max="8949" width="5.42578125" customWidth="1"/>
    <col min="8950" max="8950" width="4.42578125" customWidth="1"/>
    <col min="8951" max="8951" width="1.42578125" customWidth="1"/>
    <col min="8952" max="8952" width="5.140625" customWidth="1"/>
    <col min="8953" max="8953" width="4.5703125" bestFit="1" customWidth="1"/>
    <col min="8954" max="8954" width="1.42578125" customWidth="1"/>
    <col min="8955" max="8955" width="4.85546875" customWidth="1"/>
    <col min="9198" max="9198" width="4" customWidth="1"/>
    <col min="9199" max="9199" width="28.5703125" customWidth="1"/>
    <col min="9200" max="9200" width="5" customWidth="1"/>
    <col min="9201" max="9201" width="1.42578125" customWidth="1"/>
    <col min="9202" max="9202" width="5.5703125" customWidth="1"/>
    <col min="9203" max="9203" width="4.42578125" customWidth="1"/>
    <col min="9204" max="9204" width="1.42578125" customWidth="1"/>
    <col min="9205" max="9205" width="5.42578125" customWidth="1"/>
    <col min="9206" max="9206" width="4.42578125" customWidth="1"/>
    <col min="9207" max="9207" width="1.42578125" customWidth="1"/>
    <col min="9208" max="9208" width="5.140625" customWidth="1"/>
    <col min="9209" max="9209" width="4.5703125" bestFit="1" customWidth="1"/>
    <col min="9210" max="9210" width="1.42578125" customWidth="1"/>
    <col min="9211" max="9211" width="4.85546875" customWidth="1"/>
    <col min="9454" max="9454" width="4" customWidth="1"/>
    <col min="9455" max="9455" width="28.5703125" customWidth="1"/>
    <col min="9456" max="9456" width="5" customWidth="1"/>
    <col min="9457" max="9457" width="1.42578125" customWidth="1"/>
    <col min="9458" max="9458" width="5.5703125" customWidth="1"/>
    <col min="9459" max="9459" width="4.42578125" customWidth="1"/>
    <col min="9460" max="9460" width="1.42578125" customWidth="1"/>
    <col min="9461" max="9461" width="5.42578125" customWidth="1"/>
    <col min="9462" max="9462" width="4.42578125" customWidth="1"/>
    <col min="9463" max="9463" width="1.42578125" customWidth="1"/>
    <col min="9464" max="9464" width="5.140625" customWidth="1"/>
    <col min="9465" max="9465" width="4.5703125" bestFit="1" customWidth="1"/>
    <col min="9466" max="9466" width="1.42578125" customWidth="1"/>
    <col min="9467" max="9467" width="4.85546875" customWidth="1"/>
    <col min="9710" max="9710" width="4" customWidth="1"/>
    <col min="9711" max="9711" width="28.5703125" customWidth="1"/>
    <col min="9712" max="9712" width="5" customWidth="1"/>
    <col min="9713" max="9713" width="1.42578125" customWidth="1"/>
    <col min="9714" max="9714" width="5.5703125" customWidth="1"/>
    <col min="9715" max="9715" width="4.42578125" customWidth="1"/>
    <col min="9716" max="9716" width="1.42578125" customWidth="1"/>
    <col min="9717" max="9717" width="5.42578125" customWidth="1"/>
    <col min="9718" max="9718" width="4.42578125" customWidth="1"/>
    <col min="9719" max="9719" width="1.42578125" customWidth="1"/>
    <col min="9720" max="9720" width="5.140625" customWidth="1"/>
    <col min="9721" max="9721" width="4.5703125" bestFit="1" customWidth="1"/>
    <col min="9722" max="9722" width="1.42578125" customWidth="1"/>
    <col min="9723" max="9723" width="4.85546875" customWidth="1"/>
    <col min="9966" max="9966" width="4" customWidth="1"/>
    <col min="9967" max="9967" width="28.5703125" customWidth="1"/>
    <col min="9968" max="9968" width="5" customWidth="1"/>
    <col min="9969" max="9969" width="1.42578125" customWidth="1"/>
    <col min="9970" max="9970" width="5.5703125" customWidth="1"/>
    <col min="9971" max="9971" width="4.42578125" customWidth="1"/>
    <col min="9972" max="9972" width="1.42578125" customWidth="1"/>
    <col min="9973" max="9973" width="5.42578125" customWidth="1"/>
    <col min="9974" max="9974" width="4.42578125" customWidth="1"/>
    <col min="9975" max="9975" width="1.42578125" customWidth="1"/>
    <col min="9976" max="9976" width="5.140625" customWidth="1"/>
    <col min="9977" max="9977" width="4.5703125" bestFit="1" customWidth="1"/>
    <col min="9978" max="9978" width="1.42578125" customWidth="1"/>
    <col min="9979" max="9979" width="4.85546875" customWidth="1"/>
    <col min="10222" max="10222" width="4" customWidth="1"/>
    <col min="10223" max="10223" width="28.5703125" customWidth="1"/>
    <col min="10224" max="10224" width="5" customWidth="1"/>
    <col min="10225" max="10225" width="1.42578125" customWidth="1"/>
    <col min="10226" max="10226" width="5.5703125" customWidth="1"/>
    <col min="10227" max="10227" width="4.42578125" customWidth="1"/>
    <col min="10228" max="10228" width="1.42578125" customWidth="1"/>
    <col min="10229" max="10229" width="5.42578125" customWidth="1"/>
    <col min="10230" max="10230" width="4.42578125" customWidth="1"/>
    <col min="10231" max="10231" width="1.42578125" customWidth="1"/>
    <col min="10232" max="10232" width="5.140625" customWidth="1"/>
    <col min="10233" max="10233" width="4.5703125" bestFit="1" customWidth="1"/>
    <col min="10234" max="10234" width="1.42578125" customWidth="1"/>
    <col min="10235" max="10235" width="4.85546875" customWidth="1"/>
    <col min="10478" max="10478" width="4" customWidth="1"/>
    <col min="10479" max="10479" width="28.5703125" customWidth="1"/>
    <col min="10480" max="10480" width="5" customWidth="1"/>
    <col min="10481" max="10481" width="1.42578125" customWidth="1"/>
    <col min="10482" max="10482" width="5.5703125" customWidth="1"/>
    <col min="10483" max="10483" width="4.42578125" customWidth="1"/>
    <col min="10484" max="10484" width="1.42578125" customWidth="1"/>
    <col min="10485" max="10485" width="5.42578125" customWidth="1"/>
    <col min="10486" max="10486" width="4.42578125" customWidth="1"/>
    <col min="10487" max="10487" width="1.42578125" customWidth="1"/>
    <col min="10488" max="10488" width="5.140625" customWidth="1"/>
    <col min="10489" max="10489" width="4.5703125" bestFit="1" customWidth="1"/>
    <col min="10490" max="10490" width="1.42578125" customWidth="1"/>
    <col min="10491" max="10491" width="4.85546875" customWidth="1"/>
    <col min="10734" max="10734" width="4" customWidth="1"/>
    <col min="10735" max="10735" width="28.5703125" customWidth="1"/>
    <col min="10736" max="10736" width="5" customWidth="1"/>
    <col min="10737" max="10737" width="1.42578125" customWidth="1"/>
    <col min="10738" max="10738" width="5.5703125" customWidth="1"/>
    <col min="10739" max="10739" width="4.42578125" customWidth="1"/>
    <col min="10740" max="10740" width="1.42578125" customWidth="1"/>
    <col min="10741" max="10741" width="5.42578125" customWidth="1"/>
    <col min="10742" max="10742" width="4.42578125" customWidth="1"/>
    <col min="10743" max="10743" width="1.42578125" customWidth="1"/>
    <col min="10744" max="10744" width="5.140625" customWidth="1"/>
    <col min="10745" max="10745" width="4.5703125" bestFit="1" customWidth="1"/>
    <col min="10746" max="10746" width="1.42578125" customWidth="1"/>
    <col min="10747" max="10747" width="4.85546875" customWidth="1"/>
    <col min="10990" max="10990" width="4" customWidth="1"/>
    <col min="10991" max="10991" width="28.5703125" customWidth="1"/>
    <col min="10992" max="10992" width="5" customWidth="1"/>
    <col min="10993" max="10993" width="1.42578125" customWidth="1"/>
    <col min="10994" max="10994" width="5.5703125" customWidth="1"/>
    <col min="10995" max="10995" width="4.42578125" customWidth="1"/>
    <col min="10996" max="10996" width="1.42578125" customWidth="1"/>
    <col min="10997" max="10997" width="5.42578125" customWidth="1"/>
    <col min="10998" max="10998" width="4.42578125" customWidth="1"/>
    <col min="10999" max="10999" width="1.42578125" customWidth="1"/>
    <col min="11000" max="11000" width="5.140625" customWidth="1"/>
    <col min="11001" max="11001" width="4.5703125" bestFit="1" customWidth="1"/>
    <col min="11002" max="11002" width="1.42578125" customWidth="1"/>
    <col min="11003" max="11003" width="4.85546875" customWidth="1"/>
    <col min="11246" max="11246" width="4" customWidth="1"/>
    <col min="11247" max="11247" width="28.5703125" customWidth="1"/>
    <col min="11248" max="11248" width="5" customWidth="1"/>
    <col min="11249" max="11249" width="1.42578125" customWidth="1"/>
    <col min="11250" max="11250" width="5.5703125" customWidth="1"/>
    <col min="11251" max="11251" width="4.42578125" customWidth="1"/>
    <col min="11252" max="11252" width="1.42578125" customWidth="1"/>
    <col min="11253" max="11253" width="5.42578125" customWidth="1"/>
    <col min="11254" max="11254" width="4.42578125" customWidth="1"/>
    <col min="11255" max="11255" width="1.42578125" customWidth="1"/>
    <col min="11256" max="11256" width="5.140625" customWidth="1"/>
    <col min="11257" max="11257" width="4.5703125" bestFit="1" customWidth="1"/>
    <col min="11258" max="11258" width="1.42578125" customWidth="1"/>
    <col min="11259" max="11259" width="4.85546875" customWidth="1"/>
    <col min="11502" max="11502" width="4" customWidth="1"/>
    <col min="11503" max="11503" width="28.5703125" customWidth="1"/>
    <col min="11504" max="11504" width="5" customWidth="1"/>
    <col min="11505" max="11505" width="1.42578125" customWidth="1"/>
    <col min="11506" max="11506" width="5.5703125" customWidth="1"/>
    <col min="11507" max="11507" width="4.42578125" customWidth="1"/>
    <col min="11508" max="11508" width="1.42578125" customWidth="1"/>
    <col min="11509" max="11509" width="5.42578125" customWidth="1"/>
    <col min="11510" max="11510" width="4.42578125" customWidth="1"/>
    <col min="11511" max="11511" width="1.42578125" customWidth="1"/>
    <col min="11512" max="11512" width="5.140625" customWidth="1"/>
    <col min="11513" max="11513" width="4.5703125" bestFit="1" customWidth="1"/>
    <col min="11514" max="11514" width="1.42578125" customWidth="1"/>
    <col min="11515" max="11515" width="4.85546875" customWidth="1"/>
    <col min="11758" max="11758" width="4" customWidth="1"/>
    <col min="11759" max="11759" width="28.5703125" customWidth="1"/>
    <col min="11760" max="11760" width="5" customWidth="1"/>
    <col min="11761" max="11761" width="1.42578125" customWidth="1"/>
    <col min="11762" max="11762" width="5.5703125" customWidth="1"/>
    <col min="11763" max="11763" width="4.42578125" customWidth="1"/>
    <col min="11764" max="11764" width="1.42578125" customWidth="1"/>
    <col min="11765" max="11765" width="5.42578125" customWidth="1"/>
    <col min="11766" max="11766" width="4.42578125" customWidth="1"/>
    <col min="11767" max="11767" width="1.42578125" customWidth="1"/>
    <col min="11768" max="11768" width="5.140625" customWidth="1"/>
    <col min="11769" max="11769" width="4.5703125" bestFit="1" customWidth="1"/>
    <col min="11770" max="11770" width="1.42578125" customWidth="1"/>
    <col min="11771" max="11771" width="4.85546875" customWidth="1"/>
    <col min="12014" max="12014" width="4" customWidth="1"/>
    <col min="12015" max="12015" width="28.5703125" customWidth="1"/>
    <col min="12016" max="12016" width="5" customWidth="1"/>
    <col min="12017" max="12017" width="1.42578125" customWidth="1"/>
    <col min="12018" max="12018" width="5.5703125" customWidth="1"/>
    <col min="12019" max="12019" width="4.42578125" customWidth="1"/>
    <col min="12020" max="12020" width="1.42578125" customWidth="1"/>
    <col min="12021" max="12021" width="5.42578125" customWidth="1"/>
    <col min="12022" max="12022" width="4.42578125" customWidth="1"/>
    <col min="12023" max="12023" width="1.42578125" customWidth="1"/>
    <col min="12024" max="12024" width="5.140625" customWidth="1"/>
    <col min="12025" max="12025" width="4.5703125" bestFit="1" customWidth="1"/>
    <col min="12026" max="12026" width="1.42578125" customWidth="1"/>
    <col min="12027" max="12027" width="4.85546875" customWidth="1"/>
    <col min="12270" max="12270" width="4" customWidth="1"/>
    <col min="12271" max="12271" width="28.5703125" customWidth="1"/>
    <col min="12272" max="12272" width="5" customWidth="1"/>
    <col min="12273" max="12273" width="1.42578125" customWidth="1"/>
    <col min="12274" max="12274" width="5.5703125" customWidth="1"/>
    <col min="12275" max="12275" width="4.42578125" customWidth="1"/>
    <col min="12276" max="12276" width="1.42578125" customWidth="1"/>
    <col min="12277" max="12277" width="5.42578125" customWidth="1"/>
    <col min="12278" max="12278" width="4.42578125" customWidth="1"/>
    <col min="12279" max="12279" width="1.42578125" customWidth="1"/>
    <col min="12280" max="12280" width="5.140625" customWidth="1"/>
    <col min="12281" max="12281" width="4.5703125" bestFit="1" customWidth="1"/>
    <col min="12282" max="12282" width="1.42578125" customWidth="1"/>
    <col min="12283" max="12283" width="4.85546875" customWidth="1"/>
    <col min="12526" max="12526" width="4" customWidth="1"/>
    <col min="12527" max="12527" width="28.5703125" customWidth="1"/>
    <col min="12528" max="12528" width="5" customWidth="1"/>
    <col min="12529" max="12529" width="1.42578125" customWidth="1"/>
    <col min="12530" max="12530" width="5.5703125" customWidth="1"/>
    <col min="12531" max="12531" width="4.42578125" customWidth="1"/>
    <col min="12532" max="12532" width="1.42578125" customWidth="1"/>
    <col min="12533" max="12533" width="5.42578125" customWidth="1"/>
    <col min="12534" max="12534" width="4.42578125" customWidth="1"/>
    <col min="12535" max="12535" width="1.42578125" customWidth="1"/>
    <col min="12536" max="12536" width="5.140625" customWidth="1"/>
    <col min="12537" max="12537" width="4.5703125" bestFit="1" customWidth="1"/>
    <col min="12538" max="12538" width="1.42578125" customWidth="1"/>
    <col min="12539" max="12539" width="4.85546875" customWidth="1"/>
    <col min="12782" max="12782" width="4" customWidth="1"/>
    <col min="12783" max="12783" width="28.5703125" customWidth="1"/>
    <col min="12784" max="12784" width="5" customWidth="1"/>
    <col min="12785" max="12785" width="1.42578125" customWidth="1"/>
    <col min="12786" max="12786" width="5.5703125" customWidth="1"/>
    <col min="12787" max="12787" width="4.42578125" customWidth="1"/>
    <col min="12788" max="12788" width="1.42578125" customWidth="1"/>
    <col min="12789" max="12789" width="5.42578125" customWidth="1"/>
    <col min="12790" max="12790" width="4.42578125" customWidth="1"/>
    <col min="12791" max="12791" width="1.42578125" customWidth="1"/>
    <col min="12792" max="12792" width="5.140625" customWidth="1"/>
    <col min="12793" max="12793" width="4.5703125" bestFit="1" customWidth="1"/>
    <col min="12794" max="12794" width="1.42578125" customWidth="1"/>
    <col min="12795" max="12795" width="4.85546875" customWidth="1"/>
    <col min="13038" max="13038" width="4" customWidth="1"/>
    <col min="13039" max="13039" width="28.5703125" customWidth="1"/>
    <col min="13040" max="13040" width="5" customWidth="1"/>
    <col min="13041" max="13041" width="1.42578125" customWidth="1"/>
    <col min="13042" max="13042" width="5.5703125" customWidth="1"/>
    <col min="13043" max="13043" width="4.42578125" customWidth="1"/>
    <col min="13044" max="13044" width="1.42578125" customWidth="1"/>
    <col min="13045" max="13045" width="5.42578125" customWidth="1"/>
    <col min="13046" max="13046" width="4.42578125" customWidth="1"/>
    <col min="13047" max="13047" width="1.42578125" customWidth="1"/>
    <col min="13048" max="13048" width="5.140625" customWidth="1"/>
    <col min="13049" max="13049" width="4.5703125" bestFit="1" customWidth="1"/>
    <col min="13050" max="13050" width="1.42578125" customWidth="1"/>
    <col min="13051" max="13051" width="4.85546875" customWidth="1"/>
    <col min="13294" max="13294" width="4" customWidth="1"/>
    <col min="13295" max="13295" width="28.5703125" customWidth="1"/>
    <col min="13296" max="13296" width="5" customWidth="1"/>
    <col min="13297" max="13297" width="1.42578125" customWidth="1"/>
    <col min="13298" max="13298" width="5.5703125" customWidth="1"/>
    <col min="13299" max="13299" width="4.42578125" customWidth="1"/>
    <col min="13300" max="13300" width="1.42578125" customWidth="1"/>
    <col min="13301" max="13301" width="5.42578125" customWidth="1"/>
    <col min="13302" max="13302" width="4.42578125" customWidth="1"/>
    <col min="13303" max="13303" width="1.42578125" customWidth="1"/>
    <col min="13304" max="13304" width="5.140625" customWidth="1"/>
    <col min="13305" max="13305" width="4.5703125" bestFit="1" customWidth="1"/>
    <col min="13306" max="13306" width="1.42578125" customWidth="1"/>
    <col min="13307" max="13307" width="4.85546875" customWidth="1"/>
    <col min="13550" max="13550" width="4" customWidth="1"/>
    <col min="13551" max="13551" width="28.5703125" customWidth="1"/>
    <col min="13552" max="13552" width="5" customWidth="1"/>
    <col min="13553" max="13553" width="1.42578125" customWidth="1"/>
    <col min="13554" max="13554" width="5.5703125" customWidth="1"/>
    <col min="13555" max="13555" width="4.42578125" customWidth="1"/>
    <col min="13556" max="13556" width="1.42578125" customWidth="1"/>
    <col min="13557" max="13557" width="5.42578125" customWidth="1"/>
    <col min="13558" max="13558" width="4.42578125" customWidth="1"/>
    <col min="13559" max="13559" width="1.42578125" customWidth="1"/>
    <col min="13560" max="13560" width="5.140625" customWidth="1"/>
    <col min="13561" max="13561" width="4.5703125" bestFit="1" customWidth="1"/>
    <col min="13562" max="13562" width="1.42578125" customWidth="1"/>
    <col min="13563" max="13563" width="4.85546875" customWidth="1"/>
    <col min="13806" max="13806" width="4" customWidth="1"/>
    <col min="13807" max="13807" width="28.5703125" customWidth="1"/>
    <col min="13808" max="13808" width="5" customWidth="1"/>
    <col min="13809" max="13809" width="1.42578125" customWidth="1"/>
    <col min="13810" max="13810" width="5.5703125" customWidth="1"/>
    <col min="13811" max="13811" width="4.42578125" customWidth="1"/>
    <col min="13812" max="13812" width="1.42578125" customWidth="1"/>
    <col min="13813" max="13813" width="5.42578125" customWidth="1"/>
    <col min="13814" max="13814" width="4.42578125" customWidth="1"/>
    <col min="13815" max="13815" width="1.42578125" customWidth="1"/>
    <col min="13816" max="13816" width="5.140625" customWidth="1"/>
    <col min="13817" max="13817" width="4.5703125" bestFit="1" customWidth="1"/>
    <col min="13818" max="13818" width="1.42578125" customWidth="1"/>
    <col min="13819" max="13819" width="4.85546875" customWidth="1"/>
    <col min="14062" max="14062" width="4" customWidth="1"/>
    <col min="14063" max="14063" width="28.5703125" customWidth="1"/>
    <col min="14064" max="14064" width="5" customWidth="1"/>
    <col min="14065" max="14065" width="1.42578125" customWidth="1"/>
    <col min="14066" max="14066" width="5.5703125" customWidth="1"/>
    <col min="14067" max="14067" width="4.42578125" customWidth="1"/>
    <col min="14068" max="14068" width="1.42578125" customWidth="1"/>
    <col min="14069" max="14069" width="5.42578125" customWidth="1"/>
    <col min="14070" max="14070" width="4.42578125" customWidth="1"/>
    <col min="14071" max="14071" width="1.42578125" customWidth="1"/>
    <col min="14072" max="14072" width="5.140625" customWidth="1"/>
    <col min="14073" max="14073" width="4.5703125" bestFit="1" customWidth="1"/>
    <col min="14074" max="14074" width="1.42578125" customWidth="1"/>
    <col min="14075" max="14075" width="4.85546875" customWidth="1"/>
    <col min="14318" max="14318" width="4" customWidth="1"/>
    <col min="14319" max="14319" width="28.5703125" customWidth="1"/>
    <col min="14320" max="14320" width="5" customWidth="1"/>
    <col min="14321" max="14321" width="1.42578125" customWidth="1"/>
    <col min="14322" max="14322" width="5.5703125" customWidth="1"/>
    <col min="14323" max="14323" width="4.42578125" customWidth="1"/>
    <col min="14324" max="14324" width="1.42578125" customWidth="1"/>
    <col min="14325" max="14325" width="5.42578125" customWidth="1"/>
    <col min="14326" max="14326" width="4.42578125" customWidth="1"/>
    <col min="14327" max="14327" width="1.42578125" customWidth="1"/>
    <col min="14328" max="14328" width="5.140625" customWidth="1"/>
    <col min="14329" max="14329" width="4.5703125" bestFit="1" customWidth="1"/>
    <col min="14330" max="14330" width="1.42578125" customWidth="1"/>
    <col min="14331" max="14331" width="4.85546875" customWidth="1"/>
    <col min="14574" max="14574" width="4" customWidth="1"/>
    <col min="14575" max="14575" width="28.5703125" customWidth="1"/>
    <col min="14576" max="14576" width="5" customWidth="1"/>
    <col min="14577" max="14577" width="1.42578125" customWidth="1"/>
    <col min="14578" max="14578" width="5.5703125" customWidth="1"/>
    <col min="14579" max="14579" width="4.42578125" customWidth="1"/>
    <col min="14580" max="14580" width="1.42578125" customWidth="1"/>
    <col min="14581" max="14581" width="5.42578125" customWidth="1"/>
    <col min="14582" max="14582" width="4.42578125" customWidth="1"/>
    <col min="14583" max="14583" width="1.42578125" customWidth="1"/>
    <col min="14584" max="14584" width="5.140625" customWidth="1"/>
    <col min="14585" max="14585" width="4.5703125" bestFit="1" customWidth="1"/>
    <col min="14586" max="14586" width="1.42578125" customWidth="1"/>
    <col min="14587" max="14587" width="4.85546875" customWidth="1"/>
    <col min="14830" max="14830" width="4" customWidth="1"/>
    <col min="14831" max="14831" width="28.5703125" customWidth="1"/>
    <col min="14832" max="14832" width="5" customWidth="1"/>
    <col min="14833" max="14833" width="1.42578125" customWidth="1"/>
    <col min="14834" max="14834" width="5.5703125" customWidth="1"/>
    <col min="14835" max="14835" width="4.42578125" customWidth="1"/>
    <col min="14836" max="14836" width="1.42578125" customWidth="1"/>
    <col min="14837" max="14837" width="5.42578125" customWidth="1"/>
    <col min="14838" max="14838" width="4.42578125" customWidth="1"/>
    <col min="14839" max="14839" width="1.42578125" customWidth="1"/>
    <col min="14840" max="14840" width="5.140625" customWidth="1"/>
    <col min="14841" max="14841" width="4.5703125" bestFit="1" customWidth="1"/>
    <col min="14842" max="14842" width="1.42578125" customWidth="1"/>
    <col min="14843" max="14843" width="4.85546875" customWidth="1"/>
    <col min="15086" max="15086" width="4" customWidth="1"/>
    <col min="15087" max="15087" width="28.5703125" customWidth="1"/>
    <col min="15088" max="15088" width="5" customWidth="1"/>
    <col min="15089" max="15089" width="1.42578125" customWidth="1"/>
    <col min="15090" max="15090" width="5.5703125" customWidth="1"/>
    <col min="15091" max="15091" width="4.42578125" customWidth="1"/>
    <col min="15092" max="15092" width="1.42578125" customWidth="1"/>
    <col min="15093" max="15093" width="5.42578125" customWidth="1"/>
    <col min="15094" max="15094" width="4.42578125" customWidth="1"/>
    <col min="15095" max="15095" width="1.42578125" customWidth="1"/>
    <col min="15096" max="15096" width="5.140625" customWidth="1"/>
    <col min="15097" max="15097" width="4.5703125" bestFit="1" customWidth="1"/>
    <col min="15098" max="15098" width="1.42578125" customWidth="1"/>
    <col min="15099" max="15099" width="4.85546875" customWidth="1"/>
    <col min="15342" max="15342" width="4" customWidth="1"/>
    <col min="15343" max="15343" width="28.5703125" customWidth="1"/>
    <col min="15344" max="15344" width="5" customWidth="1"/>
    <col min="15345" max="15345" width="1.42578125" customWidth="1"/>
    <col min="15346" max="15346" width="5.5703125" customWidth="1"/>
    <col min="15347" max="15347" width="4.42578125" customWidth="1"/>
    <col min="15348" max="15348" width="1.42578125" customWidth="1"/>
    <col min="15349" max="15349" width="5.42578125" customWidth="1"/>
    <col min="15350" max="15350" width="4.42578125" customWidth="1"/>
    <col min="15351" max="15351" width="1.42578125" customWidth="1"/>
    <col min="15352" max="15352" width="5.140625" customWidth="1"/>
    <col min="15353" max="15353" width="4.5703125" bestFit="1" customWidth="1"/>
    <col min="15354" max="15354" width="1.42578125" customWidth="1"/>
    <col min="15355" max="15355" width="4.85546875" customWidth="1"/>
    <col min="15598" max="15598" width="4" customWidth="1"/>
    <col min="15599" max="15599" width="28.5703125" customWidth="1"/>
    <col min="15600" max="15600" width="5" customWidth="1"/>
    <col min="15601" max="15601" width="1.42578125" customWidth="1"/>
    <col min="15602" max="15602" width="5.5703125" customWidth="1"/>
    <col min="15603" max="15603" width="4.42578125" customWidth="1"/>
    <col min="15604" max="15604" width="1.42578125" customWidth="1"/>
    <col min="15605" max="15605" width="5.42578125" customWidth="1"/>
    <col min="15606" max="15606" width="4.42578125" customWidth="1"/>
    <col min="15607" max="15607" width="1.42578125" customWidth="1"/>
    <col min="15608" max="15608" width="5.140625" customWidth="1"/>
    <col min="15609" max="15609" width="4.5703125" bestFit="1" customWidth="1"/>
    <col min="15610" max="15610" width="1.42578125" customWidth="1"/>
    <col min="15611" max="15611" width="4.85546875" customWidth="1"/>
    <col min="15854" max="15854" width="4" customWidth="1"/>
    <col min="15855" max="15855" width="28.5703125" customWidth="1"/>
    <col min="15856" max="15856" width="5" customWidth="1"/>
    <col min="15857" max="15857" width="1.42578125" customWidth="1"/>
    <col min="15858" max="15858" width="5.5703125" customWidth="1"/>
    <col min="15859" max="15859" width="4.42578125" customWidth="1"/>
    <col min="15860" max="15860" width="1.42578125" customWidth="1"/>
    <col min="15861" max="15861" width="5.42578125" customWidth="1"/>
    <col min="15862" max="15862" width="4.42578125" customWidth="1"/>
    <col min="15863" max="15863" width="1.42578125" customWidth="1"/>
    <col min="15864" max="15864" width="5.140625" customWidth="1"/>
    <col min="15865" max="15865" width="4.5703125" bestFit="1" customWidth="1"/>
    <col min="15866" max="15866" width="1.42578125" customWidth="1"/>
    <col min="15867" max="15867" width="4.85546875" customWidth="1"/>
    <col min="16110" max="16110" width="4" customWidth="1"/>
    <col min="16111" max="16111" width="28.5703125" customWidth="1"/>
    <col min="16112" max="16112" width="5" customWidth="1"/>
    <col min="16113" max="16113" width="1.42578125" customWidth="1"/>
    <col min="16114" max="16114" width="5.5703125" customWidth="1"/>
    <col min="16115" max="16115" width="4.42578125" customWidth="1"/>
    <col min="16116" max="16116" width="1.42578125" customWidth="1"/>
    <col min="16117" max="16117" width="5.42578125" customWidth="1"/>
    <col min="16118" max="16118" width="4.42578125" customWidth="1"/>
    <col min="16119" max="16119" width="1.42578125" customWidth="1"/>
    <col min="16120" max="16120" width="5.140625" customWidth="1"/>
    <col min="16121" max="16121" width="4.5703125" bestFit="1" customWidth="1"/>
    <col min="16122" max="16122" width="1.42578125" customWidth="1"/>
    <col min="16123" max="16123" width="4.85546875" customWidth="1"/>
  </cols>
  <sheetData>
    <row r="1" spans="1:7" ht="12.75" customHeight="1">
      <c r="B1"/>
      <c r="C1"/>
      <c r="D1"/>
      <c r="E1"/>
      <c r="F1"/>
      <c r="G1"/>
    </row>
    <row r="2" spans="1:7" ht="18.75">
      <c r="A2" s="197" t="s">
        <v>129</v>
      </c>
      <c r="B2" s="199" t="s">
        <v>130</v>
      </c>
      <c r="C2" s="199"/>
      <c r="D2" s="199"/>
      <c r="E2" s="199"/>
      <c r="F2" s="199"/>
      <c r="G2" s="199"/>
    </row>
    <row r="3" spans="1:7" ht="20.25" customHeight="1">
      <c r="A3" s="198"/>
      <c r="B3" s="200" t="s">
        <v>131</v>
      </c>
      <c r="C3" s="200"/>
      <c r="D3" s="200"/>
      <c r="E3" s="200"/>
      <c r="F3" s="200"/>
      <c r="G3" s="200"/>
    </row>
    <row r="4" spans="1:7">
      <c r="A4" s="42" t="s">
        <v>23</v>
      </c>
      <c r="B4" s="92" t="s">
        <v>75</v>
      </c>
      <c r="C4" s="95" t="s">
        <v>76</v>
      </c>
      <c r="D4" s="93" t="s">
        <v>77</v>
      </c>
      <c r="E4" s="94" t="s">
        <v>81</v>
      </c>
      <c r="F4" s="95" t="s">
        <v>79</v>
      </c>
      <c r="G4" s="93" t="s">
        <v>80</v>
      </c>
    </row>
    <row r="5" spans="1:7">
      <c r="A5" s="193" t="s">
        <v>24</v>
      </c>
      <c r="B5" s="161" t="str">
        <f>'Prezence 24.11.'!B6</f>
        <v>AC Zruč-Senec "A" - Tomáš Rott</v>
      </c>
      <c r="C5" s="161">
        <f>'Prezence 24.11.'!C6</f>
        <v>2769</v>
      </c>
      <c r="D5" s="161" t="str">
        <f>'Prezence 24.11.'!D6</f>
        <v>Tomáš Rott</v>
      </c>
      <c r="E5" s="161">
        <f>'Prezence 24.11.'!E6</f>
        <v>0</v>
      </c>
      <c r="F5" s="161">
        <f>'Prezence 24.11.'!F6</f>
        <v>0</v>
      </c>
      <c r="G5" s="161" t="str">
        <f>'Prezence 24.11.'!G6</f>
        <v>Škudrna</v>
      </c>
    </row>
    <row r="6" spans="1:7">
      <c r="A6" s="193"/>
      <c r="B6" s="161" t="str">
        <f>'Prezence 24.11.'!B17</f>
        <v>NK CLIMAX Vsetín "B" - Lukáš Daněk</v>
      </c>
      <c r="C6" s="161">
        <f>'Prezence 24.11.'!C17</f>
        <v>4385</v>
      </c>
      <c r="D6" s="161" t="str">
        <f>'Prezence 24.11.'!D17</f>
        <v>Lukáš Daněk</v>
      </c>
      <c r="E6" s="161">
        <f>'Prezence 24.11.'!E17</f>
        <v>0</v>
      </c>
      <c r="F6" s="161">
        <f>'Prezence 24.11.'!F17</f>
        <v>0</v>
      </c>
      <c r="G6" s="161" t="str">
        <f>'Prezence 24.11.'!G17</f>
        <v>Gebel</v>
      </c>
    </row>
    <row r="7" spans="1:7">
      <c r="A7" s="194"/>
      <c r="B7" s="162" t="str">
        <f>'Prezence 24.11.'!B26</f>
        <v>TJ Dynamo České Budějovice z.s. "A" - Jan Novotný</v>
      </c>
      <c r="C7" s="162">
        <f>'Prezence 24.11.'!C26</f>
        <v>5857</v>
      </c>
      <c r="D7" s="162" t="str">
        <f>'Prezence 24.11.'!D26</f>
        <v>Jan Novotný</v>
      </c>
      <c r="E7" s="162">
        <f>'Prezence 24.11.'!E26</f>
        <v>0</v>
      </c>
      <c r="F7" s="162">
        <f>'Prezence 24.11.'!F26</f>
        <v>0</v>
      </c>
      <c r="G7" s="162" t="str">
        <f>'Prezence 24.11.'!G26</f>
        <v>Višvader</v>
      </c>
    </row>
    <row r="8" spans="1:7" ht="14.45" customHeight="1" thickBot="1">
      <c r="A8" s="195"/>
      <c r="B8" s="162" t="str">
        <f>'Prezence 24.11.'!B30</f>
        <v>TJ Peklo nad Zdobnicí "C" - Adam Ferebauer</v>
      </c>
      <c r="C8" s="162">
        <f>'Prezence 24.11.'!C30</f>
        <v>4653</v>
      </c>
      <c r="D8" s="162" t="str">
        <f>'Prezence 24.11.'!D30</f>
        <v>Adam Ferebauer</v>
      </c>
      <c r="E8" s="162">
        <f>'Prezence 24.11.'!E30</f>
        <v>0</v>
      </c>
      <c r="F8" s="162">
        <f>'Prezence 24.11.'!F30</f>
        <v>0</v>
      </c>
      <c r="G8" s="162" t="str">
        <f>'Prezence 24.11.'!G30</f>
        <v>Prachař</v>
      </c>
    </row>
    <row r="9" spans="1:7">
      <c r="A9" s="196" t="s">
        <v>10</v>
      </c>
      <c r="B9" s="163" t="str">
        <f>'Prezence 24.11.'!B22</f>
        <v>TJ Baník Stříbro "A" - Lukáš Tolar</v>
      </c>
      <c r="C9" s="163">
        <f>'Prezence 24.11.'!C22</f>
        <v>3726</v>
      </c>
      <c r="D9" s="163" t="str">
        <f>'Prezence 24.11.'!D22</f>
        <v>Lukáš Tolar</v>
      </c>
      <c r="E9" s="163">
        <f>'Prezence 24.11.'!E22</f>
        <v>0</v>
      </c>
      <c r="F9" s="163">
        <f>'Prezence 24.11.'!F22</f>
        <v>0</v>
      </c>
      <c r="G9" s="163" t="str">
        <f>'Prezence 24.11.'!G22</f>
        <v>Tolar</v>
      </c>
    </row>
    <row r="10" spans="1:7">
      <c r="A10" s="193"/>
      <c r="B10" s="164" t="str">
        <f>'Prezence 24.11.'!B34</f>
        <v>T.J. SOKOL Holice "A" - Matěj Kubový</v>
      </c>
      <c r="C10" s="164">
        <f>'Prezence 24.11.'!C34</f>
        <v>6257</v>
      </c>
      <c r="D10" s="164" t="str">
        <f>'Prezence 24.11.'!D34</f>
        <v>Matěj Kubový</v>
      </c>
      <c r="E10" s="164">
        <f>'Prezence 24.11.'!E34</f>
        <v>0</v>
      </c>
      <c r="F10" s="164">
        <f>'Prezence 24.11.'!F34</f>
        <v>0</v>
      </c>
      <c r="G10" s="164" t="str">
        <f>'Prezence 24.11.'!G34</f>
        <v>Líbal</v>
      </c>
    </row>
    <row r="11" spans="1:7">
      <c r="A11" s="194"/>
      <c r="B11" s="165" t="str">
        <f>'Prezence 24.11.'!B25</f>
        <v>TJ Pankrác "B" - Tomáš Půhoný</v>
      </c>
      <c r="C11" s="165">
        <f>'Prezence 24.11.'!C25</f>
        <v>6371</v>
      </c>
      <c r="D11" s="165" t="str">
        <f>'Prezence 24.11.'!D25</f>
        <v>Tomáš Půhoný</v>
      </c>
      <c r="E11" s="165">
        <f>'Prezence 24.11.'!E25</f>
        <v>0</v>
      </c>
      <c r="F11" s="165">
        <f>'Prezence 24.11.'!F25</f>
        <v>0</v>
      </c>
      <c r="G11" s="165" t="str">
        <f>'Prezence 24.11.'!G25</f>
        <v>Aberle</v>
      </c>
    </row>
    <row r="12" spans="1:7" ht="14.45" customHeight="1" thickBot="1">
      <c r="A12" s="194"/>
      <c r="B12" s="166" t="str">
        <f>'Prezence 24.11.'!B10</f>
        <v>TJ Radomyšl, z.s. "C" - Karel Čapek</v>
      </c>
      <c r="C12" s="166">
        <f>'Prezence 24.11.'!C10</f>
        <v>5833</v>
      </c>
      <c r="D12" s="166" t="str">
        <f>'Prezence 24.11.'!D10</f>
        <v>Karel Čapek</v>
      </c>
      <c r="E12" s="166">
        <f>'Prezence 24.11.'!E10</f>
        <v>0</v>
      </c>
      <c r="F12" s="166">
        <f>'Prezence 24.11.'!F10</f>
        <v>0</v>
      </c>
      <c r="G12" s="166" t="str">
        <f>'Prezence 24.11.'!G10</f>
        <v>Votava</v>
      </c>
    </row>
    <row r="13" spans="1:7">
      <c r="A13" s="192" t="s">
        <v>25</v>
      </c>
      <c r="B13" s="167" t="str">
        <f>'Prezence 24.11.'!B28</f>
        <v>TJ Peklo nad Zdobnicí "A" - Ondřej Fries</v>
      </c>
      <c r="C13" s="167">
        <f>'Prezence 24.11.'!C28</f>
        <v>3981</v>
      </c>
      <c r="D13" s="167" t="str">
        <f>'Prezence 24.11.'!D28</f>
        <v>Ondřej Fries</v>
      </c>
      <c r="E13" s="167">
        <f>'Prezence 24.11.'!E28</f>
        <v>0</v>
      </c>
      <c r="F13" s="167">
        <f>'Prezence 24.11.'!F28</f>
        <v>0</v>
      </c>
      <c r="G13" s="167" t="str">
        <f>'Prezence 24.11.'!G28</f>
        <v>Prachař</v>
      </c>
    </row>
    <row r="14" spans="1:7">
      <c r="A14" s="193"/>
      <c r="B14" s="164" t="str">
        <f>'Prezence 24.11.'!B12</f>
        <v>MNK Modřice, z.s. "B" - Ondřej Jurka</v>
      </c>
      <c r="C14" s="164">
        <f>'Prezence 24.11.'!C12</f>
        <v>5264</v>
      </c>
      <c r="D14" s="164" t="str">
        <f>'Prezence 24.11.'!D12</f>
        <v>Ondřej Jurka</v>
      </c>
      <c r="E14" s="164">
        <f>'Prezence 24.11.'!E12</f>
        <v>0</v>
      </c>
      <c r="F14" s="164">
        <f>'Prezence 24.11.'!F12</f>
        <v>0</v>
      </c>
      <c r="G14" s="164" t="str">
        <f>'Prezence 24.11.'!G12</f>
        <v>Bednář</v>
      </c>
    </row>
    <row r="15" spans="1:7">
      <c r="A15" s="194"/>
      <c r="B15" s="165" t="str">
        <f>'Prezence 24.11.'!B9</f>
        <v>TJ Radomyšl, z.s. "B" - Tomáš Ježek</v>
      </c>
      <c r="C15" s="165">
        <f>'Prezence 24.11.'!C9</f>
        <v>3137</v>
      </c>
      <c r="D15" s="165" t="str">
        <f>'Prezence 24.11.'!D9</f>
        <v>Tomáš Ježek</v>
      </c>
      <c r="E15" s="165">
        <f>'Prezence 24.11.'!E9</f>
        <v>0</v>
      </c>
      <c r="F15" s="165">
        <f>'Prezence 24.11.'!F9</f>
        <v>0</v>
      </c>
      <c r="G15" s="165" t="str">
        <f>'Prezence 24.11.'!G9</f>
        <v>Votava</v>
      </c>
    </row>
    <row r="16" spans="1:7" ht="14.45" customHeight="1" thickBot="1">
      <c r="A16" s="195"/>
      <c r="B16" s="165" t="str">
        <f>'Prezence 24.11.'!B36</f>
        <v>T.J. SOKOL Holice "C" - Jakub Tlučhoř</v>
      </c>
      <c r="C16" s="165">
        <f>'Prezence 24.11.'!C36</f>
        <v>6304</v>
      </c>
      <c r="D16" s="165" t="str">
        <f>'Prezence 24.11.'!D36</f>
        <v>Jakub Tlučhoř</v>
      </c>
      <c r="E16" s="165">
        <f>'Prezence 24.11.'!E36</f>
        <v>0</v>
      </c>
      <c r="F16" s="165">
        <f>'Prezence 24.11.'!F36</f>
        <v>0</v>
      </c>
      <c r="G16" s="165" t="str">
        <f>'Prezence 24.11.'!G36</f>
        <v>Líbal</v>
      </c>
    </row>
    <row r="17" spans="1:7">
      <c r="A17" s="196" t="s">
        <v>4</v>
      </c>
      <c r="B17" s="163" t="str">
        <f>'Prezence 24.11.'!B16</f>
        <v>NK CLIMAX Vsetín "A" - David Dvořák</v>
      </c>
      <c r="C17" s="163">
        <f>'Prezence 24.11.'!C16</f>
        <v>4386</v>
      </c>
      <c r="D17" s="163" t="str">
        <f>'Prezence 24.11.'!D16</f>
        <v>David Dvořák</v>
      </c>
      <c r="E17" s="163">
        <f>'Prezence 24.11.'!E16</f>
        <v>0</v>
      </c>
      <c r="F17" s="163">
        <f>'Prezence 24.11.'!F16</f>
        <v>0</v>
      </c>
      <c r="G17" s="163" t="str">
        <f>'Prezence 24.11.'!G16</f>
        <v>Gebel</v>
      </c>
    </row>
    <row r="18" spans="1:7">
      <c r="A18" s="193"/>
      <c r="B18" s="164" t="str">
        <f>'Prezence 24.11.'!B31</f>
        <v>TJ SLAVOJ Český Brod "A" - Martin Jedlička</v>
      </c>
      <c r="C18" s="164">
        <f>'Prezence 24.11.'!C31</f>
        <v>5903</v>
      </c>
      <c r="D18" s="164" t="str">
        <f>'Prezence 24.11.'!D31</f>
        <v>Martin Jedlička</v>
      </c>
      <c r="E18" s="164">
        <f>'Prezence 24.11.'!E31</f>
        <v>0</v>
      </c>
      <c r="F18" s="164">
        <f>'Prezence 24.11.'!F31</f>
        <v>0</v>
      </c>
      <c r="G18" s="164" t="str">
        <f>'Prezence 24.11.'!G31</f>
        <v>Vedral</v>
      </c>
    </row>
    <row r="19" spans="1:7">
      <c r="A19" s="194"/>
      <c r="B19" s="165" t="str">
        <f>'Prezence 24.11.'!B20</f>
        <v>SK Liapor - Witte Karlovy Vary z.s. "B" - Pavel Gregor</v>
      </c>
      <c r="C19" s="165">
        <f>'Prezence 24.11.'!C20</f>
        <v>6614</v>
      </c>
      <c r="D19" s="165" t="str">
        <f>'Prezence 24.11.'!D20</f>
        <v>Pavel Gregor</v>
      </c>
      <c r="E19" s="165">
        <f>'Prezence 24.11.'!E20</f>
        <v>0</v>
      </c>
      <c r="F19" s="165">
        <f>'Prezence 24.11.'!F20</f>
        <v>0</v>
      </c>
      <c r="G19" s="165" t="str">
        <f>'Prezence 24.11.'!G20</f>
        <v>Dutka</v>
      </c>
    </row>
    <row r="20" spans="1:7" ht="14.45" customHeight="1" thickBot="1">
      <c r="A20" s="194"/>
      <c r="B20" s="166" t="str">
        <f>'Prezence 24.11.'!B15</f>
        <v>TJ Spartak Čelákovice "B" - Tobiáš Matura</v>
      </c>
      <c r="C20" s="166">
        <f>'Prezence 24.11.'!C15</f>
        <v>4515</v>
      </c>
      <c r="D20" s="166" t="str">
        <f>'Prezence 24.11.'!D15</f>
        <v>Tobiáš Matura</v>
      </c>
      <c r="E20" s="166">
        <f>'Prezence 24.11.'!E15</f>
        <v>0</v>
      </c>
      <c r="F20" s="166">
        <f>'Prezence 24.11.'!F15</f>
        <v>0</v>
      </c>
      <c r="G20" s="166" t="str">
        <f>'Prezence 24.11.'!G15</f>
        <v>Spilka</v>
      </c>
    </row>
    <row r="21" spans="1:7">
      <c r="A21" s="192" t="s">
        <v>50</v>
      </c>
      <c r="B21" s="167" t="str">
        <f>'Prezence 24.11.'!B11</f>
        <v>MNK Modřice, z.s. "A" - Patrik Kolouch</v>
      </c>
      <c r="C21" s="167">
        <f>'Prezence 24.11.'!C11</f>
        <v>5268</v>
      </c>
      <c r="D21" s="167" t="str">
        <f>'Prezence 24.11.'!D11</f>
        <v>Patrik Kolouch</v>
      </c>
      <c r="E21" s="167">
        <f>'Prezence 24.11.'!E11</f>
        <v>0</v>
      </c>
      <c r="F21" s="167">
        <f>'Prezence 24.11.'!F11</f>
        <v>0</v>
      </c>
      <c r="G21" s="167" t="str">
        <f>'Prezence 24.11.'!G11</f>
        <v>Bednář</v>
      </c>
    </row>
    <row r="22" spans="1:7">
      <c r="A22" s="193"/>
      <c r="B22" s="164" t="str">
        <f>'Prezence 24.11.'!B8</f>
        <v>TJ Radomyšl, z.s. "A" - Lukáš Votava</v>
      </c>
      <c r="C22" s="164">
        <f>'Prezence 24.11.'!C8</f>
        <v>3127</v>
      </c>
      <c r="D22" s="164" t="str">
        <f>'Prezence 24.11.'!D8</f>
        <v>Lukáš Votava</v>
      </c>
      <c r="E22" s="164">
        <f>'Prezence 24.11.'!E8</f>
        <v>0</v>
      </c>
      <c r="F22" s="164">
        <f>'Prezence 24.11.'!F8</f>
        <v>0</v>
      </c>
      <c r="G22" s="164" t="str">
        <f>'Prezence 24.11.'!G8</f>
        <v>Votava</v>
      </c>
    </row>
    <row r="23" spans="1:7">
      <c r="A23" s="194"/>
      <c r="B23" s="165" t="str">
        <f>'Prezence 24.11.'!B32</f>
        <v>TJ SLAVOJ Český Brod "B" - Jaroslav Synáček</v>
      </c>
      <c r="C23" s="165">
        <f>'Prezence 24.11.'!C32</f>
        <v>5365</v>
      </c>
      <c r="D23" s="165" t="str">
        <f>'Prezence 24.11.'!D32</f>
        <v>Jaroslav Synáček</v>
      </c>
      <c r="E23" s="165">
        <f>'Prezence 24.11.'!E32</f>
        <v>0</v>
      </c>
      <c r="F23" s="165">
        <f>'Prezence 24.11.'!F32</f>
        <v>0</v>
      </c>
      <c r="G23" s="165" t="str">
        <f>'Prezence 24.11.'!G32</f>
        <v>Vedral</v>
      </c>
    </row>
    <row r="24" spans="1:7" ht="14.45" customHeight="1" thickBot="1">
      <c r="A24" s="195"/>
      <c r="B24" s="165" t="str">
        <f>'Prezence 24.11.'!B21</f>
        <v>SK Liapor - Witte Karlovy Vary z.s. "C" - Jan Schäfer</v>
      </c>
      <c r="C24" s="165">
        <f>'Prezence 24.11.'!C21</f>
        <v>6289</v>
      </c>
      <c r="D24" s="165" t="str">
        <f>'Prezence 24.11.'!D21</f>
        <v>Jan Schäfer</v>
      </c>
      <c r="E24" s="165">
        <f>'Prezence 24.11.'!E21</f>
        <v>0</v>
      </c>
      <c r="F24" s="165">
        <f>'Prezence 24.11.'!F21</f>
        <v>0</v>
      </c>
      <c r="G24" s="165" t="str">
        <f>'Prezence 24.11.'!G21</f>
        <v>Dutka</v>
      </c>
    </row>
    <row r="25" spans="1:7">
      <c r="A25" s="192" t="s">
        <v>51</v>
      </c>
      <c r="B25" s="163" t="str">
        <f>'Prezence 24.11.'!B5</f>
        <v>SK Šacung Benešov 1947 - Michal Krunert</v>
      </c>
      <c r="C25" s="163">
        <f>'Prezence 24.11.'!C5</f>
        <v>1431</v>
      </c>
      <c r="D25" s="163" t="str">
        <f>'Prezence 24.11.'!D5</f>
        <v>Michal Krunert</v>
      </c>
      <c r="E25" s="163">
        <f>'Prezence 24.11.'!E5</f>
        <v>0</v>
      </c>
      <c r="F25" s="163">
        <f>'Prezence 24.11.'!F5</f>
        <v>0</v>
      </c>
      <c r="G25" s="163" t="str">
        <f>'Prezence 24.11.'!G5</f>
        <v>Krunert</v>
      </c>
    </row>
    <row r="26" spans="1:7">
      <c r="A26" s="193"/>
      <c r="B26" s="164" t="str">
        <f>'Prezence 24.11.'!B23</f>
        <v>TJ Baník Stříbro "B" - Matěj Fujan</v>
      </c>
      <c r="C26" s="164">
        <f>'Prezence 24.11.'!C23</f>
        <v>5826</v>
      </c>
      <c r="D26" s="164" t="str">
        <f>'Prezence 24.11.'!D23</f>
        <v>Matěj Fujan</v>
      </c>
      <c r="E26" s="164">
        <f>'Prezence 24.11.'!E23</f>
        <v>0</v>
      </c>
      <c r="F26" s="164">
        <f>'Prezence 24.11.'!F23</f>
        <v>0</v>
      </c>
      <c r="G26" s="164" t="str">
        <f>'Prezence 24.11.'!G23</f>
        <v>Tolar</v>
      </c>
    </row>
    <row r="27" spans="1:7">
      <c r="A27" s="194"/>
      <c r="B27" s="165" t="str">
        <f>'Prezence 24.11.'!B27</f>
        <v>TJ Dynamo České Budějovice z.s. "B" - Petr Škoda</v>
      </c>
      <c r="C27" s="165">
        <f>'Prezence 24.11.'!C27</f>
        <v>6642</v>
      </c>
      <c r="D27" s="165" t="str">
        <f>'Prezence 24.11.'!D27</f>
        <v>Petr Škoda</v>
      </c>
      <c r="E27" s="165">
        <f>'Prezence 24.11.'!E27</f>
        <v>0</v>
      </c>
      <c r="F27" s="165">
        <f>'Prezence 24.11.'!F27</f>
        <v>0</v>
      </c>
      <c r="G27" s="165" t="str">
        <f>'Prezence 24.11.'!G27</f>
        <v>Višvader</v>
      </c>
    </row>
    <row r="28" spans="1:7" ht="14.45" customHeight="1" thickBot="1">
      <c r="A28" s="195"/>
      <c r="B28" s="166" t="str">
        <f>'Prezence 24.11.'!B18</f>
        <v>NK CLIMAX Vsetín "C" - Martin Zbranek</v>
      </c>
      <c r="C28" s="166">
        <f>'Prezence 24.11.'!C18</f>
        <v>6639</v>
      </c>
      <c r="D28" s="166" t="str">
        <f>'Prezence 24.11.'!D18</f>
        <v>Martin Zbranek</v>
      </c>
      <c r="E28" s="166">
        <f>'Prezence 24.11.'!E18</f>
        <v>0</v>
      </c>
      <c r="F28" s="166">
        <f>'Prezence 24.11.'!F18</f>
        <v>0</v>
      </c>
      <c r="G28" s="166" t="str">
        <f>'Prezence 24.11.'!G18</f>
        <v>Gebel</v>
      </c>
    </row>
    <row r="29" spans="1:7">
      <c r="A29" s="192" t="s">
        <v>52</v>
      </c>
      <c r="B29" s="167" t="str">
        <f>'Prezence 24.11.'!B14</f>
        <v>TJ Spartak Čelákovice "A" - Filip Seidl</v>
      </c>
      <c r="C29" s="167">
        <f>'Prezence 24.11.'!C14</f>
        <v>3984</v>
      </c>
      <c r="D29" s="167" t="str">
        <f>'Prezence 24.11.'!D14</f>
        <v>Filip Seidl</v>
      </c>
      <c r="E29" s="167">
        <f>'Prezence 24.11.'!E14</f>
        <v>0</v>
      </c>
      <c r="F29" s="167">
        <f>'Prezence 24.11.'!F14</f>
        <v>0</v>
      </c>
      <c r="G29" s="167" t="str">
        <f>'Prezence 24.11.'!G14</f>
        <v>Flekač</v>
      </c>
    </row>
    <row r="30" spans="1:7">
      <c r="A30" s="193"/>
      <c r="B30" s="164" t="str">
        <f>'Prezence 24.11.'!B19</f>
        <v>SK Liapor - Witte Karlovy Vary z.s. "A" - Filip Trubač</v>
      </c>
      <c r="C30" s="164">
        <f>'Prezence 24.11.'!C19</f>
        <v>6567</v>
      </c>
      <c r="D30" s="164" t="str">
        <f>'Prezence 24.11.'!D19</f>
        <v>Filip Trubač</v>
      </c>
      <c r="E30" s="164">
        <f>'Prezence 24.11.'!E19</f>
        <v>0</v>
      </c>
      <c r="F30" s="164">
        <f>'Prezence 24.11.'!F19</f>
        <v>0</v>
      </c>
      <c r="G30" s="164" t="str">
        <f>'Prezence 24.11.'!G19</f>
        <v>Dutka</v>
      </c>
    </row>
    <row r="31" spans="1:7">
      <c r="A31" s="194"/>
      <c r="B31" s="165" t="str">
        <f>'Prezence 24.11.'!B35</f>
        <v>T.J. SOKOL Holice "B" - Tomáš Sochůrek</v>
      </c>
      <c r="C31" s="165">
        <f>'Prezence 24.11.'!C35</f>
        <v>6030</v>
      </c>
      <c r="D31" s="165" t="str">
        <f>'Prezence 24.11.'!D35</f>
        <v>Tomáš Sochůrek</v>
      </c>
      <c r="E31" s="165">
        <f>'Prezence 24.11.'!E35</f>
        <v>0</v>
      </c>
      <c r="F31" s="165">
        <f>'Prezence 24.11.'!F35</f>
        <v>0</v>
      </c>
      <c r="G31" s="165" t="str">
        <f>'Prezence 24.11.'!G35</f>
        <v>Líbal</v>
      </c>
    </row>
    <row r="32" spans="1:7" ht="14.45" customHeight="1" thickBot="1">
      <c r="A32" s="195"/>
      <c r="B32" s="165" t="str">
        <f>'Prezence 24.11.'!B7</f>
        <v>AC Zruč-Senec "B" - Jakub Kopejtko</v>
      </c>
      <c r="C32" s="165">
        <f>'Prezence 24.11.'!C7</f>
        <v>5180</v>
      </c>
      <c r="D32" s="165" t="str">
        <f>'Prezence 24.11.'!D7</f>
        <v>Jakub Kopejtko</v>
      </c>
      <c r="E32" s="165">
        <f>'Prezence 24.11.'!E7</f>
        <v>0</v>
      </c>
      <c r="F32" s="165">
        <f>'Prezence 24.11.'!F7</f>
        <v>0</v>
      </c>
      <c r="G32" s="165" t="str">
        <f>'Prezence 24.11.'!G7</f>
        <v>Škudrna</v>
      </c>
    </row>
    <row r="33" spans="1:7">
      <c r="A33" s="196" t="s">
        <v>53</v>
      </c>
      <c r="B33" s="163" t="str">
        <f>'Prezence 24.11.'!B29</f>
        <v>TJ Peklo nad Zdobnicí "B" - Josef Čižinský</v>
      </c>
      <c r="C33" s="163">
        <f>'Prezence 24.11.'!C29</f>
        <v>3072</v>
      </c>
      <c r="D33" s="163" t="str">
        <f>'Prezence 24.11.'!D29</f>
        <v>Josef Čižinský</v>
      </c>
      <c r="E33" s="163">
        <f>'Prezence 24.11.'!E29</f>
        <v>0</v>
      </c>
      <c r="F33" s="163">
        <f>'Prezence 24.11.'!F29</f>
        <v>0</v>
      </c>
      <c r="G33" s="163" t="str">
        <f>'Prezence 24.11.'!G29</f>
        <v>Hostinský</v>
      </c>
    </row>
    <row r="34" spans="1:7">
      <c r="A34" s="193"/>
      <c r="B34" s="164" t="str">
        <f>'Prezence 24.11.'!B24</f>
        <v>TJ Pankrác "A" - Oliver Talpa</v>
      </c>
      <c r="C34" s="164">
        <f>'Prezence 24.11.'!C24</f>
        <v>5573</v>
      </c>
      <c r="D34" s="164" t="str">
        <f>'Prezence 24.11.'!D24</f>
        <v>Oliver Talpa</v>
      </c>
      <c r="E34" s="164">
        <f>'Prezence 24.11.'!E24</f>
        <v>0</v>
      </c>
      <c r="F34" s="164">
        <f>'Prezence 24.11.'!F24</f>
        <v>0</v>
      </c>
      <c r="G34" s="164" t="str">
        <f>'Prezence 24.11.'!G24</f>
        <v>Aberle</v>
      </c>
    </row>
    <row r="35" spans="1:7">
      <c r="A35" s="193"/>
      <c r="B35" s="164" t="str">
        <f>'Prezence 24.11.'!B13</f>
        <v>MNK Modřice, z.s. "C" - Tomáš Sluka</v>
      </c>
      <c r="C35" s="164">
        <f>'Prezence 24.11.'!C13</f>
        <v>6006</v>
      </c>
      <c r="D35" s="164" t="str">
        <f>'Prezence 24.11.'!D13</f>
        <v>Tomáš Sluka</v>
      </c>
      <c r="E35" s="164">
        <f>'Prezence 24.11.'!E13</f>
        <v>0</v>
      </c>
      <c r="F35" s="164">
        <f>'Prezence 24.11.'!F13</f>
        <v>0</v>
      </c>
      <c r="G35" s="164" t="str">
        <f>'Prezence 24.11.'!G13</f>
        <v>Bednář</v>
      </c>
    </row>
    <row r="36" spans="1:7">
      <c r="A36" s="193"/>
      <c r="B36" s="164" t="str">
        <f>'Prezence 24.11.'!B33</f>
        <v>TJ SLAVOJ Český Brod "C" - Filip Růžička</v>
      </c>
      <c r="C36" s="164">
        <f>'Prezence 24.11.'!C33</f>
        <v>5908</v>
      </c>
      <c r="D36" s="164" t="str">
        <f>'Prezence 24.11.'!D33</f>
        <v>Filip Růžička</v>
      </c>
      <c r="E36" s="164">
        <f>'Prezence 24.11.'!E33</f>
        <v>0</v>
      </c>
      <c r="F36" s="164">
        <f>'Prezence 24.11.'!F33</f>
        <v>0</v>
      </c>
      <c r="G36" s="164" t="str">
        <f>'Prezence 24.11.'!G33</f>
        <v>Vedral</v>
      </c>
    </row>
    <row r="37" spans="1:7">
      <c r="B37" s="101"/>
      <c r="C37" s="102"/>
      <c r="D37" s="102"/>
      <c r="E37" s="102"/>
      <c r="F37" s="103"/>
    </row>
    <row r="38" spans="1:7">
      <c r="B38" s="101"/>
      <c r="C38" s="101"/>
      <c r="D38" s="101"/>
      <c r="E38" s="101"/>
    </row>
  </sheetData>
  <mergeCells count="11">
    <mergeCell ref="B2:G2"/>
    <mergeCell ref="B3:G3"/>
    <mergeCell ref="A5:A8"/>
    <mergeCell ref="A9:A12"/>
    <mergeCell ref="A13:A16"/>
    <mergeCell ref="A21:A24"/>
    <mergeCell ref="A25:A28"/>
    <mergeCell ref="A29:A32"/>
    <mergeCell ref="A33:A36"/>
    <mergeCell ref="A2:A3"/>
    <mergeCell ref="A17:A2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BB92"/>
  <sheetViews>
    <sheetView showGridLines="0" workbookViewId="0">
      <selection activeCell="V6" sqref="V6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26" ht="15.75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26" ht="32.25" customHeight="1" thickBot="1">
      <c r="A4" s="292" t="s">
        <v>24</v>
      </c>
      <c r="B4" s="293"/>
      <c r="C4" s="298" t="str">
        <f>'Nasazení do skupin'!B3</f>
        <v>Brandýs nad Labem 24.11.2018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300"/>
    </row>
    <row r="5" spans="1:26">
      <c r="A5" s="294"/>
      <c r="B5" s="295"/>
      <c r="C5" s="284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26" ht="15.75" thickBot="1">
      <c r="A6" s="296"/>
      <c r="B6" s="297"/>
      <c r="C6" s="28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57" t="s">
        <v>8</v>
      </c>
    </row>
    <row r="7" spans="1:26" ht="15" customHeight="1">
      <c r="A7" s="241">
        <v>1</v>
      </c>
      <c r="B7" s="244" t="str">
        <f>'Nasazení do skupin'!B5</f>
        <v>AC Zruč-Senec "A" - Tomáš Rott</v>
      </c>
      <c r="C7" s="307"/>
      <c r="D7" s="308"/>
      <c r="E7" s="309"/>
      <c r="F7" s="234"/>
      <c r="G7" s="236"/>
      <c r="H7" s="232"/>
      <c r="I7" s="234"/>
      <c r="J7" s="236"/>
      <c r="K7" s="232"/>
      <c r="L7" s="234"/>
      <c r="M7" s="236"/>
      <c r="N7" s="232"/>
      <c r="O7" s="282"/>
      <c r="P7" s="217"/>
      <c r="Q7" s="221"/>
      <c r="R7" s="224"/>
      <c r="Y7" s="47"/>
    </row>
    <row r="8" spans="1:26" ht="15.75" customHeight="1" thickBot="1">
      <c r="A8" s="242"/>
      <c r="B8" s="245"/>
      <c r="C8" s="310"/>
      <c r="D8" s="311"/>
      <c r="E8" s="312"/>
      <c r="F8" s="235"/>
      <c r="G8" s="237"/>
      <c r="H8" s="233"/>
      <c r="I8" s="235"/>
      <c r="J8" s="237"/>
      <c r="K8" s="233"/>
      <c r="L8" s="235"/>
      <c r="M8" s="237"/>
      <c r="N8" s="233"/>
      <c r="O8" s="283"/>
      <c r="P8" s="218"/>
      <c r="Q8" s="222"/>
      <c r="R8" s="225"/>
    </row>
    <row r="9" spans="1:26" ht="15" customHeight="1">
      <c r="A9" s="242"/>
      <c r="B9" s="245"/>
      <c r="C9" s="310"/>
      <c r="D9" s="311"/>
      <c r="E9" s="312"/>
      <c r="F9" s="214"/>
      <c r="G9" s="210"/>
      <c r="H9" s="216"/>
      <c r="I9" s="214"/>
      <c r="J9" s="210"/>
      <c r="K9" s="216"/>
      <c r="L9" s="214"/>
      <c r="M9" s="210"/>
      <c r="N9" s="216"/>
      <c r="O9" s="280"/>
      <c r="P9" s="206"/>
      <c r="Q9" s="208"/>
      <c r="R9" s="226"/>
      <c r="X9" s="47"/>
      <c r="Y9" s="47"/>
      <c r="Z9" s="47"/>
    </row>
    <row r="10" spans="1:26" ht="15.75" customHeight="1" thickBot="1">
      <c r="A10" s="243"/>
      <c r="B10" s="246"/>
      <c r="C10" s="313"/>
      <c r="D10" s="314"/>
      <c r="E10" s="315"/>
      <c r="F10" s="214"/>
      <c r="G10" s="210"/>
      <c r="H10" s="216"/>
      <c r="I10" s="215"/>
      <c r="J10" s="211"/>
      <c r="K10" s="231"/>
      <c r="L10" s="215"/>
      <c r="M10" s="211"/>
      <c r="N10" s="231"/>
      <c r="O10" s="281"/>
      <c r="P10" s="207"/>
      <c r="Q10" s="209"/>
      <c r="R10" s="227"/>
      <c r="X10" s="47"/>
      <c r="Y10" s="47"/>
      <c r="Z10" s="47"/>
    </row>
    <row r="11" spans="1:26" ht="15" customHeight="1">
      <c r="A11" s="241">
        <v>2</v>
      </c>
      <c r="B11" s="244" t="str">
        <f>'Nasazení do skupin'!B6</f>
        <v>NK CLIMAX Vsetín "B" - Lukáš Daněk</v>
      </c>
      <c r="C11" s="234"/>
      <c r="D11" s="236"/>
      <c r="E11" s="236"/>
      <c r="F11" s="247" t="s">
        <v>64</v>
      </c>
      <c r="G11" s="248"/>
      <c r="H11" s="249"/>
      <c r="I11" s="236"/>
      <c r="J11" s="236"/>
      <c r="K11" s="232"/>
      <c r="L11" s="234"/>
      <c r="M11" s="236"/>
      <c r="N11" s="232"/>
      <c r="O11" s="282"/>
      <c r="P11" s="217"/>
      <c r="Q11" s="221"/>
      <c r="R11" s="224"/>
    </row>
    <row r="12" spans="1:26" ht="15.75" customHeight="1" thickBot="1">
      <c r="A12" s="242"/>
      <c r="B12" s="245"/>
      <c r="C12" s="235"/>
      <c r="D12" s="237"/>
      <c r="E12" s="237"/>
      <c r="F12" s="250"/>
      <c r="G12" s="251"/>
      <c r="H12" s="252"/>
      <c r="I12" s="237"/>
      <c r="J12" s="237"/>
      <c r="K12" s="233"/>
      <c r="L12" s="235"/>
      <c r="M12" s="237"/>
      <c r="N12" s="233"/>
      <c r="O12" s="283"/>
      <c r="P12" s="218"/>
      <c r="Q12" s="222"/>
      <c r="R12" s="225"/>
    </row>
    <row r="13" spans="1:26" ht="15" customHeight="1">
      <c r="A13" s="242"/>
      <c r="B13" s="245"/>
      <c r="C13" s="214"/>
      <c r="D13" s="210"/>
      <c r="E13" s="210"/>
      <c r="F13" s="250"/>
      <c r="G13" s="251"/>
      <c r="H13" s="252"/>
      <c r="I13" s="210"/>
      <c r="J13" s="210"/>
      <c r="K13" s="216"/>
      <c r="L13" s="214"/>
      <c r="M13" s="210"/>
      <c r="N13" s="216"/>
      <c r="O13" s="280"/>
      <c r="P13" s="206"/>
      <c r="Q13" s="208"/>
      <c r="R13" s="226"/>
    </row>
    <row r="14" spans="1:26" ht="15.75" customHeight="1" thickBot="1">
      <c r="A14" s="243"/>
      <c r="B14" s="246"/>
      <c r="C14" s="215"/>
      <c r="D14" s="211"/>
      <c r="E14" s="211"/>
      <c r="F14" s="253"/>
      <c r="G14" s="254"/>
      <c r="H14" s="255"/>
      <c r="I14" s="210"/>
      <c r="J14" s="210"/>
      <c r="K14" s="216"/>
      <c r="L14" s="215"/>
      <c r="M14" s="211"/>
      <c r="N14" s="231"/>
      <c r="O14" s="281"/>
      <c r="P14" s="207"/>
      <c r="Q14" s="209"/>
      <c r="R14" s="227"/>
    </row>
    <row r="15" spans="1:26" ht="15" customHeight="1">
      <c r="A15" s="241">
        <v>3</v>
      </c>
      <c r="B15" s="244" t="str">
        <f>'Nasazení do skupin'!B7</f>
        <v>TJ Dynamo České Budějovice z.s. "A" - Jan Novotný</v>
      </c>
      <c r="C15" s="234"/>
      <c r="D15" s="236"/>
      <c r="E15" s="232"/>
      <c r="F15" s="256"/>
      <c r="G15" s="257"/>
      <c r="H15" s="257"/>
      <c r="I15" s="260"/>
      <c r="J15" s="261"/>
      <c r="K15" s="262"/>
      <c r="L15" s="238"/>
      <c r="M15" s="238"/>
      <c r="N15" s="278"/>
      <c r="O15" s="282"/>
      <c r="P15" s="217"/>
      <c r="Q15" s="221"/>
      <c r="R15" s="224"/>
    </row>
    <row r="16" spans="1:26" ht="15.75" customHeight="1" thickBot="1">
      <c r="A16" s="242"/>
      <c r="B16" s="245"/>
      <c r="C16" s="235"/>
      <c r="D16" s="237"/>
      <c r="E16" s="233"/>
      <c r="F16" s="235"/>
      <c r="G16" s="237"/>
      <c r="H16" s="237"/>
      <c r="I16" s="263"/>
      <c r="J16" s="264"/>
      <c r="K16" s="265"/>
      <c r="L16" s="239"/>
      <c r="M16" s="239"/>
      <c r="N16" s="279"/>
      <c r="O16" s="283"/>
      <c r="P16" s="218"/>
      <c r="Q16" s="222"/>
      <c r="R16" s="225"/>
    </row>
    <row r="17" spans="1:28" ht="15" customHeight="1">
      <c r="A17" s="242"/>
      <c r="B17" s="245"/>
      <c r="C17" s="214"/>
      <c r="D17" s="210"/>
      <c r="E17" s="216"/>
      <c r="F17" s="214"/>
      <c r="G17" s="210"/>
      <c r="H17" s="210"/>
      <c r="I17" s="263"/>
      <c r="J17" s="264"/>
      <c r="K17" s="265"/>
      <c r="L17" s="258"/>
      <c r="M17" s="258"/>
      <c r="N17" s="212"/>
      <c r="O17" s="280"/>
      <c r="P17" s="206"/>
      <c r="Q17" s="208"/>
      <c r="R17" s="226"/>
    </row>
    <row r="18" spans="1:28" ht="15.75" customHeight="1" thickBot="1">
      <c r="A18" s="243"/>
      <c r="B18" s="246"/>
      <c r="C18" s="215"/>
      <c r="D18" s="211"/>
      <c r="E18" s="231"/>
      <c r="F18" s="215"/>
      <c r="G18" s="211"/>
      <c r="H18" s="211"/>
      <c r="I18" s="266"/>
      <c r="J18" s="267"/>
      <c r="K18" s="268"/>
      <c r="L18" s="259"/>
      <c r="M18" s="259"/>
      <c r="N18" s="213"/>
      <c r="O18" s="281"/>
      <c r="P18" s="207"/>
      <c r="Q18" s="209"/>
      <c r="R18" s="227"/>
    </row>
    <row r="19" spans="1:28" ht="15" customHeight="1">
      <c r="A19" s="241">
        <v>4</v>
      </c>
      <c r="B19" s="244" t="str">
        <f>'Nasazení do skupin'!B8</f>
        <v>TJ Peklo nad Zdobnicí "C" - Adam Ferebauer</v>
      </c>
      <c r="C19" s="234"/>
      <c r="D19" s="236"/>
      <c r="E19" s="232"/>
      <c r="F19" s="234"/>
      <c r="G19" s="236"/>
      <c r="H19" s="232"/>
      <c r="I19" s="256"/>
      <c r="J19" s="257"/>
      <c r="K19" s="257"/>
      <c r="L19" s="269">
        <v>2018</v>
      </c>
      <c r="M19" s="270"/>
      <c r="N19" s="271"/>
      <c r="O19" s="217"/>
      <c r="P19" s="217"/>
      <c r="Q19" s="221"/>
      <c r="R19" s="224"/>
    </row>
    <row r="20" spans="1:28" ht="15.75" customHeight="1" thickBot="1">
      <c r="A20" s="242"/>
      <c r="B20" s="245"/>
      <c r="C20" s="235"/>
      <c r="D20" s="237"/>
      <c r="E20" s="233"/>
      <c r="F20" s="235"/>
      <c r="G20" s="237"/>
      <c r="H20" s="233"/>
      <c r="I20" s="235"/>
      <c r="J20" s="237"/>
      <c r="K20" s="237"/>
      <c r="L20" s="272"/>
      <c r="M20" s="273"/>
      <c r="N20" s="274"/>
      <c r="O20" s="218"/>
      <c r="P20" s="218"/>
      <c r="Q20" s="222"/>
      <c r="R20" s="225"/>
    </row>
    <row r="21" spans="1:28" ht="15" customHeight="1">
      <c r="A21" s="242"/>
      <c r="B21" s="245"/>
      <c r="C21" s="214"/>
      <c r="D21" s="210"/>
      <c r="E21" s="216"/>
      <c r="F21" s="214"/>
      <c r="G21" s="210"/>
      <c r="H21" s="216"/>
      <c r="I21" s="214"/>
      <c r="J21" s="210"/>
      <c r="K21" s="210"/>
      <c r="L21" s="272"/>
      <c r="M21" s="273"/>
      <c r="N21" s="274"/>
      <c r="O21" s="219"/>
      <c r="P21" s="206"/>
      <c r="Q21" s="208"/>
      <c r="R21" s="226"/>
    </row>
    <row r="22" spans="1:28" ht="15.75" customHeight="1" thickBot="1">
      <c r="A22" s="243"/>
      <c r="B22" s="246"/>
      <c r="C22" s="215"/>
      <c r="D22" s="211"/>
      <c r="E22" s="231"/>
      <c r="F22" s="215"/>
      <c r="G22" s="211"/>
      <c r="H22" s="231"/>
      <c r="I22" s="215"/>
      <c r="J22" s="211"/>
      <c r="K22" s="211"/>
      <c r="L22" s="275"/>
      <c r="M22" s="276"/>
      <c r="N22" s="277"/>
      <c r="O22" s="220"/>
      <c r="P22" s="207"/>
      <c r="Q22" s="209"/>
      <c r="R22" s="227"/>
    </row>
    <row r="24" spans="1:28" ht="24.95" customHeight="1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40"/>
      <c r="B25" s="228"/>
      <c r="C25" s="228"/>
      <c r="D25" s="229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40"/>
      <c r="B26" s="228"/>
      <c r="C26" s="228"/>
      <c r="D26" s="229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40"/>
      <c r="B27" s="228"/>
      <c r="C27" s="228"/>
      <c r="D27" s="229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40"/>
      <c r="B28" s="228"/>
      <c r="C28" s="228"/>
      <c r="D28" s="229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40"/>
      <c r="B29" s="228"/>
      <c r="C29" s="228"/>
      <c r="D29" s="229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40"/>
      <c r="B30" s="228"/>
      <c r="C30" s="228"/>
      <c r="D30" s="229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40"/>
      <c r="B31" s="228"/>
      <c r="C31" s="228"/>
      <c r="D31" s="229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21.75" customHeight="1">
      <c r="A32" s="240"/>
      <c r="B32" s="228"/>
      <c r="C32" s="228"/>
      <c r="D32" s="229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40"/>
      <c r="B33" s="228"/>
      <c r="C33" s="228"/>
      <c r="D33" s="229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40"/>
      <c r="B34" s="228"/>
      <c r="C34" s="228"/>
      <c r="D34" s="229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40"/>
      <c r="B35" s="228"/>
      <c r="C35" s="228"/>
      <c r="D35" s="229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40"/>
      <c r="B36" s="228"/>
      <c r="C36" s="228"/>
      <c r="D36" s="229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>
      <c r="P37" s="230"/>
      <c r="Q37" s="230"/>
      <c r="R37" s="1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</row>
    <row r="39" spans="1:54"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</row>
    <row r="40" spans="1:54"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</row>
    <row r="41" spans="1:54" ht="20.25">
      <c r="T41" s="201"/>
      <c r="U41" s="201"/>
      <c r="V41" s="201"/>
      <c r="W41" s="201"/>
      <c r="X41" s="201"/>
      <c r="Y41" s="201"/>
      <c r="Z41" s="201"/>
      <c r="AA41" s="203"/>
      <c r="AB41" s="203"/>
      <c r="AC41" s="203"/>
      <c r="AD41" s="203"/>
      <c r="AE41" s="203"/>
      <c r="AF41" s="203"/>
      <c r="AG41" s="3"/>
      <c r="AH41" s="3"/>
      <c r="AI41" s="201"/>
      <c r="AJ41" s="201"/>
      <c r="AK41" s="201"/>
      <c r="AL41" s="201"/>
      <c r="AM41" s="201"/>
      <c r="AN41" s="201"/>
      <c r="AO41" s="8"/>
      <c r="AP41" s="7"/>
      <c r="AQ41" s="7"/>
      <c r="AR41" s="7"/>
      <c r="AS41" s="7"/>
      <c r="AT41" s="7"/>
      <c r="AU41" s="201"/>
      <c r="AV41" s="201"/>
      <c r="AW41" s="201"/>
      <c r="AX41" s="201"/>
      <c r="AY41" s="3"/>
      <c r="AZ41" s="3"/>
      <c r="BA41" s="3"/>
      <c r="BB41" s="3"/>
    </row>
    <row r="43" spans="1:54" ht="20.25">
      <c r="T43" s="203"/>
      <c r="U43" s="203"/>
      <c r="V43" s="203"/>
      <c r="W43" s="203"/>
      <c r="X43" s="203"/>
      <c r="Y43" s="203"/>
      <c r="Z43" s="203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3"/>
      <c r="AL43" s="203"/>
      <c r="AM43" s="203"/>
      <c r="AN43" s="203"/>
      <c r="AO43" s="203"/>
      <c r="AP43" s="203"/>
      <c r="AQ43" s="203"/>
      <c r="AR43" s="203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</row>
    <row r="46" spans="1:54" ht="15.75">
      <c r="T46" s="205"/>
      <c r="U46" s="205"/>
      <c r="V46" s="205"/>
      <c r="W46" s="205"/>
      <c r="X46" s="205"/>
      <c r="Y46" s="205"/>
      <c r="Z46" s="4"/>
      <c r="AA46" s="205"/>
      <c r="AB46" s="205"/>
      <c r="AC46" s="4"/>
      <c r="AD46" s="4"/>
      <c r="AE46" s="4"/>
      <c r="AF46" s="205"/>
      <c r="AG46" s="205"/>
      <c r="AH46" s="205"/>
      <c r="AI46" s="205"/>
      <c r="AJ46" s="205"/>
      <c r="AK46" s="205"/>
      <c r="AL46" s="4"/>
      <c r="AM46" s="4"/>
      <c r="AN46" s="4"/>
      <c r="AO46" s="4"/>
      <c r="AP46" s="4"/>
      <c r="AQ46" s="4"/>
      <c r="AR46" s="205"/>
      <c r="AS46" s="205"/>
      <c r="AT46" s="205"/>
      <c r="AU46" s="205"/>
      <c r="AV46" s="205"/>
      <c r="AW46" s="205"/>
      <c r="AX46" s="4"/>
      <c r="AY46" s="4"/>
      <c r="AZ46" s="4"/>
      <c r="BA46" s="4"/>
      <c r="BB46" s="4"/>
    </row>
    <row r="49" spans="20:54" ht="15" customHeight="1"/>
    <row r="53" spans="20:54"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</row>
    <row r="54" spans="20:54"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</row>
    <row r="58" spans="20:54" ht="23.25"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</row>
    <row r="59" spans="20:54" ht="20.25">
      <c r="T59" s="201"/>
      <c r="U59" s="201"/>
      <c r="V59" s="201"/>
      <c r="W59" s="201"/>
      <c r="X59" s="201"/>
      <c r="Y59" s="201"/>
      <c r="Z59" s="201"/>
      <c r="AA59" s="203"/>
      <c r="AB59" s="203"/>
      <c r="AC59" s="203"/>
      <c r="AD59" s="203"/>
      <c r="AE59" s="203"/>
      <c r="AF59" s="203"/>
      <c r="AG59" s="3"/>
      <c r="AH59" s="3"/>
      <c r="AI59" s="201"/>
      <c r="AJ59" s="201"/>
      <c r="AK59" s="201"/>
      <c r="AL59" s="201"/>
      <c r="AM59" s="201"/>
      <c r="AN59" s="201"/>
      <c r="AO59" s="8"/>
      <c r="AP59" s="7"/>
      <c r="AQ59" s="7"/>
      <c r="AR59" s="7"/>
      <c r="AS59" s="7"/>
      <c r="AT59" s="7"/>
      <c r="AU59" s="201"/>
      <c r="AV59" s="201"/>
      <c r="AW59" s="201"/>
      <c r="AX59" s="201"/>
      <c r="AY59" s="3"/>
      <c r="AZ59" s="3"/>
      <c r="BA59" s="3"/>
      <c r="BB59" s="3"/>
    </row>
    <row r="61" spans="20:54" ht="20.25">
      <c r="T61" s="203"/>
      <c r="U61" s="203"/>
      <c r="V61" s="203"/>
      <c r="W61" s="203"/>
      <c r="X61" s="203"/>
      <c r="Y61" s="203"/>
      <c r="Z61" s="203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3"/>
      <c r="AL61" s="203"/>
      <c r="AM61" s="203"/>
      <c r="AN61" s="203"/>
      <c r="AO61" s="203"/>
      <c r="AP61" s="203"/>
      <c r="AQ61" s="203"/>
      <c r="AR61" s="203"/>
      <c r="AS61" s="204"/>
      <c r="AT61" s="204"/>
      <c r="AU61" s="204"/>
      <c r="AV61" s="204"/>
      <c r="AW61" s="204"/>
      <c r="AX61" s="204"/>
      <c r="AY61" s="204"/>
      <c r="AZ61" s="204"/>
      <c r="BA61" s="204"/>
      <c r="BB61" s="204"/>
    </row>
    <row r="64" spans="20:54" ht="15.75">
      <c r="T64" s="205"/>
      <c r="U64" s="205"/>
      <c r="V64" s="205"/>
      <c r="W64" s="205"/>
      <c r="X64" s="205"/>
      <c r="Y64" s="205"/>
      <c r="Z64" s="4"/>
      <c r="AA64" s="205"/>
      <c r="AB64" s="205"/>
      <c r="AC64" s="4"/>
      <c r="AD64" s="4"/>
      <c r="AE64" s="4"/>
      <c r="AF64" s="205"/>
      <c r="AG64" s="205"/>
      <c r="AH64" s="205"/>
      <c r="AI64" s="205"/>
      <c r="AJ64" s="205"/>
      <c r="AK64" s="205"/>
      <c r="AL64" s="4"/>
      <c r="AM64" s="4"/>
      <c r="AN64" s="4"/>
      <c r="AO64" s="4"/>
      <c r="AP64" s="4"/>
      <c r="AQ64" s="4"/>
      <c r="AR64" s="205"/>
      <c r="AS64" s="205"/>
      <c r="AT64" s="205"/>
      <c r="AU64" s="205"/>
      <c r="AV64" s="205"/>
      <c r="AW64" s="205"/>
      <c r="AX64" s="4"/>
      <c r="AY64" s="4"/>
      <c r="AZ64" s="4"/>
      <c r="BA64" s="4"/>
      <c r="BB64" s="4"/>
    </row>
    <row r="67" spans="20:54" ht="15" customHeight="1"/>
    <row r="71" spans="20:54"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</row>
    <row r="72" spans="20:54"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</row>
    <row r="76" spans="20:54" ht="23.25"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</row>
    <row r="78" spans="20:54" ht="23.25"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</row>
    <row r="79" spans="20:54" ht="20.25">
      <c r="T79" s="201"/>
      <c r="U79" s="201"/>
      <c r="V79" s="201"/>
      <c r="W79" s="201"/>
      <c r="X79" s="201"/>
      <c r="Y79" s="201"/>
      <c r="Z79" s="201"/>
      <c r="AA79" s="203"/>
      <c r="AB79" s="203"/>
      <c r="AC79" s="203"/>
      <c r="AD79" s="203"/>
      <c r="AE79" s="203"/>
      <c r="AF79" s="203"/>
      <c r="AG79" s="3"/>
      <c r="AH79" s="3"/>
      <c r="AI79" s="201"/>
      <c r="AJ79" s="201"/>
      <c r="AK79" s="201"/>
      <c r="AL79" s="201"/>
      <c r="AM79" s="201"/>
      <c r="AN79" s="201"/>
      <c r="AO79" s="8"/>
      <c r="AP79" s="7"/>
      <c r="AQ79" s="7"/>
      <c r="AR79" s="7"/>
      <c r="AS79" s="7"/>
      <c r="AT79" s="7"/>
      <c r="AU79" s="201"/>
      <c r="AV79" s="201"/>
      <c r="AW79" s="201"/>
      <c r="AX79" s="201"/>
      <c r="AY79" s="3"/>
      <c r="AZ79" s="3"/>
      <c r="BA79" s="3"/>
      <c r="BB79" s="3"/>
    </row>
    <row r="81" spans="20:54" ht="20.25">
      <c r="T81" s="203"/>
      <c r="U81" s="203"/>
      <c r="V81" s="203"/>
      <c r="W81" s="203"/>
      <c r="X81" s="203"/>
      <c r="Y81" s="203"/>
      <c r="Z81" s="203"/>
      <c r="AA81" s="204"/>
      <c r="AB81" s="204"/>
      <c r="AC81" s="204"/>
      <c r="AD81" s="204"/>
      <c r="AE81" s="204"/>
      <c r="AF81" s="204"/>
      <c r="AG81" s="204"/>
      <c r="AH81" s="204"/>
      <c r="AI81" s="204"/>
      <c r="AJ81" s="204"/>
      <c r="AK81" s="3"/>
      <c r="AL81" s="203"/>
      <c r="AM81" s="203"/>
      <c r="AN81" s="203"/>
      <c r="AO81" s="203"/>
      <c r="AP81" s="203"/>
      <c r="AQ81" s="203"/>
      <c r="AR81" s="203"/>
      <c r="AS81" s="204"/>
      <c r="AT81" s="204"/>
      <c r="AU81" s="204"/>
      <c r="AV81" s="204"/>
      <c r="AW81" s="204"/>
      <c r="AX81" s="204"/>
      <c r="AY81" s="204"/>
      <c r="AZ81" s="204"/>
      <c r="BA81" s="204"/>
      <c r="BB81" s="204"/>
    </row>
    <row r="84" spans="20:54" ht="15.75">
      <c r="T84" s="205"/>
      <c r="U84" s="205"/>
      <c r="V84" s="205"/>
      <c r="W84" s="205"/>
      <c r="X84" s="205"/>
      <c r="Y84" s="205"/>
      <c r="Z84" s="4"/>
      <c r="AA84" s="205"/>
      <c r="AB84" s="205"/>
      <c r="AC84" s="4"/>
      <c r="AD84" s="4"/>
      <c r="AE84" s="4"/>
      <c r="AF84" s="205"/>
      <c r="AG84" s="205"/>
      <c r="AH84" s="205"/>
      <c r="AI84" s="205"/>
      <c r="AJ84" s="205"/>
      <c r="AK84" s="205"/>
      <c r="AL84" s="4"/>
      <c r="AM84" s="4"/>
      <c r="AN84" s="4"/>
      <c r="AO84" s="4"/>
      <c r="AP84" s="4"/>
      <c r="AQ84" s="4"/>
      <c r="AR84" s="205"/>
      <c r="AS84" s="205"/>
      <c r="AT84" s="205"/>
      <c r="AU84" s="205"/>
      <c r="AV84" s="205"/>
      <c r="AW84" s="205"/>
      <c r="AX84" s="4"/>
      <c r="AY84" s="4"/>
      <c r="AZ84" s="4"/>
      <c r="BA84" s="4"/>
      <c r="BB84" s="4"/>
    </row>
    <row r="91" spans="20:54"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201"/>
      <c r="AS91" s="201"/>
      <c r="AT91" s="201"/>
      <c r="AU91" s="201"/>
      <c r="AV91" s="201"/>
      <c r="AW91" s="201"/>
      <c r="AX91" s="201"/>
      <c r="AY91" s="201"/>
      <c r="AZ91" s="201"/>
      <c r="BA91" s="201"/>
      <c r="BB91" s="201"/>
    </row>
    <row r="92" spans="20:54"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  <c r="AV92" s="201"/>
      <c r="AW92" s="201"/>
      <c r="AX92" s="201"/>
      <c r="AY92" s="201"/>
      <c r="AZ92" s="201"/>
      <c r="BA92" s="201"/>
      <c r="BB92" s="201"/>
    </row>
  </sheetData>
  <mergeCells count="195">
    <mergeCell ref="A4:B6"/>
    <mergeCell ref="A7:A10"/>
    <mergeCell ref="B7:B10"/>
    <mergeCell ref="C4:R4"/>
    <mergeCell ref="I9:I10"/>
    <mergeCell ref="J11:J12"/>
    <mergeCell ref="R11:R12"/>
    <mergeCell ref="A2:R3"/>
    <mergeCell ref="R7:R8"/>
    <mergeCell ref="R9:R10"/>
    <mergeCell ref="O5:Q5"/>
    <mergeCell ref="O6:Q6"/>
    <mergeCell ref="C7:E10"/>
    <mergeCell ref="F7:F8"/>
    <mergeCell ref="G7:G8"/>
    <mergeCell ref="F9:F10"/>
    <mergeCell ref="G9:G10"/>
    <mergeCell ref="H7:H8"/>
    <mergeCell ref="H9:H10"/>
    <mergeCell ref="Q7:Q8"/>
    <mergeCell ref="K7:K8"/>
    <mergeCell ref="I7:I8"/>
    <mergeCell ref="J7:J8"/>
    <mergeCell ref="J9:J10"/>
    <mergeCell ref="K9:K10"/>
    <mergeCell ref="L7:L8"/>
    <mergeCell ref="M7:M8"/>
    <mergeCell ref="C5:E6"/>
    <mergeCell ref="F5:H6"/>
    <mergeCell ref="I5:K6"/>
    <mergeCell ref="O9:O10"/>
    <mergeCell ref="F19:F20"/>
    <mergeCell ref="G15:G16"/>
    <mergeCell ref="L5:N6"/>
    <mergeCell ref="M13:M14"/>
    <mergeCell ref="N7:N8"/>
    <mergeCell ref="R15:R16"/>
    <mergeCell ref="R17:R18"/>
    <mergeCell ref="Q15:Q16"/>
    <mergeCell ref="O17:O18"/>
    <mergeCell ref="P17:P18"/>
    <mergeCell ref="P7:P8"/>
    <mergeCell ref="Q11:Q12"/>
    <mergeCell ref="P9:P10"/>
    <mergeCell ref="Q9:Q10"/>
    <mergeCell ref="O7:O8"/>
    <mergeCell ref="O11:O12"/>
    <mergeCell ref="P11:P12"/>
    <mergeCell ref="O15:O16"/>
    <mergeCell ref="P15:P16"/>
    <mergeCell ref="O13:O14"/>
    <mergeCell ref="R13:R14"/>
    <mergeCell ref="H21:H22"/>
    <mergeCell ref="M17:M18"/>
    <mergeCell ref="I15:K18"/>
    <mergeCell ref="L15:L16"/>
    <mergeCell ref="I21:I22"/>
    <mergeCell ref="H19:H20"/>
    <mergeCell ref="H17:H18"/>
    <mergeCell ref="L17:L18"/>
    <mergeCell ref="K21:K22"/>
    <mergeCell ref="L19:N22"/>
    <mergeCell ref="I19:I20"/>
    <mergeCell ref="J19:J20"/>
    <mergeCell ref="N15:N16"/>
    <mergeCell ref="K19:K20"/>
    <mergeCell ref="B31:C32"/>
    <mergeCell ref="B33:C34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F21:F22"/>
    <mergeCell ref="G21:G22"/>
    <mergeCell ref="L9:L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B25:C26"/>
    <mergeCell ref="A31:A32"/>
    <mergeCell ref="A33:A34"/>
    <mergeCell ref="A27:A28"/>
    <mergeCell ref="A29:A30"/>
    <mergeCell ref="A25:A26"/>
    <mergeCell ref="C21:C22"/>
    <mergeCell ref="B27:C28"/>
    <mergeCell ref="B29:C30"/>
    <mergeCell ref="A24:R24"/>
    <mergeCell ref="R19:R20"/>
    <mergeCell ref="R21:R22"/>
    <mergeCell ref="B35:C36"/>
    <mergeCell ref="T37:BB37"/>
    <mergeCell ref="E35:N36"/>
    <mergeCell ref="D35:D36"/>
    <mergeCell ref="P37:Q37"/>
    <mergeCell ref="M9:M10"/>
    <mergeCell ref="N9:N10"/>
    <mergeCell ref="K11:K12"/>
    <mergeCell ref="L11:L12"/>
    <mergeCell ref="M11:M12"/>
    <mergeCell ref="N11:N12"/>
    <mergeCell ref="E25:N26"/>
    <mergeCell ref="E27:N28"/>
    <mergeCell ref="E29:N30"/>
    <mergeCell ref="E31:N32"/>
    <mergeCell ref="E33:N34"/>
    <mergeCell ref="D13:D14"/>
    <mergeCell ref="E13:E14"/>
    <mergeCell ref="M15:M16"/>
    <mergeCell ref="D21:D22"/>
    <mergeCell ref="N13:N14"/>
    <mergeCell ref="P21:P22"/>
    <mergeCell ref="Q21:Q22"/>
    <mergeCell ref="P13:P14"/>
    <mergeCell ref="Q13:Q14"/>
    <mergeCell ref="J21:J22"/>
    <mergeCell ref="N17:N18"/>
    <mergeCell ref="L13:L14"/>
    <mergeCell ref="J13:J14"/>
    <mergeCell ref="K13:K14"/>
    <mergeCell ref="P19:P20"/>
    <mergeCell ref="Q17:Q18"/>
    <mergeCell ref="O21:O22"/>
    <mergeCell ref="O19:O20"/>
    <mergeCell ref="Q19:Q20"/>
    <mergeCell ref="AA41:AF41"/>
    <mergeCell ref="AI41:AN41"/>
    <mergeCell ref="AU41:AX41"/>
    <mergeCell ref="T39:BB40"/>
    <mergeCell ref="T43:Z43"/>
    <mergeCell ref="AA43:AJ43"/>
    <mergeCell ref="AL43:AR43"/>
    <mergeCell ref="AS43:BB43"/>
    <mergeCell ref="T46:Y46"/>
    <mergeCell ref="AA46:AB46"/>
    <mergeCell ref="AF46:AK46"/>
    <mergeCell ref="AR46:AW46"/>
    <mergeCell ref="T41:Z41"/>
    <mergeCell ref="T53:BB54"/>
    <mergeCell ref="T58:BB58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64:Y64"/>
    <mergeCell ref="AA64:AB64"/>
    <mergeCell ref="AF64:AK64"/>
    <mergeCell ref="AR64:AW64"/>
    <mergeCell ref="T71:BB72"/>
    <mergeCell ref="T76:BB76"/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</mergeCells>
  <pageMargins left="0.11811023622047245" right="0.11811023622047245" top="0.78740157480314965" bottom="0.78740157480314965" header="0.31496062992125984" footer="0.31496062992125984"/>
  <pageSetup paperSize="9" orientation="portrait" horizontalDpi="1800" verticalDpi="18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S92"/>
  <sheetViews>
    <sheetView showGridLines="0" workbookViewId="0">
      <selection activeCell="V7" sqref="V7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9" max="219" width="4" customWidth="1"/>
    <col min="220" max="220" width="35.28515625" bestFit="1" customWidth="1"/>
    <col min="221" max="221" width="4.28515625" customWidth="1"/>
    <col min="222" max="222" width="1.42578125" customWidth="1"/>
    <col min="223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2" width="4.28515625" customWidth="1"/>
    <col min="233" max="233" width="4.7109375" customWidth="1"/>
    <col min="234" max="234" width="1.42578125" customWidth="1"/>
    <col min="235" max="235" width="4.7109375" customWidth="1"/>
    <col min="236" max="236" width="6.7109375" bestFit="1" customWidth="1"/>
    <col min="475" max="475" width="4" customWidth="1"/>
    <col min="476" max="476" width="35.28515625" bestFit="1" customWidth="1"/>
    <col min="477" max="477" width="4.28515625" customWidth="1"/>
    <col min="478" max="478" width="1.42578125" customWidth="1"/>
    <col min="479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8" width="4.28515625" customWidth="1"/>
    <col min="489" max="489" width="4.7109375" customWidth="1"/>
    <col min="490" max="490" width="1.42578125" customWidth="1"/>
    <col min="491" max="491" width="4.7109375" customWidth="1"/>
    <col min="492" max="492" width="6.7109375" bestFit="1" customWidth="1"/>
    <col min="731" max="731" width="4" customWidth="1"/>
    <col min="732" max="732" width="35.28515625" bestFit="1" customWidth="1"/>
    <col min="733" max="733" width="4.28515625" customWidth="1"/>
    <col min="734" max="734" width="1.42578125" customWidth="1"/>
    <col min="735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4" width="4.28515625" customWidth="1"/>
    <col min="745" max="745" width="4.7109375" customWidth="1"/>
    <col min="746" max="746" width="1.42578125" customWidth="1"/>
    <col min="747" max="747" width="4.7109375" customWidth="1"/>
    <col min="748" max="748" width="6.7109375" bestFit="1" customWidth="1"/>
    <col min="987" max="987" width="4" customWidth="1"/>
    <col min="988" max="988" width="35.28515625" bestFit="1" customWidth="1"/>
    <col min="989" max="989" width="4.28515625" customWidth="1"/>
    <col min="990" max="990" width="1.42578125" customWidth="1"/>
    <col min="991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0" width="4.28515625" customWidth="1"/>
    <col min="1001" max="1001" width="4.7109375" customWidth="1"/>
    <col min="1002" max="1002" width="1.42578125" customWidth="1"/>
    <col min="1003" max="1003" width="4.7109375" customWidth="1"/>
    <col min="1004" max="1004" width="6.7109375" bestFit="1" customWidth="1"/>
    <col min="1243" max="1243" width="4" customWidth="1"/>
    <col min="1244" max="1244" width="35.28515625" bestFit="1" customWidth="1"/>
    <col min="1245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6" width="4.28515625" customWidth="1"/>
    <col min="1257" max="1257" width="4.7109375" customWidth="1"/>
    <col min="1258" max="1258" width="1.42578125" customWidth="1"/>
    <col min="1259" max="1259" width="4.7109375" customWidth="1"/>
    <col min="1260" max="1260" width="6.7109375" bestFit="1" customWidth="1"/>
    <col min="1499" max="1499" width="4" customWidth="1"/>
    <col min="1500" max="1500" width="35.28515625" bestFit="1" customWidth="1"/>
    <col min="1501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2" width="4.28515625" customWidth="1"/>
    <col min="1513" max="1513" width="4.7109375" customWidth="1"/>
    <col min="1514" max="1514" width="1.42578125" customWidth="1"/>
    <col min="1515" max="1515" width="4.7109375" customWidth="1"/>
    <col min="1516" max="1516" width="6.7109375" bestFit="1" customWidth="1"/>
    <col min="1755" max="1755" width="4" customWidth="1"/>
    <col min="1756" max="1756" width="35.28515625" bestFit="1" customWidth="1"/>
    <col min="1757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8" width="4.28515625" customWidth="1"/>
    <col min="1769" max="1769" width="4.7109375" customWidth="1"/>
    <col min="1770" max="1770" width="1.42578125" customWidth="1"/>
    <col min="1771" max="1771" width="4.7109375" customWidth="1"/>
    <col min="1772" max="1772" width="6.7109375" bestFit="1" customWidth="1"/>
    <col min="2011" max="2011" width="4" customWidth="1"/>
    <col min="2012" max="2012" width="35.28515625" bestFit="1" customWidth="1"/>
    <col min="2013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4" width="4.28515625" customWidth="1"/>
    <col min="2025" max="2025" width="4.7109375" customWidth="1"/>
    <col min="2026" max="2026" width="1.42578125" customWidth="1"/>
    <col min="2027" max="2027" width="4.7109375" customWidth="1"/>
    <col min="2028" max="2028" width="6.7109375" bestFit="1" customWidth="1"/>
    <col min="2267" max="2267" width="4" customWidth="1"/>
    <col min="2268" max="2268" width="35.28515625" bestFit="1" customWidth="1"/>
    <col min="2269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0" width="4.28515625" customWidth="1"/>
    <col min="2281" max="2281" width="4.7109375" customWidth="1"/>
    <col min="2282" max="2282" width="1.42578125" customWidth="1"/>
    <col min="2283" max="2283" width="4.7109375" customWidth="1"/>
    <col min="2284" max="2284" width="6.7109375" bestFit="1" customWidth="1"/>
    <col min="2523" max="2523" width="4" customWidth="1"/>
    <col min="2524" max="2524" width="35.28515625" bestFit="1" customWidth="1"/>
    <col min="2525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6" width="4.28515625" customWidth="1"/>
    <col min="2537" max="2537" width="4.7109375" customWidth="1"/>
    <col min="2538" max="2538" width="1.42578125" customWidth="1"/>
    <col min="2539" max="2539" width="4.7109375" customWidth="1"/>
    <col min="2540" max="2540" width="6.7109375" bestFit="1" customWidth="1"/>
    <col min="2779" max="2779" width="4" customWidth="1"/>
    <col min="2780" max="2780" width="35.28515625" bestFit="1" customWidth="1"/>
    <col min="2781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2" width="4.28515625" customWidth="1"/>
    <col min="2793" max="2793" width="4.7109375" customWidth="1"/>
    <col min="2794" max="2794" width="1.42578125" customWidth="1"/>
    <col min="2795" max="2795" width="4.7109375" customWidth="1"/>
    <col min="2796" max="2796" width="6.7109375" bestFit="1" customWidth="1"/>
    <col min="3035" max="3035" width="4" customWidth="1"/>
    <col min="3036" max="3036" width="35.28515625" bestFit="1" customWidth="1"/>
    <col min="3037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8" width="4.28515625" customWidth="1"/>
    <col min="3049" max="3049" width="4.7109375" customWidth="1"/>
    <col min="3050" max="3050" width="1.42578125" customWidth="1"/>
    <col min="3051" max="3051" width="4.7109375" customWidth="1"/>
    <col min="3052" max="3052" width="6.7109375" bestFit="1" customWidth="1"/>
    <col min="3291" max="3291" width="4" customWidth="1"/>
    <col min="3292" max="3292" width="35.28515625" bestFit="1" customWidth="1"/>
    <col min="3293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4" width="4.28515625" customWidth="1"/>
    <col min="3305" max="3305" width="4.7109375" customWidth="1"/>
    <col min="3306" max="3306" width="1.42578125" customWidth="1"/>
    <col min="3307" max="3307" width="4.7109375" customWidth="1"/>
    <col min="3308" max="3308" width="6.7109375" bestFit="1" customWidth="1"/>
    <col min="3547" max="3547" width="4" customWidth="1"/>
    <col min="3548" max="3548" width="35.28515625" bestFit="1" customWidth="1"/>
    <col min="3549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0" width="4.28515625" customWidth="1"/>
    <col min="3561" max="3561" width="4.7109375" customWidth="1"/>
    <col min="3562" max="3562" width="1.42578125" customWidth="1"/>
    <col min="3563" max="3563" width="4.7109375" customWidth="1"/>
    <col min="3564" max="3564" width="6.7109375" bestFit="1" customWidth="1"/>
    <col min="3803" max="3803" width="4" customWidth="1"/>
    <col min="3804" max="3804" width="35.28515625" bestFit="1" customWidth="1"/>
    <col min="3805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6" width="4.28515625" customWidth="1"/>
    <col min="3817" max="3817" width="4.7109375" customWidth="1"/>
    <col min="3818" max="3818" width="1.42578125" customWidth="1"/>
    <col min="3819" max="3819" width="4.7109375" customWidth="1"/>
    <col min="3820" max="3820" width="6.7109375" bestFit="1" customWidth="1"/>
    <col min="4059" max="4059" width="4" customWidth="1"/>
    <col min="4060" max="4060" width="35.28515625" bestFit="1" customWidth="1"/>
    <col min="4061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2" width="4.28515625" customWidth="1"/>
    <col min="4073" max="4073" width="4.7109375" customWidth="1"/>
    <col min="4074" max="4074" width="1.42578125" customWidth="1"/>
    <col min="4075" max="4075" width="4.7109375" customWidth="1"/>
    <col min="4076" max="4076" width="6.7109375" bestFit="1" customWidth="1"/>
    <col min="4315" max="4315" width="4" customWidth="1"/>
    <col min="4316" max="4316" width="35.28515625" bestFit="1" customWidth="1"/>
    <col min="4317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8" width="4.28515625" customWidth="1"/>
    <col min="4329" max="4329" width="4.7109375" customWidth="1"/>
    <col min="4330" max="4330" width="1.42578125" customWidth="1"/>
    <col min="4331" max="4331" width="4.7109375" customWidth="1"/>
    <col min="4332" max="4332" width="6.7109375" bestFit="1" customWidth="1"/>
    <col min="4571" max="4571" width="4" customWidth="1"/>
    <col min="4572" max="4572" width="35.28515625" bestFit="1" customWidth="1"/>
    <col min="4573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4" width="4.28515625" customWidth="1"/>
    <col min="4585" max="4585" width="4.7109375" customWidth="1"/>
    <col min="4586" max="4586" width="1.42578125" customWidth="1"/>
    <col min="4587" max="4587" width="4.7109375" customWidth="1"/>
    <col min="4588" max="4588" width="6.7109375" bestFit="1" customWidth="1"/>
    <col min="4827" max="4827" width="4" customWidth="1"/>
    <col min="4828" max="4828" width="35.28515625" bestFit="1" customWidth="1"/>
    <col min="4829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0" width="4.28515625" customWidth="1"/>
    <col min="4841" max="4841" width="4.7109375" customWidth="1"/>
    <col min="4842" max="4842" width="1.42578125" customWidth="1"/>
    <col min="4843" max="4843" width="4.7109375" customWidth="1"/>
    <col min="4844" max="4844" width="6.7109375" bestFit="1" customWidth="1"/>
    <col min="5083" max="5083" width="4" customWidth="1"/>
    <col min="5084" max="5084" width="35.28515625" bestFit="1" customWidth="1"/>
    <col min="5085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6" width="4.28515625" customWidth="1"/>
    <col min="5097" max="5097" width="4.7109375" customWidth="1"/>
    <col min="5098" max="5098" width="1.42578125" customWidth="1"/>
    <col min="5099" max="5099" width="4.7109375" customWidth="1"/>
    <col min="5100" max="5100" width="6.7109375" bestFit="1" customWidth="1"/>
    <col min="5339" max="5339" width="4" customWidth="1"/>
    <col min="5340" max="5340" width="35.28515625" bestFit="1" customWidth="1"/>
    <col min="5341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2" width="4.28515625" customWidth="1"/>
    <col min="5353" max="5353" width="4.7109375" customWidth="1"/>
    <col min="5354" max="5354" width="1.42578125" customWidth="1"/>
    <col min="5355" max="5355" width="4.7109375" customWidth="1"/>
    <col min="5356" max="5356" width="6.7109375" bestFit="1" customWidth="1"/>
    <col min="5595" max="5595" width="4" customWidth="1"/>
    <col min="5596" max="5596" width="35.28515625" bestFit="1" customWidth="1"/>
    <col min="5597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8" width="4.28515625" customWidth="1"/>
    <col min="5609" max="5609" width="4.7109375" customWidth="1"/>
    <col min="5610" max="5610" width="1.42578125" customWidth="1"/>
    <col min="5611" max="5611" width="4.7109375" customWidth="1"/>
    <col min="5612" max="5612" width="6.7109375" bestFit="1" customWidth="1"/>
    <col min="5851" max="5851" width="4" customWidth="1"/>
    <col min="5852" max="5852" width="35.28515625" bestFit="1" customWidth="1"/>
    <col min="5853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4" width="4.28515625" customWidth="1"/>
    <col min="5865" max="5865" width="4.7109375" customWidth="1"/>
    <col min="5866" max="5866" width="1.42578125" customWidth="1"/>
    <col min="5867" max="5867" width="4.7109375" customWidth="1"/>
    <col min="5868" max="5868" width="6.7109375" bestFit="1" customWidth="1"/>
    <col min="6107" max="6107" width="4" customWidth="1"/>
    <col min="6108" max="6108" width="35.28515625" bestFit="1" customWidth="1"/>
    <col min="6109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0" width="4.28515625" customWidth="1"/>
    <col min="6121" max="6121" width="4.7109375" customWidth="1"/>
    <col min="6122" max="6122" width="1.42578125" customWidth="1"/>
    <col min="6123" max="6123" width="4.7109375" customWidth="1"/>
    <col min="6124" max="6124" width="6.7109375" bestFit="1" customWidth="1"/>
    <col min="6363" max="6363" width="4" customWidth="1"/>
    <col min="6364" max="6364" width="35.28515625" bestFit="1" customWidth="1"/>
    <col min="6365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6" width="4.28515625" customWidth="1"/>
    <col min="6377" max="6377" width="4.7109375" customWidth="1"/>
    <col min="6378" max="6378" width="1.42578125" customWidth="1"/>
    <col min="6379" max="6379" width="4.7109375" customWidth="1"/>
    <col min="6380" max="6380" width="6.7109375" bestFit="1" customWidth="1"/>
    <col min="6619" max="6619" width="4" customWidth="1"/>
    <col min="6620" max="6620" width="35.28515625" bestFit="1" customWidth="1"/>
    <col min="6621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2" width="4.28515625" customWidth="1"/>
    <col min="6633" max="6633" width="4.7109375" customWidth="1"/>
    <col min="6634" max="6634" width="1.42578125" customWidth="1"/>
    <col min="6635" max="6635" width="4.7109375" customWidth="1"/>
    <col min="6636" max="6636" width="6.7109375" bestFit="1" customWidth="1"/>
    <col min="6875" max="6875" width="4" customWidth="1"/>
    <col min="6876" max="6876" width="35.28515625" bestFit="1" customWidth="1"/>
    <col min="6877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8" width="4.28515625" customWidth="1"/>
    <col min="6889" max="6889" width="4.7109375" customWidth="1"/>
    <col min="6890" max="6890" width="1.42578125" customWidth="1"/>
    <col min="6891" max="6891" width="4.7109375" customWidth="1"/>
    <col min="6892" max="6892" width="6.7109375" bestFit="1" customWidth="1"/>
    <col min="7131" max="7131" width="4" customWidth="1"/>
    <col min="7132" max="7132" width="35.28515625" bestFit="1" customWidth="1"/>
    <col min="7133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4" width="4.28515625" customWidth="1"/>
    <col min="7145" max="7145" width="4.7109375" customWidth="1"/>
    <col min="7146" max="7146" width="1.42578125" customWidth="1"/>
    <col min="7147" max="7147" width="4.7109375" customWidth="1"/>
    <col min="7148" max="7148" width="6.7109375" bestFit="1" customWidth="1"/>
    <col min="7387" max="7387" width="4" customWidth="1"/>
    <col min="7388" max="7388" width="35.28515625" bestFit="1" customWidth="1"/>
    <col min="7389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0" width="4.28515625" customWidth="1"/>
    <col min="7401" max="7401" width="4.7109375" customWidth="1"/>
    <col min="7402" max="7402" width="1.42578125" customWidth="1"/>
    <col min="7403" max="7403" width="4.7109375" customWidth="1"/>
    <col min="7404" max="7404" width="6.7109375" bestFit="1" customWidth="1"/>
    <col min="7643" max="7643" width="4" customWidth="1"/>
    <col min="7644" max="7644" width="35.28515625" bestFit="1" customWidth="1"/>
    <col min="7645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6" width="4.28515625" customWidth="1"/>
    <col min="7657" max="7657" width="4.7109375" customWidth="1"/>
    <col min="7658" max="7658" width="1.42578125" customWidth="1"/>
    <col min="7659" max="7659" width="4.7109375" customWidth="1"/>
    <col min="7660" max="7660" width="6.7109375" bestFit="1" customWidth="1"/>
    <col min="7899" max="7899" width="4" customWidth="1"/>
    <col min="7900" max="7900" width="35.28515625" bestFit="1" customWidth="1"/>
    <col min="7901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2" width="4.28515625" customWidth="1"/>
    <col min="7913" max="7913" width="4.7109375" customWidth="1"/>
    <col min="7914" max="7914" width="1.42578125" customWidth="1"/>
    <col min="7915" max="7915" width="4.7109375" customWidth="1"/>
    <col min="7916" max="7916" width="6.7109375" bestFit="1" customWidth="1"/>
    <col min="8155" max="8155" width="4" customWidth="1"/>
    <col min="8156" max="8156" width="35.28515625" bestFit="1" customWidth="1"/>
    <col min="8157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8" width="4.28515625" customWidth="1"/>
    <col min="8169" max="8169" width="4.7109375" customWidth="1"/>
    <col min="8170" max="8170" width="1.42578125" customWidth="1"/>
    <col min="8171" max="8171" width="4.7109375" customWidth="1"/>
    <col min="8172" max="8172" width="6.7109375" bestFit="1" customWidth="1"/>
    <col min="8411" max="8411" width="4" customWidth="1"/>
    <col min="8412" max="8412" width="35.28515625" bestFit="1" customWidth="1"/>
    <col min="8413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4" width="4.28515625" customWidth="1"/>
    <col min="8425" max="8425" width="4.7109375" customWidth="1"/>
    <col min="8426" max="8426" width="1.42578125" customWidth="1"/>
    <col min="8427" max="8427" width="4.7109375" customWidth="1"/>
    <col min="8428" max="8428" width="6.7109375" bestFit="1" customWidth="1"/>
    <col min="8667" max="8667" width="4" customWidth="1"/>
    <col min="8668" max="8668" width="35.28515625" bestFit="1" customWidth="1"/>
    <col min="8669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0" width="4.28515625" customWidth="1"/>
    <col min="8681" max="8681" width="4.7109375" customWidth="1"/>
    <col min="8682" max="8682" width="1.42578125" customWidth="1"/>
    <col min="8683" max="8683" width="4.7109375" customWidth="1"/>
    <col min="8684" max="8684" width="6.7109375" bestFit="1" customWidth="1"/>
    <col min="8923" max="8923" width="4" customWidth="1"/>
    <col min="8924" max="8924" width="35.28515625" bestFit="1" customWidth="1"/>
    <col min="8925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6" width="4.28515625" customWidth="1"/>
    <col min="8937" max="8937" width="4.7109375" customWidth="1"/>
    <col min="8938" max="8938" width="1.42578125" customWidth="1"/>
    <col min="8939" max="8939" width="4.7109375" customWidth="1"/>
    <col min="8940" max="8940" width="6.7109375" bestFit="1" customWidth="1"/>
    <col min="9179" max="9179" width="4" customWidth="1"/>
    <col min="9180" max="9180" width="35.28515625" bestFit="1" customWidth="1"/>
    <col min="9181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2" width="4.28515625" customWidth="1"/>
    <col min="9193" max="9193" width="4.7109375" customWidth="1"/>
    <col min="9194" max="9194" width="1.42578125" customWidth="1"/>
    <col min="9195" max="9195" width="4.7109375" customWidth="1"/>
    <col min="9196" max="9196" width="6.7109375" bestFit="1" customWidth="1"/>
    <col min="9435" max="9435" width="4" customWidth="1"/>
    <col min="9436" max="9436" width="35.28515625" bestFit="1" customWidth="1"/>
    <col min="9437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8" width="4.28515625" customWidth="1"/>
    <col min="9449" max="9449" width="4.7109375" customWidth="1"/>
    <col min="9450" max="9450" width="1.42578125" customWidth="1"/>
    <col min="9451" max="9451" width="4.7109375" customWidth="1"/>
    <col min="9452" max="9452" width="6.7109375" bestFit="1" customWidth="1"/>
    <col min="9691" max="9691" width="4" customWidth="1"/>
    <col min="9692" max="9692" width="35.28515625" bestFit="1" customWidth="1"/>
    <col min="9693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4" width="4.28515625" customWidth="1"/>
    <col min="9705" max="9705" width="4.7109375" customWidth="1"/>
    <col min="9706" max="9706" width="1.42578125" customWidth="1"/>
    <col min="9707" max="9707" width="4.7109375" customWidth="1"/>
    <col min="9708" max="9708" width="6.7109375" bestFit="1" customWidth="1"/>
    <col min="9947" max="9947" width="4" customWidth="1"/>
    <col min="9948" max="9948" width="35.28515625" bestFit="1" customWidth="1"/>
    <col min="9949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0" width="4.28515625" customWidth="1"/>
    <col min="9961" max="9961" width="4.7109375" customWidth="1"/>
    <col min="9962" max="9962" width="1.42578125" customWidth="1"/>
    <col min="9963" max="9963" width="4.7109375" customWidth="1"/>
    <col min="9964" max="9964" width="6.7109375" bestFit="1" customWidth="1"/>
    <col min="10203" max="10203" width="4" customWidth="1"/>
    <col min="10204" max="10204" width="35.28515625" bestFit="1" customWidth="1"/>
    <col min="10205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6" width="4.28515625" customWidth="1"/>
    <col min="10217" max="10217" width="4.7109375" customWidth="1"/>
    <col min="10218" max="10218" width="1.42578125" customWidth="1"/>
    <col min="10219" max="10219" width="4.7109375" customWidth="1"/>
    <col min="10220" max="10220" width="6.7109375" bestFit="1" customWidth="1"/>
    <col min="10459" max="10459" width="4" customWidth="1"/>
    <col min="10460" max="10460" width="35.28515625" bestFit="1" customWidth="1"/>
    <col min="10461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2" width="4.28515625" customWidth="1"/>
    <col min="10473" max="10473" width="4.7109375" customWidth="1"/>
    <col min="10474" max="10474" width="1.42578125" customWidth="1"/>
    <col min="10475" max="10475" width="4.7109375" customWidth="1"/>
    <col min="10476" max="10476" width="6.7109375" bestFit="1" customWidth="1"/>
    <col min="10715" max="10715" width="4" customWidth="1"/>
    <col min="10716" max="10716" width="35.28515625" bestFit="1" customWidth="1"/>
    <col min="10717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8" width="4.28515625" customWidth="1"/>
    <col min="10729" max="10729" width="4.7109375" customWidth="1"/>
    <col min="10730" max="10730" width="1.42578125" customWidth="1"/>
    <col min="10731" max="10731" width="4.7109375" customWidth="1"/>
    <col min="10732" max="10732" width="6.7109375" bestFit="1" customWidth="1"/>
    <col min="10971" max="10971" width="4" customWidth="1"/>
    <col min="10972" max="10972" width="35.28515625" bestFit="1" customWidth="1"/>
    <col min="10973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4" width="4.28515625" customWidth="1"/>
    <col min="10985" max="10985" width="4.7109375" customWidth="1"/>
    <col min="10986" max="10986" width="1.42578125" customWidth="1"/>
    <col min="10987" max="10987" width="4.7109375" customWidth="1"/>
    <col min="10988" max="10988" width="6.7109375" bestFit="1" customWidth="1"/>
    <col min="11227" max="11227" width="4" customWidth="1"/>
    <col min="11228" max="11228" width="35.28515625" bestFit="1" customWidth="1"/>
    <col min="11229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0" width="4.28515625" customWidth="1"/>
    <col min="11241" max="11241" width="4.7109375" customWidth="1"/>
    <col min="11242" max="11242" width="1.42578125" customWidth="1"/>
    <col min="11243" max="11243" width="4.7109375" customWidth="1"/>
    <col min="11244" max="11244" width="6.7109375" bestFit="1" customWidth="1"/>
    <col min="11483" max="11483" width="4" customWidth="1"/>
    <col min="11484" max="11484" width="35.28515625" bestFit="1" customWidth="1"/>
    <col min="11485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6" width="4.28515625" customWidth="1"/>
    <col min="11497" max="11497" width="4.7109375" customWidth="1"/>
    <col min="11498" max="11498" width="1.42578125" customWidth="1"/>
    <col min="11499" max="11499" width="4.7109375" customWidth="1"/>
    <col min="11500" max="11500" width="6.7109375" bestFit="1" customWidth="1"/>
    <col min="11739" max="11739" width="4" customWidth="1"/>
    <col min="11740" max="11740" width="35.28515625" bestFit="1" customWidth="1"/>
    <col min="11741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2" width="4.28515625" customWidth="1"/>
    <col min="11753" max="11753" width="4.7109375" customWidth="1"/>
    <col min="11754" max="11754" width="1.42578125" customWidth="1"/>
    <col min="11755" max="11755" width="4.7109375" customWidth="1"/>
    <col min="11756" max="11756" width="6.7109375" bestFit="1" customWidth="1"/>
    <col min="11995" max="11995" width="4" customWidth="1"/>
    <col min="11996" max="11996" width="35.28515625" bestFit="1" customWidth="1"/>
    <col min="11997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8" width="4.28515625" customWidth="1"/>
    <col min="12009" max="12009" width="4.7109375" customWidth="1"/>
    <col min="12010" max="12010" width="1.42578125" customWidth="1"/>
    <col min="12011" max="12011" width="4.7109375" customWidth="1"/>
    <col min="12012" max="12012" width="6.7109375" bestFit="1" customWidth="1"/>
    <col min="12251" max="12251" width="4" customWidth="1"/>
    <col min="12252" max="12252" width="35.28515625" bestFit="1" customWidth="1"/>
    <col min="12253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4" width="4.28515625" customWidth="1"/>
    <col min="12265" max="12265" width="4.7109375" customWidth="1"/>
    <col min="12266" max="12266" width="1.42578125" customWidth="1"/>
    <col min="12267" max="12267" width="4.7109375" customWidth="1"/>
    <col min="12268" max="12268" width="6.7109375" bestFit="1" customWidth="1"/>
    <col min="12507" max="12507" width="4" customWidth="1"/>
    <col min="12508" max="12508" width="35.28515625" bestFit="1" customWidth="1"/>
    <col min="12509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0" width="4.28515625" customWidth="1"/>
    <col min="12521" max="12521" width="4.7109375" customWidth="1"/>
    <col min="12522" max="12522" width="1.42578125" customWidth="1"/>
    <col min="12523" max="12523" width="4.7109375" customWidth="1"/>
    <col min="12524" max="12524" width="6.7109375" bestFit="1" customWidth="1"/>
    <col min="12763" max="12763" width="4" customWidth="1"/>
    <col min="12764" max="12764" width="35.28515625" bestFit="1" customWidth="1"/>
    <col min="12765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6" width="4.28515625" customWidth="1"/>
    <col min="12777" max="12777" width="4.7109375" customWidth="1"/>
    <col min="12778" max="12778" width="1.42578125" customWidth="1"/>
    <col min="12779" max="12779" width="4.7109375" customWidth="1"/>
    <col min="12780" max="12780" width="6.7109375" bestFit="1" customWidth="1"/>
    <col min="13019" max="13019" width="4" customWidth="1"/>
    <col min="13020" max="13020" width="35.28515625" bestFit="1" customWidth="1"/>
    <col min="13021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2" width="4.28515625" customWidth="1"/>
    <col min="13033" max="13033" width="4.7109375" customWidth="1"/>
    <col min="13034" max="13034" width="1.42578125" customWidth="1"/>
    <col min="13035" max="13035" width="4.7109375" customWidth="1"/>
    <col min="13036" max="13036" width="6.7109375" bestFit="1" customWidth="1"/>
    <col min="13275" max="13275" width="4" customWidth="1"/>
    <col min="13276" max="13276" width="35.28515625" bestFit="1" customWidth="1"/>
    <col min="13277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8" width="4.28515625" customWidth="1"/>
    <col min="13289" max="13289" width="4.7109375" customWidth="1"/>
    <col min="13290" max="13290" width="1.42578125" customWidth="1"/>
    <col min="13291" max="13291" width="4.7109375" customWidth="1"/>
    <col min="13292" max="13292" width="6.7109375" bestFit="1" customWidth="1"/>
    <col min="13531" max="13531" width="4" customWidth="1"/>
    <col min="13532" max="13532" width="35.28515625" bestFit="1" customWidth="1"/>
    <col min="13533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4" width="4.28515625" customWidth="1"/>
    <col min="13545" max="13545" width="4.7109375" customWidth="1"/>
    <col min="13546" max="13546" width="1.42578125" customWidth="1"/>
    <col min="13547" max="13547" width="4.7109375" customWidth="1"/>
    <col min="13548" max="13548" width="6.7109375" bestFit="1" customWidth="1"/>
    <col min="13787" max="13787" width="4" customWidth="1"/>
    <col min="13788" max="13788" width="35.28515625" bestFit="1" customWidth="1"/>
    <col min="13789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0" width="4.28515625" customWidth="1"/>
    <col min="13801" max="13801" width="4.7109375" customWidth="1"/>
    <col min="13802" max="13802" width="1.42578125" customWidth="1"/>
    <col min="13803" max="13803" width="4.7109375" customWidth="1"/>
    <col min="13804" max="13804" width="6.7109375" bestFit="1" customWidth="1"/>
    <col min="14043" max="14043" width="4" customWidth="1"/>
    <col min="14044" max="14044" width="35.28515625" bestFit="1" customWidth="1"/>
    <col min="14045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6" width="4.28515625" customWidth="1"/>
    <col min="14057" max="14057" width="4.7109375" customWidth="1"/>
    <col min="14058" max="14058" width="1.42578125" customWidth="1"/>
    <col min="14059" max="14059" width="4.7109375" customWidth="1"/>
    <col min="14060" max="14060" width="6.7109375" bestFit="1" customWidth="1"/>
    <col min="14299" max="14299" width="4" customWidth="1"/>
    <col min="14300" max="14300" width="35.28515625" bestFit="1" customWidth="1"/>
    <col min="14301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2" width="4.28515625" customWidth="1"/>
    <col min="14313" max="14313" width="4.7109375" customWidth="1"/>
    <col min="14314" max="14314" width="1.42578125" customWidth="1"/>
    <col min="14315" max="14315" width="4.7109375" customWidth="1"/>
    <col min="14316" max="14316" width="6.7109375" bestFit="1" customWidth="1"/>
    <col min="14555" max="14555" width="4" customWidth="1"/>
    <col min="14556" max="14556" width="35.28515625" bestFit="1" customWidth="1"/>
    <col min="14557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8" width="4.28515625" customWidth="1"/>
    <col min="14569" max="14569" width="4.7109375" customWidth="1"/>
    <col min="14570" max="14570" width="1.42578125" customWidth="1"/>
    <col min="14571" max="14571" width="4.7109375" customWidth="1"/>
    <col min="14572" max="14572" width="6.7109375" bestFit="1" customWidth="1"/>
    <col min="14811" max="14811" width="4" customWidth="1"/>
    <col min="14812" max="14812" width="35.28515625" bestFit="1" customWidth="1"/>
    <col min="14813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4" width="4.28515625" customWidth="1"/>
    <col min="14825" max="14825" width="4.7109375" customWidth="1"/>
    <col min="14826" max="14826" width="1.42578125" customWidth="1"/>
    <col min="14827" max="14827" width="4.7109375" customWidth="1"/>
    <col min="14828" max="14828" width="6.7109375" bestFit="1" customWidth="1"/>
    <col min="15067" max="15067" width="4" customWidth="1"/>
    <col min="15068" max="15068" width="35.28515625" bestFit="1" customWidth="1"/>
    <col min="15069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0" width="4.28515625" customWidth="1"/>
    <col min="15081" max="15081" width="4.7109375" customWidth="1"/>
    <col min="15082" max="15082" width="1.42578125" customWidth="1"/>
    <col min="15083" max="15083" width="4.7109375" customWidth="1"/>
    <col min="15084" max="15084" width="6.7109375" bestFit="1" customWidth="1"/>
    <col min="15323" max="15323" width="4" customWidth="1"/>
    <col min="15324" max="15324" width="35.28515625" bestFit="1" customWidth="1"/>
    <col min="15325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6" width="4.28515625" customWidth="1"/>
    <col min="15337" max="15337" width="4.7109375" customWidth="1"/>
    <col min="15338" max="15338" width="1.42578125" customWidth="1"/>
    <col min="15339" max="15339" width="4.7109375" customWidth="1"/>
    <col min="15340" max="15340" width="6.7109375" bestFit="1" customWidth="1"/>
    <col min="15579" max="15579" width="4" customWidth="1"/>
    <col min="15580" max="15580" width="35.28515625" bestFit="1" customWidth="1"/>
    <col min="15581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2" width="4.28515625" customWidth="1"/>
    <col min="15593" max="15593" width="4.7109375" customWidth="1"/>
    <col min="15594" max="15594" width="1.42578125" customWidth="1"/>
    <col min="15595" max="15595" width="4.7109375" customWidth="1"/>
    <col min="15596" max="15596" width="6.7109375" bestFit="1" customWidth="1"/>
    <col min="15835" max="15835" width="4" customWidth="1"/>
    <col min="15836" max="15836" width="35.28515625" bestFit="1" customWidth="1"/>
    <col min="15837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8" width="4.28515625" customWidth="1"/>
    <col min="15849" max="15849" width="4.7109375" customWidth="1"/>
    <col min="15850" max="15850" width="1.42578125" customWidth="1"/>
    <col min="15851" max="15851" width="4.7109375" customWidth="1"/>
    <col min="15852" max="15852" width="6.7109375" bestFit="1" customWidth="1"/>
    <col min="16091" max="16091" width="4" customWidth="1"/>
    <col min="16092" max="16092" width="35.28515625" bestFit="1" customWidth="1"/>
    <col min="16093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4" width="4.28515625" customWidth="1"/>
    <col min="16105" max="16105" width="4.7109375" customWidth="1"/>
    <col min="16106" max="16106" width="1.42578125" customWidth="1"/>
    <col min="16107" max="16107" width="4.7109375" customWidth="1"/>
    <col min="16108" max="16108" width="6.7109375" bestFit="1" customWidth="1"/>
  </cols>
  <sheetData>
    <row r="1" spans="1:18" ht="15.75" thickBot="1"/>
    <row r="2" spans="1:18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18" ht="15.75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18" ht="32.25" customHeight="1" thickBot="1">
      <c r="A4" s="292" t="s">
        <v>24</v>
      </c>
      <c r="B4" s="293"/>
      <c r="C4" s="362" t="str">
        <f>'Nasazení do skupin'!B3</f>
        <v>Brandýs nad Labem 24.11.2018</v>
      </c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18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18" ht="15.75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67" t="s">
        <v>8</v>
      </c>
    </row>
    <row r="7" spans="1:18" ht="15" customHeight="1">
      <c r="A7" s="345">
        <v>1</v>
      </c>
      <c r="B7" s="244" t="str">
        <f>'Nasazení do skupin'!B5</f>
        <v>AC Zruč-Senec "A" - Tomáš Rott</v>
      </c>
      <c r="C7" s="260"/>
      <c r="D7" s="354"/>
      <c r="E7" s="355"/>
      <c r="F7" s="334">
        <f>O35</f>
        <v>2</v>
      </c>
      <c r="G7" s="334" t="s">
        <v>9</v>
      </c>
      <c r="H7" s="325">
        <f>Q35</f>
        <v>0</v>
      </c>
      <c r="I7" s="333">
        <f>Q29</f>
        <v>2</v>
      </c>
      <c r="J7" s="334" t="s">
        <v>9</v>
      </c>
      <c r="K7" s="325">
        <f>O29</f>
        <v>0</v>
      </c>
      <c r="L7" s="333">
        <f>O25</f>
        <v>2</v>
      </c>
      <c r="M7" s="334" t="s">
        <v>9</v>
      </c>
      <c r="N7" s="325">
        <f>Q25</f>
        <v>0</v>
      </c>
      <c r="O7" s="337">
        <f>F7+I7+L7</f>
        <v>6</v>
      </c>
      <c r="P7" s="339" t="s">
        <v>9</v>
      </c>
      <c r="Q7" s="341">
        <f>H7+K7+N7</f>
        <v>0</v>
      </c>
      <c r="R7" s="343">
        <v>6</v>
      </c>
    </row>
    <row r="8" spans="1:18" ht="15.75" customHeight="1" thickBot="1">
      <c r="A8" s="346"/>
      <c r="B8" s="245"/>
      <c r="C8" s="356"/>
      <c r="D8" s="357"/>
      <c r="E8" s="358"/>
      <c r="F8" s="324"/>
      <c r="G8" s="324"/>
      <c r="H8" s="326"/>
      <c r="I8" s="322"/>
      <c r="J8" s="324"/>
      <c r="K8" s="326"/>
      <c r="L8" s="322"/>
      <c r="M8" s="324"/>
      <c r="N8" s="326"/>
      <c r="O8" s="338"/>
      <c r="P8" s="340"/>
      <c r="Q8" s="342"/>
      <c r="R8" s="344"/>
    </row>
    <row r="9" spans="1:18" ht="15" customHeight="1">
      <c r="A9" s="346"/>
      <c r="B9" s="245"/>
      <c r="C9" s="356"/>
      <c r="D9" s="357"/>
      <c r="E9" s="358"/>
      <c r="F9" s="327">
        <f>O36</f>
        <v>20</v>
      </c>
      <c r="G9" s="327" t="s">
        <v>9</v>
      </c>
      <c r="H9" s="328">
        <f>Q36</f>
        <v>13</v>
      </c>
      <c r="I9" s="329">
        <f>Q30</f>
        <v>20</v>
      </c>
      <c r="J9" s="327" t="s">
        <v>9</v>
      </c>
      <c r="K9" s="328">
        <f>O30</f>
        <v>11</v>
      </c>
      <c r="L9" s="329">
        <f>O26</f>
        <v>20</v>
      </c>
      <c r="M9" s="327" t="s">
        <v>9</v>
      </c>
      <c r="N9" s="328">
        <f>Q26</f>
        <v>10</v>
      </c>
      <c r="O9" s="335">
        <f>F9+I9+L9</f>
        <v>60</v>
      </c>
      <c r="P9" s="350" t="s">
        <v>9</v>
      </c>
      <c r="Q9" s="352">
        <f>H9+K9+N9</f>
        <v>34</v>
      </c>
      <c r="R9" s="348">
        <v>1</v>
      </c>
    </row>
    <row r="10" spans="1:18" ht="15.75" customHeight="1" thickBot="1">
      <c r="A10" s="347"/>
      <c r="B10" s="246"/>
      <c r="C10" s="359"/>
      <c r="D10" s="360"/>
      <c r="E10" s="361"/>
      <c r="F10" s="327"/>
      <c r="G10" s="327"/>
      <c r="H10" s="328"/>
      <c r="I10" s="330"/>
      <c r="J10" s="331"/>
      <c r="K10" s="332"/>
      <c r="L10" s="330"/>
      <c r="M10" s="331"/>
      <c r="N10" s="332"/>
      <c r="O10" s="336"/>
      <c r="P10" s="351"/>
      <c r="Q10" s="353"/>
      <c r="R10" s="349"/>
    </row>
    <row r="11" spans="1:18" ht="15" customHeight="1">
      <c r="A11" s="345">
        <v>2</v>
      </c>
      <c r="B11" s="244" t="str">
        <f>'Nasazení do skupin'!B6</f>
        <v>NK CLIMAX Vsetín "B" - Lukáš Daněk</v>
      </c>
      <c r="C11" s="321">
        <f>H7</f>
        <v>0</v>
      </c>
      <c r="D11" s="323" t="s">
        <v>9</v>
      </c>
      <c r="E11" s="323">
        <f>F7</f>
        <v>2</v>
      </c>
      <c r="F11" s="288" t="s">
        <v>64</v>
      </c>
      <c r="G11" s="284"/>
      <c r="H11" s="285"/>
      <c r="I11" s="334">
        <f>O27</f>
        <v>1</v>
      </c>
      <c r="J11" s="334" t="s">
        <v>9</v>
      </c>
      <c r="K11" s="325">
        <f>Q27</f>
        <v>2</v>
      </c>
      <c r="L11" s="333">
        <f>O31</f>
        <v>1</v>
      </c>
      <c r="M11" s="334" t="s">
        <v>9</v>
      </c>
      <c r="N11" s="325">
        <f>Q31</f>
        <v>2</v>
      </c>
      <c r="O11" s="337">
        <f>C11+I11+L11</f>
        <v>2</v>
      </c>
      <c r="P11" s="339" t="s">
        <v>9</v>
      </c>
      <c r="Q11" s="341">
        <f>E11+K11+N11</f>
        <v>6</v>
      </c>
      <c r="R11" s="343">
        <v>0</v>
      </c>
    </row>
    <row r="12" spans="1:18" ht="15.75" customHeight="1" thickBot="1">
      <c r="A12" s="346"/>
      <c r="B12" s="245"/>
      <c r="C12" s="322"/>
      <c r="D12" s="324"/>
      <c r="E12" s="324"/>
      <c r="F12" s="316"/>
      <c r="G12" s="286"/>
      <c r="H12" s="287"/>
      <c r="I12" s="324"/>
      <c r="J12" s="324"/>
      <c r="K12" s="326"/>
      <c r="L12" s="322"/>
      <c r="M12" s="324"/>
      <c r="N12" s="326"/>
      <c r="O12" s="338"/>
      <c r="P12" s="340"/>
      <c r="Q12" s="342"/>
      <c r="R12" s="344"/>
    </row>
    <row r="13" spans="1:18" ht="15" customHeight="1">
      <c r="A13" s="346"/>
      <c r="B13" s="245"/>
      <c r="C13" s="329">
        <f>H9</f>
        <v>13</v>
      </c>
      <c r="D13" s="327" t="s">
        <v>9</v>
      </c>
      <c r="E13" s="327">
        <f>F9</f>
        <v>20</v>
      </c>
      <c r="F13" s="316"/>
      <c r="G13" s="286"/>
      <c r="H13" s="287"/>
      <c r="I13" s="327">
        <f>O28</f>
        <v>24</v>
      </c>
      <c r="J13" s="327" t="s">
        <v>9</v>
      </c>
      <c r="K13" s="328">
        <f>Q28</f>
        <v>25</v>
      </c>
      <c r="L13" s="329">
        <f>O32</f>
        <v>26</v>
      </c>
      <c r="M13" s="327" t="s">
        <v>9</v>
      </c>
      <c r="N13" s="328">
        <f>Q32</f>
        <v>23</v>
      </c>
      <c r="O13" s="335">
        <f>C13+I13+L13</f>
        <v>63</v>
      </c>
      <c r="P13" s="350" t="s">
        <v>9</v>
      </c>
      <c r="Q13" s="352">
        <f>E13+K13+N13</f>
        <v>68</v>
      </c>
      <c r="R13" s="365">
        <v>4</v>
      </c>
    </row>
    <row r="14" spans="1:18" ht="15.75" customHeight="1" thickBot="1">
      <c r="A14" s="347"/>
      <c r="B14" s="246"/>
      <c r="C14" s="330"/>
      <c r="D14" s="331"/>
      <c r="E14" s="331"/>
      <c r="F14" s="289"/>
      <c r="G14" s="290"/>
      <c r="H14" s="291"/>
      <c r="I14" s="327"/>
      <c r="J14" s="327"/>
      <c r="K14" s="328"/>
      <c r="L14" s="330"/>
      <c r="M14" s="331"/>
      <c r="N14" s="332"/>
      <c r="O14" s="336"/>
      <c r="P14" s="351"/>
      <c r="Q14" s="353"/>
      <c r="R14" s="366"/>
    </row>
    <row r="15" spans="1:18" ht="15" customHeight="1">
      <c r="A15" s="345">
        <v>3</v>
      </c>
      <c r="B15" s="244" t="str">
        <f>'Nasazení do skupin'!B7</f>
        <v>TJ Dynamo České Budějovice z.s. "A" - Jan Novotný</v>
      </c>
      <c r="C15" s="333">
        <f>K7</f>
        <v>0</v>
      </c>
      <c r="D15" s="334" t="s">
        <v>9</v>
      </c>
      <c r="E15" s="325">
        <f>I7</f>
        <v>2</v>
      </c>
      <c r="F15" s="321">
        <f>K11</f>
        <v>2</v>
      </c>
      <c r="G15" s="323" t="s">
        <v>9</v>
      </c>
      <c r="H15" s="323">
        <f>I11</f>
        <v>1</v>
      </c>
      <c r="I15" s="288">
        <v>2018</v>
      </c>
      <c r="J15" s="284"/>
      <c r="K15" s="285"/>
      <c r="L15" s="367">
        <f>Q33</f>
        <v>2</v>
      </c>
      <c r="M15" s="367" t="s">
        <v>9</v>
      </c>
      <c r="N15" s="369">
        <f>O33</f>
        <v>0</v>
      </c>
      <c r="O15" s="337">
        <f>C15+F15+L15</f>
        <v>4</v>
      </c>
      <c r="P15" s="339" t="s">
        <v>9</v>
      </c>
      <c r="Q15" s="341">
        <f>E15+H15+N15</f>
        <v>3</v>
      </c>
      <c r="R15" s="343">
        <v>4</v>
      </c>
    </row>
    <row r="16" spans="1:18" ht="15.75" customHeight="1" thickBot="1">
      <c r="A16" s="346"/>
      <c r="B16" s="245"/>
      <c r="C16" s="322"/>
      <c r="D16" s="324"/>
      <c r="E16" s="326"/>
      <c r="F16" s="322"/>
      <c r="G16" s="324"/>
      <c r="H16" s="324"/>
      <c r="I16" s="316"/>
      <c r="J16" s="286"/>
      <c r="K16" s="287"/>
      <c r="L16" s="368"/>
      <c r="M16" s="368"/>
      <c r="N16" s="370"/>
      <c r="O16" s="338"/>
      <c r="P16" s="340"/>
      <c r="Q16" s="342"/>
      <c r="R16" s="344"/>
    </row>
    <row r="17" spans="1:19" ht="15" customHeight="1">
      <c r="A17" s="346"/>
      <c r="B17" s="245"/>
      <c r="C17" s="329">
        <f>K9</f>
        <v>11</v>
      </c>
      <c r="D17" s="327" t="s">
        <v>9</v>
      </c>
      <c r="E17" s="328">
        <f>I9</f>
        <v>20</v>
      </c>
      <c r="F17" s="329">
        <f>K13</f>
        <v>25</v>
      </c>
      <c r="G17" s="327" t="s">
        <v>9</v>
      </c>
      <c r="H17" s="327">
        <f>I13</f>
        <v>24</v>
      </c>
      <c r="I17" s="316"/>
      <c r="J17" s="286"/>
      <c r="K17" s="287"/>
      <c r="L17" s="317">
        <f>Q34</f>
        <v>20</v>
      </c>
      <c r="M17" s="317" t="s">
        <v>9</v>
      </c>
      <c r="N17" s="319">
        <f>O34</f>
        <v>5</v>
      </c>
      <c r="O17" s="335">
        <f>C17+F17+L17</f>
        <v>56</v>
      </c>
      <c r="P17" s="350" t="s">
        <v>9</v>
      </c>
      <c r="Q17" s="352">
        <f>E17+H17+N17</f>
        <v>49</v>
      </c>
      <c r="R17" s="365">
        <v>2</v>
      </c>
    </row>
    <row r="18" spans="1:19" ht="15.75" customHeight="1" thickBot="1">
      <c r="A18" s="347"/>
      <c r="B18" s="246"/>
      <c r="C18" s="330"/>
      <c r="D18" s="331"/>
      <c r="E18" s="332"/>
      <c r="F18" s="330"/>
      <c r="G18" s="331"/>
      <c r="H18" s="331"/>
      <c r="I18" s="289"/>
      <c r="J18" s="290"/>
      <c r="K18" s="291"/>
      <c r="L18" s="318"/>
      <c r="M18" s="318"/>
      <c r="N18" s="320"/>
      <c r="O18" s="336"/>
      <c r="P18" s="351"/>
      <c r="Q18" s="353"/>
      <c r="R18" s="366"/>
    </row>
    <row r="19" spans="1:19" ht="15" customHeight="1">
      <c r="A19" s="345">
        <v>4</v>
      </c>
      <c r="B19" s="244" t="str">
        <f>'Nasazení do skupin'!B8</f>
        <v>TJ Peklo nad Zdobnicí "C" - Adam Ferebauer</v>
      </c>
      <c r="C19" s="333">
        <f>N7</f>
        <v>0</v>
      </c>
      <c r="D19" s="334" t="s">
        <v>9</v>
      </c>
      <c r="E19" s="325">
        <f>L7</f>
        <v>2</v>
      </c>
      <c r="F19" s="333">
        <f>N11</f>
        <v>2</v>
      </c>
      <c r="G19" s="334" t="s">
        <v>9</v>
      </c>
      <c r="H19" s="325">
        <f>L11</f>
        <v>1</v>
      </c>
      <c r="I19" s="321">
        <f>N15</f>
        <v>0</v>
      </c>
      <c r="J19" s="323" t="s">
        <v>9</v>
      </c>
      <c r="K19" s="323">
        <f>L15</f>
        <v>2</v>
      </c>
      <c r="L19" s="260"/>
      <c r="M19" s="354"/>
      <c r="N19" s="355"/>
      <c r="O19" s="339">
        <f>C19+F19+I19</f>
        <v>2</v>
      </c>
      <c r="P19" s="339" t="s">
        <v>9</v>
      </c>
      <c r="Q19" s="341">
        <f>E19+H19+K19</f>
        <v>5</v>
      </c>
      <c r="R19" s="343">
        <v>2</v>
      </c>
    </row>
    <row r="20" spans="1:19" ht="15.75" customHeight="1" thickBot="1">
      <c r="A20" s="346"/>
      <c r="B20" s="245"/>
      <c r="C20" s="322"/>
      <c r="D20" s="324"/>
      <c r="E20" s="326"/>
      <c r="F20" s="322"/>
      <c r="G20" s="324"/>
      <c r="H20" s="326"/>
      <c r="I20" s="322"/>
      <c r="J20" s="324"/>
      <c r="K20" s="324"/>
      <c r="L20" s="356"/>
      <c r="M20" s="357"/>
      <c r="N20" s="358"/>
      <c r="O20" s="340"/>
      <c r="P20" s="340"/>
      <c r="Q20" s="342"/>
      <c r="R20" s="344"/>
    </row>
    <row r="21" spans="1:19" ht="15" customHeight="1">
      <c r="A21" s="346"/>
      <c r="B21" s="245"/>
      <c r="C21" s="329">
        <f>N9</f>
        <v>10</v>
      </c>
      <c r="D21" s="327" t="s">
        <v>9</v>
      </c>
      <c r="E21" s="328">
        <f>L9</f>
        <v>20</v>
      </c>
      <c r="F21" s="329">
        <f>N13</f>
        <v>23</v>
      </c>
      <c r="G21" s="327" t="s">
        <v>9</v>
      </c>
      <c r="H21" s="328">
        <f>L13</f>
        <v>26</v>
      </c>
      <c r="I21" s="329">
        <f>N17</f>
        <v>5</v>
      </c>
      <c r="J21" s="327" t="s">
        <v>9</v>
      </c>
      <c r="K21" s="327">
        <f>L17</f>
        <v>20</v>
      </c>
      <c r="L21" s="356"/>
      <c r="M21" s="357"/>
      <c r="N21" s="358"/>
      <c r="O21" s="372">
        <f>C21+F21+I21</f>
        <v>38</v>
      </c>
      <c r="P21" s="350" t="s">
        <v>9</v>
      </c>
      <c r="Q21" s="352">
        <f>E21+H21+K21</f>
        <v>66</v>
      </c>
      <c r="R21" s="365">
        <v>3</v>
      </c>
    </row>
    <row r="22" spans="1:19" ht="15.75" customHeight="1" thickBot="1">
      <c r="A22" s="347"/>
      <c r="B22" s="246"/>
      <c r="C22" s="330"/>
      <c r="D22" s="331"/>
      <c r="E22" s="332"/>
      <c r="F22" s="330"/>
      <c r="G22" s="331"/>
      <c r="H22" s="332"/>
      <c r="I22" s="330"/>
      <c r="J22" s="331"/>
      <c r="K22" s="331"/>
      <c r="L22" s="359"/>
      <c r="M22" s="360"/>
      <c r="N22" s="361"/>
      <c r="O22" s="373"/>
      <c r="P22" s="351"/>
      <c r="Q22" s="353"/>
      <c r="R22" s="366"/>
    </row>
    <row r="24" spans="1:19" ht="24.95" customHeight="1">
      <c r="A24" s="374" t="s">
        <v>28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</row>
    <row r="25" spans="1:19" ht="15" customHeight="1">
      <c r="A25" s="375">
        <v>1</v>
      </c>
      <c r="B25" s="371" t="str">
        <f>B7</f>
        <v>AC Zruč-Senec "A" - Tomáš Rott</v>
      </c>
      <c r="C25" s="371"/>
      <c r="D25" s="371" t="s">
        <v>9</v>
      </c>
      <c r="E25" s="371" t="str">
        <f>B19</f>
        <v>TJ Peklo nad Zdobnicí "C" - Adam Ferebauer</v>
      </c>
      <c r="F25" s="371"/>
      <c r="G25" s="371"/>
      <c r="H25" s="371"/>
      <c r="I25" s="371"/>
      <c r="J25" s="371"/>
      <c r="K25" s="371"/>
      <c r="L25" s="371"/>
      <c r="M25" s="371"/>
      <c r="N25" s="371"/>
      <c r="O25" s="54">
        <v>2</v>
      </c>
      <c r="P25" s="55" t="s">
        <v>9</v>
      </c>
      <c r="Q25" s="55">
        <v>0</v>
      </c>
      <c r="R25" s="9" t="s">
        <v>27</v>
      </c>
      <c r="S25" s="6"/>
    </row>
    <row r="26" spans="1:19" ht="15" customHeight="1">
      <c r="A26" s="375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53">
        <v>20</v>
      </c>
      <c r="P26" s="55" t="s">
        <v>9</v>
      </c>
      <c r="Q26" s="41">
        <v>10</v>
      </c>
      <c r="R26" s="9" t="s">
        <v>26</v>
      </c>
      <c r="S26" s="6"/>
    </row>
    <row r="27" spans="1:19" ht="15" customHeight="1">
      <c r="A27" s="375">
        <v>2</v>
      </c>
      <c r="B27" s="371" t="str">
        <f>B11</f>
        <v>NK CLIMAX Vsetín "B" - Lukáš Daněk</v>
      </c>
      <c r="C27" s="371"/>
      <c r="D27" s="371" t="s">
        <v>9</v>
      </c>
      <c r="E27" s="371" t="str">
        <f>B15</f>
        <v>TJ Dynamo České Budějovice z.s. "A" - Jan Novotný</v>
      </c>
      <c r="F27" s="371"/>
      <c r="G27" s="371"/>
      <c r="H27" s="371"/>
      <c r="I27" s="371"/>
      <c r="J27" s="371"/>
      <c r="K27" s="371"/>
      <c r="L27" s="371"/>
      <c r="M27" s="371"/>
      <c r="N27" s="371"/>
      <c r="O27" s="54">
        <v>1</v>
      </c>
      <c r="P27" s="55" t="s">
        <v>9</v>
      </c>
      <c r="Q27" s="55">
        <v>2</v>
      </c>
      <c r="R27" s="9" t="s">
        <v>27</v>
      </c>
    </row>
    <row r="28" spans="1:19" ht="15" customHeight="1">
      <c r="A28" s="375"/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53">
        <v>24</v>
      </c>
      <c r="P28" s="55" t="s">
        <v>9</v>
      </c>
      <c r="Q28" s="41">
        <v>25</v>
      </c>
      <c r="R28" s="9" t="s">
        <v>26</v>
      </c>
    </row>
    <row r="29" spans="1:19" ht="15" customHeight="1">
      <c r="A29" s="375">
        <v>3</v>
      </c>
      <c r="B29" s="371" t="str">
        <f>B15</f>
        <v>TJ Dynamo České Budějovice z.s. "A" - Jan Novotný</v>
      </c>
      <c r="C29" s="371"/>
      <c r="D29" s="371" t="s">
        <v>9</v>
      </c>
      <c r="E29" s="371" t="str">
        <f>B7</f>
        <v>AC Zruč-Senec "A" - Tomáš Rott</v>
      </c>
      <c r="F29" s="371"/>
      <c r="G29" s="371"/>
      <c r="H29" s="371"/>
      <c r="I29" s="371"/>
      <c r="J29" s="371"/>
      <c r="K29" s="371"/>
      <c r="L29" s="371"/>
      <c r="M29" s="371"/>
      <c r="N29" s="371"/>
      <c r="O29" s="54">
        <v>0</v>
      </c>
      <c r="P29" s="55" t="s">
        <v>9</v>
      </c>
      <c r="Q29" s="55">
        <v>2</v>
      </c>
      <c r="R29" s="9" t="s">
        <v>27</v>
      </c>
    </row>
    <row r="30" spans="1:19" ht="15" customHeight="1">
      <c r="A30" s="375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53">
        <v>11</v>
      </c>
      <c r="P30" s="55" t="s">
        <v>9</v>
      </c>
      <c r="Q30" s="41">
        <v>20</v>
      </c>
      <c r="R30" s="9" t="s">
        <v>26</v>
      </c>
    </row>
    <row r="31" spans="1:19" ht="15" customHeight="1">
      <c r="A31" s="375">
        <v>4</v>
      </c>
      <c r="B31" s="371" t="str">
        <f>B11</f>
        <v>NK CLIMAX Vsetín "B" - Lukáš Daněk</v>
      </c>
      <c r="C31" s="371"/>
      <c r="D31" s="371" t="s">
        <v>9</v>
      </c>
      <c r="E31" s="371" t="str">
        <f>B19</f>
        <v>TJ Peklo nad Zdobnicí "C" - Adam Ferebauer</v>
      </c>
      <c r="F31" s="371"/>
      <c r="G31" s="371"/>
      <c r="H31" s="371"/>
      <c r="I31" s="371"/>
      <c r="J31" s="371"/>
      <c r="K31" s="371"/>
      <c r="L31" s="371"/>
      <c r="M31" s="371"/>
      <c r="N31" s="371"/>
      <c r="O31" s="54">
        <v>1</v>
      </c>
      <c r="P31" s="55" t="s">
        <v>9</v>
      </c>
      <c r="Q31" s="55">
        <v>2</v>
      </c>
      <c r="R31" s="9" t="s">
        <v>27</v>
      </c>
    </row>
    <row r="32" spans="1:19" ht="15" customHeight="1">
      <c r="A32" s="375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53">
        <v>26</v>
      </c>
      <c r="P32" s="55" t="s">
        <v>9</v>
      </c>
      <c r="Q32" s="41">
        <v>23</v>
      </c>
      <c r="R32" s="9" t="s">
        <v>26</v>
      </c>
    </row>
    <row r="33" spans="1:18" ht="15" customHeight="1">
      <c r="A33" s="375">
        <v>5</v>
      </c>
      <c r="B33" s="371" t="str">
        <f>B19</f>
        <v>TJ Peklo nad Zdobnicí "C" - Adam Ferebauer</v>
      </c>
      <c r="C33" s="371"/>
      <c r="D33" s="371" t="s">
        <v>9</v>
      </c>
      <c r="E33" s="371" t="str">
        <f>B15</f>
        <v>TJ Dynamo České Budějovice z.s. "A" - Jan Novotný</v>
      </c>
      <c r="F33" s="371"/>
      <c r="G33" s="371"/>
      <c r="H33" s="371"/>
      <c r="I33" s="371"/>
      <c r="J33" s="371"/>
      <c r="K33" s="371"/>
      <c r="L33" s="371"/>
      <c r="M33" s="371"/>
      <c r="N33" s="371"/>
      <c r="O33" s="54">
        <v>0</v>
      </c>
      <c r="P33" s="55" t="s">
        <v>9</v>
      </c>
      <c r="Q33" s="55">
        <v>2</v>
      </c>
      <c r="R33" s="9" t="s">
        <v>27</v>
      </c>
    </row>
    <row r="34" spans="1:18" ht="15" customHeight="1">
      <c r="A34" s="375"/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53">
        <v>5</v>
      </c>
      <c r="P34" s="55" t="s">
        <v>9</v>
      </c>
      <c r="Q34" s="41">
        <v>20</v>
      </c>
      <c r="R34" s="9" t="s">
        <v>26</v>
      </c>
    </row>
    <row r="35" spans="1:18" ht="15" customHeight="1">
      <c r="A35" s="375">
        <v>6</v>
      </c>
      <c r="B35" s="371" t="str">
        <f>B7</f>
        <v>AC Zruč-Senec "A" - Tomáš Rott</v>
      </c>
      <c r="C35" s="371"/>
      <c r="D35" s="371" t="s">
        <v>9</v>
      </c>
      <c r="E35" s="371" t="str">
        <f>B11</f>
        <v>NK CLIMAX Vsetín "B" - Lukáš Daněk</v>
      </c>
      <c r="F35" s="371"/>
      <c r="G35" s="371"/>
      <c r="H35" s="371"/>
      <c r="I35" s="371"/>
      <c r="J35" s="371"/>
      <c r="K35" s="371"/>
      <c r="L35" s="371"/>
      <c r="M35" s="371"/>
      <c r="N35" s="371"/>
      <c r="O35" s="54">
        <v>2</v>
      </c>
      <c r="P35" s="55" t="s">
        <v>9</v>
      </c>
      <c r="Q35" s="55">
        <v>0</v>
      </c>
      <c r="R35" s="9" t="s">
        <v>27</v>
      </c>
    </row>
    <row r="36" spans="1:18" ht="15" customHeight="1">
      <c r="A36" s="375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53">
        <v>20</v>
      </c>
      <c r="P36" s="55" t="s">
        <v>9</v>
      </c>
      <c r="Q36" s="41">
        <v>13</v>
      </c>
      <c r="R36" s="9" t="s">
        <v>26</v>
      </c>
    </row>
    <row r="37" spans="1:18">
      <c r="P37" s="230"/>
      <c r="Q37" s="230"/>
      <c r="R37" s="10"/>
    </row>
    <row r="39" spans="1:18" ht="14.45" customHeight="1"/>
    <row r="40" spans="1:18" ht="14.45" customHeight="1"/>
    <row r="49" ht="15" customHeight="1"/>
    <row r="53" ht="14.45" customHeight="1"/>
    <row r="54" ht="14.45" customHeight="1"/>
    <row r="67" ht="15" customHeight="1"/>
    <row r="71" ht="14.45" customHeight="1"/>
    <row r="72" ht="14.45" customHeight="1"/>
    <row r="91" ht="14.45" customHeight="1"/>
    <row r="92" ht="14.45" customHeight="1"/>
  </sheetData>
  <mergeCells count="151">
    <mergeCell ref="D21:D22"/>
    <mergeCell ref="E21:E22"/>
    <mergeCell ref="F21:F22"/>
    <mergeCell ref="G21:G22"/>
    <mergeCell ref="A31:A32"/>
    <mergeCell ref="B31:C32"/>
    <mergeCell ref="D31:D32"/>
    <mergeCell ref="E31:N32"/>
    <mergeCell ref="A33:A34"/>
    <mergeCell ref="B33:C34"/>
    <mergeCell ref="D33:D34"/>
    <mergeCell ref="E33:N34"/>
    <mergeCell ref="E27:N28"/>
    <mergeCell ref="L19:N22"/>
    <mergeCell ref="J19:J20"/>
    <mergeCell ref="K19:K20"/>
    <mergeCell ref="A29:A30"/>
    <mergeCell ref="B29:C30"/>
    <mergeCell ref="D29:D30"/>
    <mergeCell ref="A27:A28"/>
    <mergeCell ref="B27:C28"/>
    <mergeCell ref="D27:D28"/>
    <mergeCell ref="A19:A22"/>
    <mergeCell ref="C19:C20"/>
    <mergeCell ref="P37:Q37"/>
    <mergeCell ref="O19:O20"/>
    <mergeCell ref="P19:P20"/>
    <mergeCell ref="Q19:Q20"/>
    <mergeCell ref="R19:R20"/>
    <mergeCell ref="P21:P22"/>
    <mergeCell ref="Q21:Q22"/>
    <mergeCell ref="R21:R22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A35:A36"/>
    <mergeCell ref="B35:C36"/>
    <mergeCell ref="D35:D36"/>
    <mergeCell ref="E35:N36"/>
    <mergeCell ref="C21:C22"/>
    <mergeCell ref="D19:D20"/>
    <mergeCell ref="E19:E2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L17:L18"/>
    <mergeCell ref="R11:R12"/>
    <mergeCell ref="P11:P12"/>
    <mergeCell ref="Q11:Q12"/>
    <mergeCell ref="Q13:Q14"/>
    <mergeCell ref="R17:R18"/>
    <mergeCell ref="I15:K18"/>
    <mergeCell ref="O17:O18"/>
    <mergeCell ref="P17:P18"/>
    <mergeCell ref="Q17:Q18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O13:O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O11:O12"/>
    <mergeCell ref="B11:B14"/>
    <mergeCell ref="B15:B18"/>
    <mergeCell ref="B19:B22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F19:F20"/>
    <mergeCell ref="G19:G20"/>
    <mergeCell ref="H19:H20"/>
    <mergeCell ref="I19:I20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B140"/>
  <sheetViews>
    <sheetView showGridLines="0" workbookViewId="0">
      <selection activeCell="V5" sqref="V5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26" ht="15.75" customHeight="1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26" ht="32.25" customHeight="1" thickBot="1">
      <c r="A4" s="292" t="s">
        <v>10</v>
      </c>
      <c r="B4" s="293"/>
      <c r="C4" s="298" t="str">
        <f>'Nasazení do skupin'!B3</f>
        <v>Brandýs nad Labem 24.11.2018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300"/>
    </row>
    <row r="5" spans="1:26" ht="15" customHeight="1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26" ht="15.75" customHeight="1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59" t="s">
        <v>8</v>
      </c>
    </row>
    <row r="7" spans="1:26" ht="15" customHeight="1">
      <c r="A7" s="241">
        <v>1</v>
      </c>
      <c r="B7" s="244" t="str">
        <f>'Nasazení do skupin'!B9</f>
        <v>TJ Baník Stříbro "A" - Lukáš Tolar</v>
      </c>
      <c r="C7" s="260"/>
      <c r="D7" s="261"/>
      <c r="E7" s="262"/>
      <c r="F7" s="236"/>
      <c r="G7" s="236"/>
      <c r="H7" s="232"/>
      <c r="I7" s="234"/>
      <c r="J7" s="236"/>
      <c r="K7" s="232"/>
      <c r="L7" s="234"/>
      <c r="M7" s="236"/>
      <c r="N7" s="232"/>
      <c r="O7" s="282"/>
      <c r="P7" s="217"/>
      <c r="Q7" s="221"/>
      <c r="R7" s="224"/>
      <c r="Y7" s="47"/>
    </row>
    <row r="8" spans="1:26" ht="15.75" customHeight="1" thickBot="1">
      <c r="A8" s="242"/>
      <c r="B8" s="245"/>
      <c r="C8" s="263"/>
      <c r="D8" s="264"/>
      <c r="E8" s="265"/>
      <c r="F8" s="237"/>
      <c r="G8" s="237"/>
      <c r="H8" s="233"/>
      <c r="I8" s="235"/>
      <c r="J8" s="237"/>
      <c r="K8" s="233"/>
      <c r="L8" s="235"/>
      <c r="M8" s="237"/>
      <c r="N8" s="233"/>
      <c r="O8" s="283"/>
      <c r="P8" s="218"/>
      <c r="Q8" s="222"/>
      <c r="R8" s="225"/>
    </row>
    <row r="9" spans="1:26" ht="15" customHeight="1">
      <c r="A9" s="242"/>
      <c r="B9" s="245"/>
      <c r="C9" s="263"/>
      <c r="D9" s="264"/>
      <c r="E9" s="265"/>
      <c r="F9" s="210"/>
      <c r="G9" s="210"/>
      <c r="H9" s="216"/>
      <c r="I9" s="214"/>
      <c r="J9" s="210"/>
      <c r="K9" s="216"/>
      <c r="L9" s="214"/>
      <c r="M9" s="210"/>
      <c r="N9" s="216"/>
      <c r="O9" s="280"/>
      <c r="P9" s="206"/>
      <c r="Q9" s="208"/>
      <c r="R9" s="226"/>
      <c r="X9" s="47"/>
      <c r="Y9" s="47"/>
      <c r="Z9" s="47"/>
    </row>
    <row r="10" spans="1:26" ht="15.75" customHeight="1" thickBot="1">
      <c r="A10" s="243"/>
      <c r="B10" s="246"/>
      <c r="C10" s="266"/>
      <c r="D10" s="267"/>
      <c r="E10" s="268"/>
      <c r="F10" s="210"/>
      <c r="G10" s="210"/>
      <c r="H10" s="216"/>
      <c r="I10" s="215"/>
      <c r="J10" s="211"/>
      <c r="K10" s="231"/>
      <c r="L10" s="215"/>
      <c r="M10" s="211"/>
      <c r="N10" s="231"/>
      <c r="O10" s="281"/>
      <c r="P10" s="207"/>
      <c r="Q10" s="209"/>
      <c r="R10" s="227"/>
      <c r="X10" s="47"/>
      <c r="Y10" s="47"/>
      <c r="Z10" s="47"/>
    </row>
    <row r="11" spans="1:26" ht="15" customHeight="1">
      <c r="A11" s="241">
        <v>2</v>
      </c>
      <c r="B11" s="244" t="str">
        <f>'Nasazení do skupin'!B10</f>
        <v>T.J. SOKOL Holice "A" - Matěj Kubový</v>
      </c>
      <c r="C11" s="256"/>
      <c r="D11" s="257"/>
      <c r="E11" s="257"/>
      <c r="F11" s="288" t="s">
        <v>64</v>
      </c>
      <c r="G11" s="284"/>
      <c r="H11" s="285"/>
      <c r="I11" s="236"/>
      <c r="J11" s="236"/>
      <c r="K11" s="232"/>
      <c r="L11" s="234"/>
      <c r="M11" s="236"/>
      <c r="N11" s="232"/>
      <c r="O11" s="282"/>
      <c r="P11" s="217"/>
      <c r="Q11" s="221"/>
      <c r="R11" s="224"/>
    </row>
    <row r="12" spans="1:26" ht="15.75" customHeight="1" thickBot="1">
      <c r="A12" s="242"/>
      <c r="B12" s="245"/>
      <c r="C12" s="235"/>
      <c r="D12" s="237"/>
      <c r="E12" s="237"/>
      <c r="F12" s="316"/>
      <c r="G12" s="286"/>
      <c r="H12" s="287"/>
      <c r="I12" s="237"/>
      <c r="J12" s="237"/>
      <c r="K12" s="233"/>
      <c r="L12" s="235"/>
      <c r="M12" s="237"/>
      <c r="N12" s="233"/>
      <c r="O12" s="283"/>
      <c r="P12" s="218"/>
      <c r="Q12" s="222"/>
      <c r="R12" s="225"/>
    </row>
    <row r="13" spans="1:26" ht="15" customHeight="1">
      <c r="A13" s="242"/>
      <c r="B13" s="245"/>
      <c r="C13" s="214"/>
      <c r="D13" s="210"/>
      <c r="E13" s="210"/>
      <c r="F13" s="316"/>
      <c r="G13" s="286"/>
      <c r="H13" s="287"/>
      <c r="I13" s="210"/>
      <c r="J13" s="210"/>
      <c r="K13" s="216"/>
      <c r="L13" s="214"/>
      <c r="M13" s="210"/>
      <c r="N13" s="216"/>
      <c r="O13" s="280"/>
      <c r="P13" s="206"/>
      <c r="Q13" s="208"/>
      <c r="R13" s="226"/>
    </row>
    <row r="14" spans="1:26" ht="15.75" customHeight="1" thickBot="1">
      <c r="A14" s="243"/>
      <c r="B14" s="246"/>
      <c r="C14" s="215"/>
      <c r="D14" s="211"/>
      <c r="E14" s="211"/>
      <c r="F14" s="289"/>
      <c r="G14" s="290"/>
      <c r="H14" s="291"/>
      <c r="I14" s="210"/>
      <c r="J14" s="210"/>
      <c r="K14" s="216"/>
      <c r="L14" s="215"/>
      <c r="M14" s="211"/>
      <c r="N14" s="231"/>
      <c r="O14" s="281"/>
      <c r="P14" s="207"/>
      <c r="Q14" s="209"/>
      <c r="R14" s="227"/>
    </row>
    <row r="15" spans="1:26" ht="15" customHeight="1">
      <c r="A15" s="241">
        <v>3</v>
      </c>
      <c r="B15" s="244" t="str">
        <f>'Nasazení do skupin'!B11</f>
        <v>TJ Pankrác "B" - Tomáš Půhoný</v>
      </c>
      <c r="C15" s="234"/>
      <c r="D15" s="236"/>
      <c r="E15" s="232"/>
      <c r="F15" s="256"/>
      <c r="G15" s="257"/>
      <c r="H15" s="257"/>
      <c r="I15" s="376"/>
      <c r="J15" s="377"/>
      <c r="K15" s="378"/>
      <c r="L15" s="238"/>
      <c r="M15" s="238"/>
      <c r="N15" s="278"/>
      <c r="O15" s="282"/>
      <c r="P15" s="217"/>
      <c r="Q15" s="221"/>
      <c r="R15" s="224"/>
    </row>
    <row r="16" spans="1:26" ht="15.75" customHeight="1" thickBot="1">
      <c r="A16" s="242"/>
      <c r="B16" s="245"/>
      <c r="C16" s="235"/>
      <c r="D16" s="237"/>
      <c r="E16" s="233"/>
      <c r="F16" s="235"/>
      <c r="G16" s="237"/>
      <c r="H16" s="237"/>
      <c r="I16" s="379"/>
      <c r="J16" s="380"/>
      <c r="K16" s="381"/>
      <c r="L16" s="239"/>
      <c r="M16" s="239"/>
      <c r="N16" s="279"/>
      <c r="O16" s="283"/>
      <c r="P16" s="218"/>
      <c r="Q16" s="222"/>
      <c r="R16" s="225"/>
    </row>
    <row r="17" spans="1:28" ht="15" customHeight="1">
      <c r="A17" s="242"/>
      <c r="B17" s="245"/>
      <c r="C17" s="214"/>
      <c r="D17" s="210"/>
      <c r="E17" s="216"/>
      <c r="F17" s="214"/>
      <c r="G17" s="210"/>
      <c r="H17" s="210"/>
      <c r="I17" s="379"/>
      <c r="J17" s="380"/>
      <c r="K17" s="381"/>
      <c r="L17" s="258"/>
      <c r="M17" s="258"/>
      <c r="N17" s="212"/>
      <c r="O17" s="280"/>
      <c r="P17" s="206"/>
      <c r="Q17" s="208"/>
      <c r="R17" s="226"/>
    </row>
    <row r="18" spans="1:28" ht="15.75" customHeight="1" thickBot="1">
      <c r="A18" s="243"/>
      <c r="B18" s="246"/>
      <c r="C18" s="215"/>
      <c r="D18" s="211"/>
      <c r="E18" s="231"/>
      <c r="F18" s="215"/>
      <c r="G18" s="211"/>
      <c r="H18" s="211"/>
      <c r="I18" s="382"/>
      <c r="J18" s="383"/>
      <c r="K18" s="384"/>
      <c r="L18" s="259"/>
      <c r="M18" s="259"/>
      <c r="N18" s="213"/>
      <c r="O18" s="281"/>
      <c r="P18" s="207"/>
      <c r="Q18" s="209"/>
      <c r="R18" s="227"/>
    </row>
    <row r="19" spans="1:28" ht="15" customHeight="1">
      <c r="A19" s="241">
        <v>4</v>
      </c>
      <c r="B19" s="244" t="str">
        <f>'Nasazení do skupin'!B12</f>
        <v>TJ Radomyšl, z.s. "C" - Karel Čapek</v>
      </c>
      <c r="C19" s="234"/>
      <c r="D19" s="236"/>
      <c r="E19" s="232"/>
      <c r="F19" s="234"/>
      <c r="G19" s="236"/>
      <c r="H19" s="232"/>
      <c r="I19" s="256"/>
      <c r="J19" s="257"/>
      <c r="K19" s="257"/>
      <c r="L19" s="288">
        <v>2018</v>
      </c>
      <c r="M19" s="284"/>
      <c r="N19" s="285"/>
      <c r="O19" s="217"/>
      <c r="P19" s="217"/>
      <c r="Q19" s="221"/>
      <c r="R19" s="224"/>
    </row>
    <row r="20" spans="1:28" ht="15.75" customHeight="1" thickBot="1">
      <c r="A20" s="242"/>
      <c r="B20" s="245"/>
      <c r="C20" s="235"/>
      <c r="D20" s="237"/>
      <c r="E20" s="233"/>
      <c r="F20" s="235"/>
      <c r="G20" s="237"/>
      <c r="H20" s="233"/>
      <c r="I20" s="235"/>
      <c r="J20" s="237"/>
      <c r="K20" s="237"/>
      <c r="L20" s="316"/>
      <c r="M20" s="286"/>
      <c r="N20" s="287"/>
      <c r="O20" s="218"/>
      <c r="P20" s="218"/>
      <c r="Q20" s="222"/>
      <c r="R20" s="225"/>
    </row>
    <row r="21" spans="1:28" ht="15" customHeight="1">
      <c r="A21" s="242"/>
      <c r="B21" s="245"/>
      <c r="C21" s="214"/>
      <c r="D21" s="210"/>
      <c r="E21" s="216"/>
      <c r="F21" s="214"/>
      <c r="G21" s="210"/>
      <c r="H21" s="216"/>
      <c r="I21" s="214"/>
      <c r="J21" s="210"/>
      <c r="K21" s="210"/>
      <c r="L21" s="316"/>
      <c r="M21" s="286"/>
      <c r="N21" s="287"/>
      <c r="O21" s="219"/>
      <c r="P21" s="206"/>
      <c r="Q21" s="208"/>
      <c r="R21" s="226"/>
    </row>
    <row r="22" spans="1:28" ht="15.75" customHeight="1" thickBot="1">
      <c r="A22" s="243"/>
      <c r="B22" s="246"/>
      <c r="C22" s="215"/>
      <c r="D22" s="211"/>
      <c r="E22" s="231"/>
      <c r="F22" s="215"/>
      <c r="G22" s="211"/>
      <c r="H22" s="231"/>
      <c r="I22" s="215"/>
      <c r="J22" s="211"/>
      <c r="K22" s="211"/>
      <c r="L22" s="289"/>
      <c r="M22" s="290"/>
      <c r="N22" s="291"/>
      <c r="O22" s="220"/>
      <c r="P22" s="207"/>
      <c r="Q22" s="209"/>
      <c r="R22" s="227"/>
    </row>
    <row r="24" spans="1:28" ht="24.95" customHeight="1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40"/>
      <c r="B25" s="228"/>
      <c r="C25" s="228"/>
      <c r="D25" s="229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40"/>
      <c r="B26" s="228"/>
      <c r="C26" s="228"/>
      <c r="D26" s="229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40"/>
      <c r="B27" s="228"/>
      <c r="C27" s="228"/>
      <c r="D27" s="229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40"/>
      <c r="B28" s="228"/>
      <c r="C28" s="228"/>
      <c r="D28" s="229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40"/>
      <c r="B29" s="228"/>
      <c r="C29" s="228"/>
      <c r="D29" s="229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40"/>
      <c r="B30" s="228"/>
      <c r="C30" s="228"/>
      <c r="D30" s="229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40"/>
      <c r="B31" s="228"/>
      <c r="C31" s="228"/>
      <c r="D31" s="229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>
      <c r="A32" s="240"/>
      <c r="B32" s="228"/>
      <c r="C32" s="228"/>
      <c r="D32" s="229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40"/>
      <c r="B33" s="228"/>
      <c r="C33" s="228"/>
      <c r="D33" s="229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40"/>
      <c r="B34" s="228"/>
      <c r="C34" s="228"/>
      <c r="D34" s="229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40"/>
      <c r="B35" s="228"/>
      <c r="C35" s="228"/>
      <c r="D35" s="229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40"/>
      <c r="B36" s="228"/>
      <c r="C36" s="228"/>
      <c r="D36" s="229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>
      <c r="P37" s="230"/>
      <c r="Q37" s="230"/>
      <c r="R37" s="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</row>
    <row r="38" spans="1:54" ht="20.25">
      <c r="T38" s="201"/>
      <c r="U38" s="201"/>
      <c r="V38" s="201"/>
      <c r="W38" s="201"/>
      <c r="X38" s="201"/>
      <c r="Y38" s="201"/>
      <c r="Z38" s="201"/>
      <c r="AA38" s="203"/>
      <c r="AB38" s="203"/>
      <c r="AC38" s="203"/>
      <c r="AD38" s="203"/>
      <c r="AE38" s="203"/>
      <c r="AF38" s="203"/>
      <c r="AH38" s="3"/>
      <c r="AI38" s="201"/>
      <c r="AJ38" s="201"/>
      <c r="AK38" s="201"/>
      <c r="AL38" s="201"/>
      <c r="AM38" s="201"/>
      <c r="AN38" s="201"/>
      <c r="AO38" s="8"/>
      <c r="AP38" s="7"/>
      <c r="AQ38" s="7"/>
      <c r="AR38" s="7"/>
      <c r="AS38" s="7"/>
      <c r="AT38" s="7"/>
      <c r="AU38" s="201"/>
      <c r="AV38" s="201"/>
      <c r="AW38" s="201"/>
      <c r="AX38" s="201"/>
      <c r="AY38" s="3"/>
      <c r="AZ38" s="3"/>
      <c r="BA38" s="3"/>
      <c r="BB38" s="3"/>
    </row>
    <row r="40" spans="1:54" ht="20.25">
      <c r="T40" s="203"/>
      <c r="U40" s="203"/>
      <c r="V40" s="203"/>
      <c r="W40" s="203"/>
      <c r="X40" s="203"/>
      <c r="Y40" s="203"/>
      <c r="Z40" s="203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3"/>
      <c r="AL40" s="203"/>
      <c r="AM40" s="203"/>
      <c r="AN40" s="203"/>
      <c r="AO40" s="203"/>
      <c r="AP40" s="203"/>
      <c r="AQ40" s="203"/>
      <c r="AR40" s="203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</row>
    <row r="43" spans="1:54" ht="15.75">
      <c r="T43" s="205"/>
      <c r="U43" s="205"/>
      <c r="V43" s="205"/>
      <c r="W43" s="205"/>
      <c r="X43" s="205"/>
      <c r="Y43" s="205"/>
      <c r="Z43" s="4"/>
      <c r="AA43" s="205"/>
      <c r="AB43" s="205"/>
      <c r="AC43" s="4"/>
      <c r="AD43" s="4"/>
      <c r="AE43" s="4"/>
      <c r="AF43" s="205"/>
      <c r="AG43" s="205"/>
      <c r="AH43" s="205"/>
      <c r="AI43" s="205"/>
      <c r="AJ43" s="205"/>
      <c r="AK43" s="205"/>
      <c r="AL43" s="4"/>
      <c r="AM43" s="4"/>
      <c r="AN43" s="4"/>
      <c r="AO43" s="4"/>
      <c r="AP43" s="4"/>
      <c r="AQ43" s="4"/>
      <c r="AR43" s="205"/>
      <c r="AS43" s="205"/>
      <c r="AT43" s="205"/>
      <c r="AU43" s="205"/>
      <c r="AV43" s="205"/>
      <c r="AW43" s="205"/>
      <c r="AX43" s="4"/>
      <c r="AY43" s="4"/>
      <c r="AZ43" s="4"/>
      <c r="BA43" s="4"/>
      <c r="BB43" s="4"/>
    </row>
    <row r="44" spans="1:54" ht="15" customHeight="1"/>
    <row r="50" spans="20:54" ht="15" customHeight="1"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</row>
    <row r="51" spans="20:54" ht="15" customHeight="1"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</row>
    <row r="53" spans="20:54" ht="15" customHeight="1"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</row>
    <row r="54" spans="20:54" ht="15" customHeight="1"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</row>
    <row r="55" spans="20:54" ht="20.25">
      <c r="T55" s="201"/>
      <c r="U55" s="201"/>
      <c r="V55" s="201"/>
      <c r="W55" s="201"/>
      <c r="X55" s="201"/>
      <c r="Y55" s="201"/>
      <c r="Z55" s="201"/>
      <c r="AA55" s="203"/>
      <c r="AB55" s="203"/>
      <c r="AC55" s="203"/>
      <c r="AD55" s="203"/>
      <c r="AE55" s="203"/>
      <c r="AF55" s="203"/>
      <c r="AG55" s="3"/>
      <c r="AH55" s="3"/>
      <c r="AI55" s="201"/>
      <c r="AJ55" s="201"/>
      <c r="AK55" s="201"/>
      <c r="AL55" s="201"/>
      <c r="AM55" s="201"/>
      <c r="AN55" s="201"/>
      <c r="AO55" s="8"/>
      <c r="AP55" s="7"/>
      <c r="AQ55" s="7"/>
      <c r="AR55" s="7"/>
      <c r="AS55" s="7"/>
      <c r="AT55" s="7"/>
      <c r="AU55" s="201"/>
      <c r="AV55" s="201"/>
      <c r="AW55" s="201"/>
      <c r="AX55" s="201"/>
      <c r="AY55" s="3"/>
      <c r="AZ55" s="3"/>
      <c r="BA55" s="3"/>
      <c r="BB55" s="3"/>
    </row>
    <row r="57" spans="20:54" ht="20.25">
      <c r="T57" s="203"/>
      <c r="U57" s="203"/>
      <c r="V57" s="203"/>
      <c r="W57" s="203"/>
      <c r="X57" s="203"/>
      <c r="Y57" s="203"/>
      <c r="Z57" s="203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3"/>
      <c r="AL57" s="203"/>
      <c r="AM57" s="203"/>
      <c r="AN57" s="203"/>
      <c r="AO57" s="203"/>
      <c r="AP57" s="203"/>
      <c r="AQ57" s="203"/>
      <c r="AR57" s="203"/>
      <c r="AS57" s="204"/>
      <c r="AT57" s="204"/>
      <c r="AU57" s="204"/>
      <c r="AV57" s="204"/>
      <c r="AW57" s="204"/>
      <c r="AX57" s="204"/>
      <c r="AY57" s="204"/>
      <c r="AZ57" s="204"/>
      <c r="BA57" s="204"/>
      <c r="BB57" s="204"/>
    </row>
    <row r="60" spans="20:54" ht="15.75">
      <c r="T60" s="205"/>
      <c r="U60" s="205"/>
      <c r="V60" s="205"/>
      <c r="W60" s="205"/>
      <c r="X60" s="205"/>
      <c r="Y60" s="205"/>
      <c r="Z60" s="4"/>
      <c r="AA60" s="205"/>
      <c r="AB60" s="205"/>
      <c r="AC60" s="4"/>
      <c r="AD60" s="4"/>
      <c r="AE60" s="4"/>
      <c r="AF60" s="205"/>
      <c r="AG60" s="205"/>
      <c r="AH60" s="205"/>
      <c r="AI60" s="205"/>
      <c r="AJ60" s="205"/>
      <c r="AK60" s="205"/>
      <c r="AL60" s="4"/>
      <c r="AM60" s="4"/>
      <c r="AN60" s="4"/>
      <c r="AO60" s="4"/>
      <c r="AP60" s="4"/>
      <c r="AQ60" s="4"/>
      <c r="AR60" s="205"/>
      <c r="AS60" s="205"/>
      <c r="AT60" s="205"/>
      <c r="AU60" s="205"/>
      <c r="AV60" s="205"/>
      <c r="AW60" s="205"/>
      <c r="AX60" s="4"/>
      <c r="AY60" s="4"/>
      <c r="AZ60" s="4"/>
      <c r="BA60" s="4"/>
      <c r="BB60" s="4"/>
    </row>
    <row r="62" spans="20:54" ht="15" customHeight="1"/>
    <row r="67" spans="20:54" ht="15" customHeight="1"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</row>
    <row r="68" spans="20:54" ht="15" customHeight="1"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</row>
    <row r="72" spans="20:54" ht="23.25"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</row>
    <row r="73" spans="20:54" ht="20.25">
      <c r="T73" s="201"/>
      <c r="U73" s="201"/>
      <c r="V73" s="201"/>
      <c r="W73" s="201"/>
      <c r="X73" s="201"/>
      <c r="Y73" s="201"/>
      <c r="Z73" s="201"/>
      <c r="AA73" s="203"/>
      <c r="AB73" s="203"/>
      <c r="AC73" s="203"/>
      <c r="AD73" s="203"/>
      <c r="AE73" s="203"/>
      <c r="AF73" s="203"/>
      <c r="AG73" s="3"/>
      <c r="AH73" s="3"/>
      <c r="AI73" s="201"/>
      <c r="AJ73" s="201"/>
      <c r="AK73" s="201"/>
      <c r="AL73" s="201"/>
      <c r="AM73" s="201"/>
      <c r="AN73" s="201"/>
      <c r="AO73" s="8"/>
      <c r="AP73" s="7"/>
      <c r="AQ73" s="7"/>
      <c r="AR73" s="7"/>
      <c r="AS73" s="7"/>
      <c r="AT73" s="7"/>
      <c r="AU73" s="201"/>
      <c r="AV73" s="201"/>
      <c r="AW73" s="201"/>
      <c r="AX73" s="201"/>
      <c r="AY73" s="3"/>
      <c r="AZ73" s="3"/>
      <c r="BA73" s="3"/>
      <c r="BB73" s="3"/>
    </row>
    <row r="75" spans="20:54" ht="20.25">
      <c r="T75" s="203"/>
      <c r="U75" s="203"/>
      <c r="V75" s="203"/>
      <c r="W75" s="203"/>
      <c r="X75" s="203"/>
      <c r="Y75" s="203"/>
      <c r="Z75" s="203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3"/>
      <c r="AL75" s="203"/>
      <c r="AM75" s="203"/>
      <c r="AN75" s="203"/>
      <c r="AO75" s="203"/>
      <c r="AP75" s="203"/>
      <c r="AQ75" s="203"/>
      <c r="AR75" s="203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</row>
    <row r="78" spans="20:54" ht="15.75">
      <c r="T78" s="205"/>
      <c r="U78" s="205"/>
      <c r="V78" s="205"/>
      <c r="W78" s="205"/>
      <c r="X78" s="205"/>
      <c r="Y78" s="205"/>
      <c r="Z78" s="4"/>
      <c r="AA78" s="205"/>
      <c r="AB78" s="205"/>
      <c r="AC78" s="4"/>
      <c r="AD78" s="4"/>
      <c r="AE78" s="4"/>
      <c r="AF78" s="205"/>
      <c r="AG78" s="205"/>
      <c r="AH78" s="205"/>
      <c r="AI78" s="205"/>
      <c r="AJ78" s="205"/>
      <c r="AK78" s="205"/>
      <c r="AL78" s="4"/>
      <c r="AM78" s="4"/>
      <c r="AN78" s="4"/>
      <c r="AO78" s="4"/>
      <c r="AP78" s="4"/>
      <c r="AQ78" s="4"/>
      <c r="AR78" s="205"/>
      <c r="AS78" s="205"/>
      <c r="AT78" s="205"/>
      <c r="AU78" s="205"/>
      <c r="AV78" s="205"/>
      <c r="AW78" s="205"/>
      <c r="AX78" s="4"/>
      <c r="AY78" s="4"/>
      <c r="AZ78" s="4"/>
      <c r="BA78" s="4"/>
      <c r="BB78" s="4"/>
    </row>
    <row r="80" spans="20:54" ht="15" customHeight="1"/>
    <row r="85" spans="20:54" ht="15" customHeight="1"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</row>
    <row r="86" spans="20:54" ht="15" customHeight="1"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</row>
    <row r="90" spans="20:54" ht="23.25"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</row>
    <row r="91" spans="20:54" ht="20.25">
      <c r="T91" s="201"/>
      <c r="U91" s="201"/>
      <c r="V91" s="201"/>
      <c r="W91" s="201"/>
      <c r="X91" s="201"/>
      <c r="Y91" s="201"/>
      <c r="Z91" s="201"/>
      <c r="AA91" s="203"/>
      <c r="AB91" s="203"/>
      <c r="AC91" s="203"/>
      <c r="AD91" s="203"/>
      <c r="AE91" s="203"/>
      <c r="AF91" s="203"/>
      <c r="AG91" s="3"/>
      <c r="AH91" s="3"/>
      <c r="AI91" s="201"/>
      <c r="AJ91" s="201"/>
      <c r="AK91" s="201"/>
      <c r="AL91" s="201"/>
      <c r="AM91" s="201"/>
      <c r="AN91" s="201"/>
      <c r="AO91" s="8"/>
      <c r="AP91" s="7"/>
      <c r="AQ91" s="7"/>
      <c r="AR91" s="7"/>
      <c r="AS91" s="7"/>
      <c r="AT91" s="7"/>
      <c r="AU91" s="201"/>
      <c r="AV91" s="201"/>
      <c r="AW91" s="201"/>
      <c r="AX91" s="201"/>
      <c r="AY91" s="3"/>
      <c r="AZ91" s="3"/>
      <c r="BA91" s="3"/>
      <c r="BB91" s="3"/>
    </row>
    <row r="93" spans="20:54" ht="20.25">
      <c r="T93" s="203"/>
      <c r="U93" s="203"/>
      <c r="V93" s="203"/>
      <c r="W93" s="203"/>
      <c r="X93" s="203"/>
      <c r="Y93" s="203"/>
      <c r="Z93" s="203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3"/>
      <c r="AL93" s="203"/>
      <c r="AM93" s="203"/>
      <c r="AN93" s="203"/>
      <c r="AO93" s="203"/>
      <c r="AP93" s="203"/>
      <c r="AQ93" s="203"/>
      <c r="AR93" s="203"/>
      <c r="AS93" s="204"/>
      <c r="AT93" s="204"/>
      <c r="AU93" s="204"/>
      <c r="AV93" s="204"/>
      <c r="AW93" s="204"/>
      <c r="AX93" s="204"/>
      <c r="AY93" s="204"/>
      <c r="AZ93" s="204"/>
      <c r="BA93" s="204"/>
      <c r="BB93" s="204"/>
    </row>
    <row r="96" spans="20:54" ht="15.75">
      <c r="T96" s="205"/>
      <c r="U96" s="205"/>
      <c r="V96" s="205"/>
      <c r="W96" s="205"/>
      <c r="X96" s="205"/>
      <c r="Y96" s="205"/>
      <c r="Z96" s="4"/>
      <c r="AA96" s="205"/>
      <c r="AB96" s="205"/>
      <c r="AC96" s="4"/>
      <c r="AD96" s="4"/>
      <c r="AE96" s="4"/>
      <c r="AF96" s="205"/>
      <c r="AG96" s="205"/>
      <c r="AH96" s="205"/>
      <c r="AI96" s="205"/>
      <c r="AJ96" s="205"/>
      <c r="AK96" s="205"/>
      <c r="AL96" s="4"/>
      <c r="AM96" s="4"/>
      <c r="AN96" s="4"/>
      <c r="AO96" s="4"/>
      <c r="AP96" s="4"/>
      <c r="AQ96" s="5"/>
      <c r="AR96" s="205"/>
      <c r="AS96" s="205"/>
      <c r="AT96" s="205"/>
      <c r="AU96" s="205"/>
      <c r="AV96" s="205"/>
      <c r="AW96" s="205"/>
      <c r="AX96" s="4"/>
      <c r="AY96" s="4"/>
      <c r="AZ96" s="4"/>
      <c r="BA96" s="4"/>
      <c r="BB96" s="4"/>
    </row>
    <row r="98" spans="20:54" ht="15" customHeight="1"/>
    <row r="103" spans="20:54" ht="15" customHeight="1">
      <c r="T103" s="201" t="s">
        <v>22</v>
      </c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</row>
    <row r="104" spans="20:54" ht="15" customHeight="1"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</row>
    <row r="107" spans="20:54" ht="23.25">
      <c r="T107" s="202" t="s">
        <v>11</v>
      </c>
      <c r="U107" s="202"/>
      <c r="V107" s="202"/>
      <c r="W107" s="202"/>
      <c r="X107" s="202"/>
      <c r="Y107" s="202"/>
      <c r="Z107" s="202"/>
      <c r="AA107" s="202"/>
      <c r="AB107" s="202"/>
      <c r="AC107" s="202"/>
      <c r="AD107" s="202"/>
      <c r="AE107" s="202"/>
      <c r="AF107" s="202"/>
      <c r="AG107" s="202"/>
      <c r="AH107" s="202"/>
      <c r="AI107" s="202"/>
      <c r="AJ107" s="202"/>
      <c r="AK107" s="202"/>
      <c r="AL107" s="202"/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</row>
    <row r="108" spans="20:54" ht="20.25">
      <c r="T108" s="201" t="s">
        <v>12</v>
      </c>
      <c r="U108" s="201"/>
      <c r="V108" s="201"/>
      <c r="W108" s="201"/>
      <c r="X108" s="201"/>
      <c r="Y108" s="201"/>
      <c r="Z108" s="201"/>
      <c r="AA108" s="203" t="str">
        <f>C4</f>
        <v>Brandýs nad Labem 24.11.2018</v>
      </c>
      <c r="AB108" s="203"/>
      <c r="AC108" s="203"/>
      <c r="AD108" s="203"/>
      <c r="AE108" s="203"/>
      <c r="AF108" s="203"/>
      <c r="AG108" s="3"/>
      <c r="AH108" s="3"/>
      <c r="AI108" s="201" t="s">
        <v>13</v>
      </c>
      <c r="AJ108" s="201"/>
      <c r="AK108" s="201"/>
      <c r="AL108" s="201"/>
      <c r="AM108" s="201"/>
      <c r="AN108" s="201"/>
      <c r="AO108" s="8" t="str">
        <f>CONCATENATE("(",P4,"-5)")</f>
        <v>(-5)</v>
      </c>
      <c r="AP108" s="7"/>
      <c r="AQ108" s="7"/>
      <c r="AR108" s="7"/>
      <c r="AS108" s="7"/>
      <c r="AT108" s="7"/>
      <c r="AU108" s="201" t="s">
        <v>14</v>
      </c>
      <c r="AV108" s="201"/>
      <c r="AW108" s="201"/>
      <c r="AX108" s="201"/>
      <c r="AY108" s="3"/>
      <c r="AZ108" s="3"/>
      <c r="BA108" s="3"/>
      <c r="BB108" s="3"/>
    </row>
    <row r="110" spans="20:54" ht="20.25">
      <c r="T110" s="203" t="s">
        <v>15</v>
      </c>
      <c r="U110" s="203"/>
      <c r="V110" s="203"/>
      <c r="W110" s="203"/>
      <c r="X110" s="203"/>
      <c r="Y110" s="203"/>
      <c r="Z110" s="203"/>
      <c r="AA110" s="204" t="e">
        <f>#REF!</f>
        <v>#REF!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3"/>
      <c r="AL110" s="203" t="s">
        <v>16</v>
      </c>
      <c r="AM110" s="203"/>
      <c r="AN110" s="203"/>
      <c r="AO110" s="203"/>
      <c r="AP110" s="203"/>
      <c r="AQ110" s="203"/>
      <c r="AR110" s="203"/>
      <c r="AS110" s="204" t="e">
        <f>#REF!</f>
        <v>#REF!</v>
      </c>
      <c r="AT110" s="204"/>
      <c r="AU110" s="204"/>
      <c r="AV110" s="204"/>
      <c r="AW110" s="204"/>
      <c r="AX110" s="204"/>
      <c r="AY110" s="204"/>
      <c r="AZ110" s="204"/>
      <c r="BA110" s="204"/>
      <c r="BB110" s="204"/>
    </row>
    <row r="113" spans="20:54" ht="15.75">
      <c r="T113" s="205" t="s">
        <v>17</v>
      </c>
      <c r="U113" s="205"/>
      <c r="V113" s="205"/>
      <c r="W113" s="205"/>
      <c r="X113" s="205"/>
      <c r="Y113" s="205"/>
      <c r="Z113" s="4"/>
      <c r="AA113" s="205"/>
      <c r="AB113" s="205"/>
      <c r="AC113" s="4"/>
      <c r="AD113" s="4"/>
      <c r="AE113" s="4"/>
      <c r="AF113" s="205" t="s">
        <v>18</v>
      </c>
      <c r="AG113" s="205"/>
      <c r="AH113" s="205"/>
      <c r="AI113" s="205"/>
      <c r="AJ113" s="205"/>
      <c r="AK113" s="205"/>
      <c r="AL113" s="4"/>
      <c r="AM113" s="4"/>
      <c r="AN113" s="4"/>
      <c r="AO113" s="4"/>
      <c r="AP113" s="4"/>
      <c r="AQ113" s="4"/>
      <c r="AR113" s="205" t="s">
        <v>19</v>
      </c>
      <c r="AS113" s="205"/>
      <c r="AT113" s="205"/>
      <c r="AU113" s="205"/>
      <c r="AV113" s="205"/>
      <c r="AW113" s="205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>
      <c r="T121" s="201" t="s">
        <v>22</v>
      </c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</row>
    <row r="122" spans="20:54" ht="15" customHeight="1"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</row>
    <row r="126" spans="20:54" ht="23.25">
      <c r="T126" s="202" t="s">
        <v>11</v>
      </c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</row>
    <row r="127" spans="20:54" ht="20.25">
      <c r="T127" s="201" t="s">
        <v>12</v>
      </c>
      <c r="U127" s="201"/>
      <c r="V127" s="201"/>
      <c r="W127" s="201"/>
      <c r="X127" s="201"/>
      <c r="Y127" s="201"/>
      <c r="Z127" s="201"/>
      <c r="AA127" s="203" t="str">
        <f>C4</f>
        <v>Brandýs nad Labem 24.11.2018</v>
      </c>
      <c r="AB127" s="203"/>
      <c r="AC127" s="203"/>
      <c r="AD127" s="203"/>
      <c r="AE127" s="203"/>
      <c r="AF127" s="203"/>
      <c r="AG127" s="3"/>
      <c r="AH127" s="3"/>
      <c r="AI127" s="201" t="s">
        <v>13</v>
      </c>
      <c r="AJ127" s="201"/>
      <c r="AK127" s="201"/>
      <c r="AL127" s="201"/>
      <c r="AM127" s="201"/>
      <c r="AN127" s="201"/>
      <c r="AO127" s="8" t="str">
        <f>CONCATENATE("(",P4,"-6)")</f>
        <v>(-6)</v>
      </c>
      <c r="AP127" s="7"/>
      <c r="AQ127" s="7"/>
      <c r="AR127" s="7"/>
      <c r="AS127" s="7"/>
      <c r="AT127" s="7"/>
      <c r="AU127" s="201" t="s">
        <v>14</v>
      </c>
      <c r="AV127" s="201"/>
      <c r="AW127" s="201"/>
      <c r="AX127" s="201"/>
      <c r="AY127" s="3"/>
      <c r="AZ127" s="3"/>
      <c r="BA127" s="3"/>
      <c r="BB127" s="3"/>
    </row>
    <row r="129" spans="20:54" ht="20.25">
      <c r="T129" s="203" t="s">
        <v>15</v>
      </c>
      <c r="U129" s="203"/>
      <c r="V129" s="203"/>
      <c r="W129" s="203"/>
      <c r="X129" s="203"/>
      <c r="Y129" s="203"/>
      <c r="Z129" s="203"/>
      <c r="AA129" s="204" t="e">
        <f>#REF!</f>
        <v>#REF!</v>
      </c>
      <c r="AB129" s="204"/>
      <c r="AC129" s="204"/>
      <c r="AD129" s="204"/>
      <c r="AE129" s="204"/>
      <c r="AF129" s="204"/>
      <c r="AG129" s="204"/>
      <c r="AH129" s="204"/>
      <c r="AI129" s="204"/>
      <c r="AJ129" s="204"/>
      <c r="AK129" s="3"/>
      <c r="AL129" s="203" t="s">
        <v>16</v>
      </c>
      <c r="AM129" s="203"/>
      <c r="AN129" s="203"/>
      <c r="AO129" s="203"/>
      <c r="AP129" s="203"/>
      <c r="AQ129" s="203"/>
      <c r="AR129" s="203"/>
      <c r="AS129" s="204" t="e">
        <f>#REF!</f>
        <v>#REF!</v>
      </c>
      <c r="AT129" s="204"/>
      <c r="AU129" s="204"/>
      <c r="AV129" s="204"/>
      <c r="AW129" s="204"/>
      <c r="AX129" s="204"/>
      <c r="AY129" s="204"/>
      <c r="AZ129" s="204"/>
      <c r="BA129" s="204"/>
      <c r="BB129" s="204"/>
    </row>
    <row r="132" spans="20:54" ht="15.75">
      <c r="T132" s="205" t="s">
        <v>17</v>
      </c>
      <c r="U132" s="205"/>
      <c r="V132" s="205"/>
      <c r="W132" s="205"/>
      <c r="X132" s="205"/>
      <c r="Y132" s="205"/>
      <c r="Z132" s="4"/>
      <c r="AA132" s="205"/>
      <c r="AB132" s="205"/>
      <c r="AC132" s="4"/>
      <c r="AD132" s="4"/>
      <c r="AE132" s="4"/>
      <c r="AF132" s="205" t="s">
        <v>18</v>
      </c>
      <c r="AG132" s="205"/>
      <c r="AH132" s="205"/>
      <c r="AI132" s="205"/>
      <c r="AJ132" s="205"/>
      <c r="AK132" s="205"/>
      <c r="AL132" s="4"/>
      <c r="AM132" s="4"/>
      <c r="AN132" s="4"/>
      <c r="AO132" s="4"/>
      <c r="AP132" s="4"/>
      <c r="AQ132" s="4"/>
      <c r="AR132" s="205" t="s">
        <v>19</v>
      </c>
      <c r="AS132" s="205"/>
      <c r="AT132" s="205"/>
      <c r="AU132" s="205"/>
      <c r="AV132" s="205"/>
      <c r="AW132" s="205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ht="15" customHeight="1">
      <c r="T139" s="201" t="s">
        <v>22</v>
      </c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</row>
    <row r="140" spans="20:54" ht="15" customHeight="1"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201"/>
      <c r="AV140" s="201"/>
      <c r="AW140" s="201"/>
      <c r="AX140" s="201"/>
      <c r="AY140" s="201"/>
      <c r="AZ140" s="201"/>
      <c r="BA140" s="201"/>
      <c r="BB140" s="201"/>
    </row>
  </sheetData>
  <mergeCells count="235"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0:Z110"/>
    <mergeCell ref="AA110:AJ110"/>
    <mergeCell ref="AL110:AR110"/>
    <mergeCell ref="AS110:BB110"/>
    <mergeCell ref="AA113:AB113"/>
    <mergeCell ref="AF113:AK113"/>
    <mergeCell ref="AS75:BB75"/>
    <mergeCell ref="T72:BB72"/>
    <mergeCell ref="A4:B6"/>
    <mergeCell ref="C4:R4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L57:AR57"/>
    <mergeCell ref="AS57:BB57"/>
    <mergeCell ref="AU55:AX55"/>
    <mergeCell ref="T75:Z75"/>
    <mergeCell ref="D35:D36"/>
    <mergeCell ref="E35:N36"/>
    <mergeCell ref="A29:A30"/>
    <mergeCell ref="B29:C30"/>
    <mergeCell ref="T57:Z57"/>
    <mergeCell ref="AA57:AJ57"/>
    <mergeCell ref="AI55:AN55"/>
    <mergeCell ref="T55:Z55"/>
    <mergeCell ref="AA55:AF55"/>
    <mergeCell ref="AR113:AW113"/>
    <mergeCell ref="AA108:AF108"/>
    <mergeCell ref="AI108:AN108"/>
    <mergeCell ref="AU108:AX108"/>
    <mergeCell ref="A19:A22"/>
    <mergeCell ref="I19:I20"/>
    <mergeCell ref="J19:J20"/>
    <mergeCell ref="K19:K20"/>
    <mergeCell ref="L19:N22"/>
    <mergeCell ref="T78:Y78"/>
    <mergeCell ref="AA78:AB78"/>
    <mergeCell ref="AF78:AK78"/>
    <mergeCell ref="P37:Q37"/>
    <mergeCell ref="T53:BB54"/>
    <mergeCell ref="Q19:Q20"/>
    <mergeCell ref="AR43:AW43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AA75:AJ75"/>
    <mergeCell ref="AL75:AR75"/>
    <mergeCell ref="T73:Z73"/>
    <mergeCell ref="D21:D22"/>
    <mergeCell ref="E21:E22"/>
    <mergeCell ref="F21:F22"/>
    <mergeCell ref="G21:G22"/>
    <mergeCell ref="B19:B22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N13:N14"/>
    <mergeCell ref="O13:O14"/>
    <mergeCell ref="P13:P14"/>
    <mergeCell ref="C15:C16"/>
    <mergeCell ref="D15:D16"/>
    <mergeCell ref="E15:E16"/>
    <mergeCell ref="G15:G16"/>
    <mergeCell ref="B15:B18"/>
    <mergeCell ref="AF43:AK43"/>
    <mergeCell ref="O17:O18"/>
    <mergeCell ref="P17:P18"/>
    <mergeCell ref="H21:H22"/>
    <mergeCell ref="Q21:Q22"/>
    <mergeCell ref="R21:R22"/>
    <mergeCell ref="I21:I22"/>
    <mergeCell ref="J21:J22"/>
    <mergeCell ref="K21:K22"/>
    <mergeCell ref="O21:O22"/>
    <mergeCell ref="P21:P22"/>
    <mergeCell ref="L15:L16"/>
    <mergeCell ref="M15:M16"/>
    <mergeCell ref="N15:N16"/>
    <mergeCell ref="N17:N18"/>
    <mergeCell ref="Q15:Q16"/>
    <mergeCell ref="R15:R16"/>
    <mergeCell ref="R17:R18"/>
    <mergeCell ref="C21:C22"/>
    <mergeCell ref="Q17:Q18"/>
    <mergeCell ref="R19:R20"/>
    <mergeCell ref="E27:N28"/>
    <mergeCell ref="F15:F16"/>
    <mergeCell ref="O15:O16"/>
    <mergeCell ref="P15:P16"/>
    <mergeCell ref="H17:H18"/>
    <mergeCell ref="L17:L18"/>
    <mergeCell ref="M17:M18"/>
    <mergeCell ref="H15:H16"/>
    <mergeCell ref="I15:K18"/>
    <mergeCell ref="G19:G20"/>
    <mergeCell ref="H19:H20"/>
    <mergeCell ref="O19:O20"/>
    <mergeCell ref="P19:P20"/>
    <mergeCell ref="A24:R24"/>
    <mergeCell ref="A25:A26"/>
    <mergeCell ref="B25:C26"/>
    <mergeCell ref="D25:D26"/>
    <mergeCell ref="E25:N26"/>
    <mergeCell ref="A27:A28"/>
    <mergeCell ref="B27:C28"/>
    <mergeCell ref="D27:D28"/>
    <mergeCell ref="A15:A18"/>
    <mergeCell ref="L7:L8"/>
    <mergeCell ref="M7:M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A7:A10"/>
    <mergeCell ref="C7:E10"/>
    <mergeCell ref="B7:B10"/>
    <mergeCell ref="B11:B14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T139:BB140"/>
    <mergeCell ref="T113:Y113"/>
    <mergeCell ref="T108:Z108"/>
    <mergeCell ref="T107:BB107"/>
    <mergeCell ref="T103:BB104"/>
    <mergeCell ref="T50:BB51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S140"/>
  <sheetViews>
    <sheetView showGridLines="0" workbookViewId="0">
      <selection activeCell="U16" sqref="U16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18" ht="15.75" customHeight="1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18" ht="32.25" customHeight="1" thickBot="1">
      <c r="A4" s="292" t="s">
        <v>10</v>
      </c>
      <c r="B4" s="293"/>
      <c r="C4" s="362" t="str">
        <f>'Nasazení do skupin'!B3</f>
        <v>Brandýs nad Labem 24.11.2018</v>
      </c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18" ht="15" customHeight="1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18" ht="15.75" customHeight="1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67" t="s">
        <v>8</v>
      </c>
    </row>
    <row r="7" spans="1:18" ht="15" customHeight="1">
      <c r="A7" s="345">
        <v>1</v>
      </c>
      <c r="B7" s="244" t="str">
        <f>'Nasazení do skupin'!B9</f>
        <v>TJ Baník Stříbro "A" - Lukáš Tolar</v>
      </c>
      <c r="C7" s="260"/>
      <c r="D7" s="261"/>
      <c r="E7" s="262"/>
      <c r="F7" s="334">
        <f>O35</f>
        <v>2</v>
      </c>
      <c r="G7" s="334" t="s">
        <v>9</v>
      </c>
      <c r="H7" s="325">
        <f>Q35</f>
        <v>0</v>
      </c>
      <c r="I7" s="333">
        <f>Q29</f>
        <v>2</v>
      </c>
      <c r="J7" s="334" t="s">
        <v>9</v>
      </c>
      <c r="K7" s="325">
        <f>O29</f>
        <v>0</v>
      </c>
      <c r="L7" s="333">
        <f>O25</f>
        <v>2</v>
      </c>
      <c r="M7" s="334" t="s">
        <v>9</v>
      </c>
      <c r="N7" s="325">
        <f>Q25</f>
        <v>0</v>
      </c>
      <c r="O7" s="337">
        <f>F7+I7+L7</f>
        <v>6</v>
      </c>
      <c r="P7" s="339" t="s">
        <v>9</v>
      </c>
      <c r="Q7" s="341">
        <f>H7+K7+N7</f>
        <v>0</v>
      </c>
      <c r="R7" s="343">
        <v>6</v>
      </c>
    </row>
    <row r="8" spans="1:18" ht="15.75" customHeight="1" thickBot="1">
      <c r="A8" s="346"/>
      <c r="B8" s="245"/>
      <c r="C8" s="263"/>
      <c r="D8" s="264"/>
      <c r="E8" s="265"/>
      <c r="F8" s="324"/>
      <c r="G8" s="324"/>
      <c r="H8" s="326"/>
      <c r="I8" s="322"/>
      <c r="J8" s="324"/>
      <c r="K8" s="326"/>
      <c r="L8" s="322"/>
      <c r="M8" s="324"/>
      <c r="N8" s="326"/>
      <c r="O8" s="338"/>
      <c r="P8" s="340"/>
      <c r="Q8" s="342"/>
      <c r="R8" s="344"/>
    </row>
    <row r="9" spans="1:18" ht="15" customHeight="1">
      <c r="A9" s="346"/>
      <c r="B9" s="245"/>
      <c r="C9" s="263"/>
      <c r="D9" s="264"/>
      <c r="E9" s="265"/>
      <c r="F9" s="327">
        <f>O36</f>
        <v>20</v>
      </c>
      <c r="G9" s="327" t="s">
        <v>9</v>
      </c>
      <c r="H9" s="328">
        <f>Q36</f>
        <v>0</v>
      </c>
      <c r="I9" s="329">
        <f>Q30</f>
        <v>20</v>
      </c>
      <c r="J9" s="327" t="s">
        <v>9</v>
      </c>
      <c r="K9" s="328">
        <f>O30</f>
        <v>7</v>
      </c>
      <c r="L9" s="329">
        <f>O26</f>
        <v>20</v>
      </c>
      <c r="M9" s="327" t="s">
        <v>9</v>
      </c>
      <c r="N9" s="328">
        <f>Q26</f>
        <v>11</v>
      </c>
      <c r="O9" s="335">
        <f>F9+I9+L9</f>
        <v>60</v>
      </c>
      <c r="P9" s="350" t="s">
        <v>9</v>
      </c>
      <c r="Q9" s="352">
        <f>H9+K9+N9</f>
        <v>18</v>
      </c>
      <c r="R9" s="365">
        <v>1</v>
      </c>
    </row>
    <row r="10" spans="1:18" ht="15.75" customHeight="1" thickBot="1">
      <c r="A10" s="347"/>
      <c r="B10" s="246"/>
      <c r="C10" s="266"/>
      <c r="D10" s="267"/>
      <c r="E10" s="268"/>
      <c r="F10" s="327"/>
      <c r="G10" s="327"/>
      <c r="H10" s="328"/>
      <c r="I10" s="330"/>
      <c r="J10" s="331"/>
      <c r="K10" s="332"/>
      <c r="L10" s="330"/>
      <c r="M10" s="331"/>
      <c r="N10" s="332"/>
      <c r="O10" s="336"/>
      <c r="P10" s="351"/>
      <c r="Q10" s="353"/>
      <c r="R10" s="366"/>
    </row>
    <row r="11" spans="1:18" ht="15" customHeight="1">
      <c r="A11" s="345">
        <v>2</v>
      </c>
      <c r="B11" s="244" t="str">
        <f>'Nasazení do skupin'!B10</f>
        <v>T.J. SOKOL Holice "A" - Matěj Kubový</v>
      </c>
      <c r="C11" s="321">
        <f>H7</f>
        <v>0</v>
      </c>
      <c r="D11" s="323" t="s">
        <v>9</v>
      </c>
      <c r="E11" s="323">
        <f>F7</f>
        <v>2</v>
      </c>
      <c r="F11" s="288" t="s">
        <v>64</v>
      </c>
      <c r="G11" s="284"/>
      <c r="H11" s="285"/>
      <c r="I11" s="334">
        <f>O27</f>
        <v>2</v>
      </c>
      <c r="J11" s="334" t="s">
        <v>9</v>
      </c>
      <c r="K11" s="325">
        <f>Q27</f>
        <v>1</v>
      </c>
      <c r="L11" s="333">
        <f>O31</f>
        <v>0</v>
      </c>
      <c r="M11" s="334" t="s">
        <v>9</v>
      </c>
      <c r="N11" s="325">
        <f>Q31</f>
        <v>2</v>
      </c>
      <c r="O11" s="337">
        <f>C11+I11+L11</f>
        <v>2</v>
      </c>
      <c r="P11" s="339" t="s">
        <v>9</v>
      </c>
      <c r="Q11" s="341">
        <f>E11+K11+N11</f>
        <v>5</v>
      </c>
      <c r="R11" s="343">
        <v>2</v>
      </c>
    </row>
    <row r="12" spans="1:18" ht="15.75" customHeight="1" thickBot="1">
      <c r="A12" s="346"/>
      <c r="B12" s="245"/>
      <c r="C12" s="322"/>
      <c r="D12" s="324"/>
      <c r="E12" s="324"/>
      <c r="F12" s="316"/>
      <c r="G12" s="286"/>
      <c r="H12" s="287"/>
      <c r="I12" s="324"/>
      <c r="J12" s="324"/>
      <c r="K12" s="326"/>
      <c r="L12" s="322"/>
      <c r="M12" s="324"/>
      <c r="N12" s="326"/>
      <c r="O12" s="338"/>
      <c r="P12" s="340"/>
      <c r="Q12" s="342"/>
      <c r="R12" s="344"/>
    </row>
    <row r="13" spans="1:18" ht="15" customHeight="1">
      <c r="A13" s="346"/>
      <c r="B13" s="245"/>
      <c r="C13" s="329">
        <f>H9</f>
        <v>0</v>
      </c>
      <c r="D13" s="327" t="s">
        <v>9</v>
      </c>
      <c r="E13" s="327">
        <f>F9</f>
        <v>20</v>
      </c>
      <c r="F13" s="316"/>
      <c r="G13" s="286"/>
      <c r="H13" s="287"/>
      <c r="I13" s="327">
        <f>O28</f>
        <v>28</v>
      </c>
      <c r="J13" s="327" t="s">
        <v>9</v>
      </c>
      <c r="K13" s="328">
        <f>Q28</f>
        <v>25</v>
      </c>
      <c r="L13" s="329">
        <f>O32</f>
        <v>12</v>
      </c>
      <c r="M13" s="327" t="s">
        <v>9</v>
      </c>
      <c r="N13" s="328">
        <f>Q32</f>
        <v>20</v>
      </c>
      <c r="O13" s="335">
        <f>C13+I13+L13</f>
        <v>40</v>
      </c>
      <c r="P13" s="350" t="s">
        <v>9</v>
      </c>
      <c r="Q13" s="352">
        <f>E13+K13+N13</f>
        <v>65</v>
      </c>
      <c r="R13" s="365">
        <v>3</v>
      </c>
    </row>
    <row r="14" spans="1:18" ht="15.75" customHeight="1" thickBot="1">
      <c r="A14" s="347"/>
      <c r="B14" s="246"/>
      <c r="C14" s="330"/>
      <c r="D14" s="331"/>
      <c r="E14" s="331"/>
      <c r="F14" s="289"/>
      <c r="G14" s="290"/>
      <c r="H14" s="291"/>
      <c r="I14" s="327"/>
      <c r="J14" s="327"/>
      <c r="K14" s="328"/>
      <c r="L14" s="330"/>
      <c r="M14" s="331"/>
      <c r="N14" s="332"/>
      <c r="O14" s="336"/>
      <c r="P14" s="351"/>
      <c r="Q14" s="353"/>
      <c r="R14" s="366"/>
    </row>
    <row r="15" spans="1:18" ht="15" customHeight="1">
      <c r="A15" s="345">
        <v>3</v>
      </c>
      <c r="B15" s="244" t="str">
        <f>'Nasazení do skupin'!B11</f>
        <v>TJ Pankrác "B" - Tomáš Půhoný</v>
      </c>
      <c r="C15" s="333">
        <f>K7</f>
        <v>0</v>
      </c>
      <c r="D15" s="334" t="s">
        <v>9</v>
      </c>
      <c r="E15" s="325">
        <f>I7</f>
        <v>2</v>
      </c>
      <c r="F15" s="321">
        <f>K11</f>
        <v>1</v>
      </c>
      <c r="G15" s="323" t="s">
        <v>9</v>
      </c>
      <c r="H15" s="323">
        <f>I11</f>
        <v>2</v>
      </c>
      <c r="I15" s="376"/>
      <c r="J15" s="377"/>
      <c r="K15" s="378"/>
      <c r="L15" s="367">
        <f>Q33</f>
        <v>0</v>
      </c>
      <c r="M15" s="367" t="s">
        <v>9</v>
      </c>
      <c r="N15" s="369">
        <f>O33</f>
        <v>2</v>
      </c>
      <c r="O15" s="337">
        <f>C15+F15+L15</f>
        <v>1</v>
      </c>
      <c r="P15" s="339" t="s">
        <v>9</v>
      </c>
      <c r="Q15" s="341">
        <f>E15+H15+N15</f>
        <v>6</v>
      </c>
      <c r="R15" s="343">
        <v>0</v>
      </c>
    </row>
    <row r="16" spans="1:18" ht="15.75" customHeight="1" thickBot="1">
      <c r="A16" s="346"/>
      <c r="B16" s="245"/>
      <c r="C16" s="322"/>
      <c r="D16" s="324"/>
      <c r="E16" s="326"/>
      <c r="F16" s="322"/>
      <c r="G16" s="324"/>
      <c r="H16" s="324"/>
      <c r="I16" s="379"/>
      <c r="J16" s="380"/>
      <c r="K16" s="381"/>
      <c r="L16" s="368"/>
      <c r="M16" s="368"/>
      <c r="N16" s="370"/>
      <c r="O16" s="338"/>
      <c r="P16" s="340"/>
      <c r="Q16" s="342"/>
      <c r="R16" s="344"/>
    </row>
    <row r="17" spans="1:19" ht="15" customHeight="1">
      <c r="A17" s="346"/>
      <c r="B17" s="245"/>
      <c r="C17" s="329">
        <f>K9</f>
        <v>7</v>
      </c>
      <c r="D17" s="327" t="s">
        <v>9</v>
      </c>
      <c r="E17" s="328">
        <f>I9</f>
        <v>20</v>
      </c>
      <c r="F17" s="329">
        <f>K13</f>
        <v>25</v>
      </c>
      <c r="G17" s="327" t="s">
        <v>9</v>
      </c>
      <c r="H17" s="327">
        <f>I13</f>
        <v>28</v>
      </c>
      <c r="I17" s="379"/>
      <c r="J17" s="380"/>
      <c r="K17" s="381"/>
      <c r="L17" s="317">
        <f>Q34</f>
        <v>13</v>
      </c>
      <c r="M17" s="317" t="s">
        <v>9</v>
      </c>
      <c r="N17" s="319">
        <f>O34</f>
        <v>20</v>
      </c>
      <c r="O17" s="335">
        <f>C17+F17+L17</f>
        <v>45</v>
      </c>
      <c r="P17" s="350" t="s">
        <v>9</v>
      </c>
      <c r="Q17" s="352">
        <f>E17+H17+N17</f>
        <v>68</v>
      </c>
      <c r="R17" s="365">
        <v>4</v>
      </c>
    </row>
    <row r="18" spans="1:19" ht="15.75" customHeight="1" thickBot="1">
      <c r="A18" s="347"/>
      <c r="B18" s="246"/>
      <c r="C18" s="330"/>
      <c r="D18" s="331"/>
      <c r="E18" s="332"/>
      <c r="F18" s="330"/>
      <c r="G18" s="331"/>
      <c r="H18" s="331"/>
      <c r="I18" s="382"/>
      <c r="J18" s="383"/>
      <c r="K18" s="384"/>
      <c r="L18" s="318"/>
      <c r="M18" s="318"/>
      <c r="N18" s="320"/>
      <c r="O18" s="336"/>
      <c r="P18" s="351"/>
      <c r="Q18" s="353"/>
      <c r="R18" s="366"/>
    </row>
    <row r="19" spans="1:19" ht="15" customHeight="1">
      <c r="A19" s="345">
        <v>4</v>
      </c>
      <c r="B19" s="244" t="str">
        <f>'Nasazení do skupin'!B12</f>
        <v>TJ Radomyšl, z.s. "C" - Karel Čapek</v>
      </c>
      <c r="C19" s="333">
        <f>N7</f>
        <v>0</v>
      </c>
      <c r="D19" s="334" t="s">
        <v>9</v>
      </c>
      <c r="E19" s="325">
        <f>L7</f>
        <v>2</v>
      </c>
      <c r="F19" s="333">
        <f>N11</f>
        <v>2</v>
      </c>
      <c r="G19" s="334" t="s">
        <v>9</v>
      </c>
      <c r="H19" s="325">
        <f>L11</f>
        <v>0</v>
      </c>
      <c r="I19" s="321">
        <f>N15</f>
        <v>2</v>
      </c>
      <c r="J19" s="323" t="s">
        <v>9</v>
      </c>
      <c r="K19" s="323">
        <f>L15</f>
        <v>0</v>
      </c>
      <c r="L19" s="288">
        <v>2018</v>
      </c>
      <c r="M19" s="284"/>
      <c r="N19" s="285"/>
      <c r="O19" s="339">
        <f>C19+F19+I19</f>
        <v>4</v>
      </c>
      <c r="P19" s="339" t="s">
        <v>9</v>
      </c>
      <c r="Q19" s="341">
        <f>E19+H19+K19</f>
        <v>2</v>
      </c>
      <c r="R19" s="343">
        <v>4</v>
      </c>
    </row>
    <row r="20" spans="1:19" ht="15.75" customHeight="1" thickBot="1">
      <c r="A20" s="346"/>
      <c r="B20" s="245"/>
      <c r="C20" s="322"/>
      <c r="D20" s="324"/>
      <c r="E20" s="326"/>
      <c r="F20" s="322"/>
      <c r="G20" s="324"/>
      <c r="H20" s="326"/>
      <c r="I20" s="322"/>
      <c r="J20" s="324"/>
      <c r="K20" s="324"/>
      <c r="L20" s="316"/>
      <c r="M20" s="286"/>
      <c r="N20" s="287"/>
      <c r="O20" s="340"/>
      <c r="P20" s="340"/>
      <c r="Q20" s="342"/>
      <c r="R20" s="344"/>
    </row>
    <row r="21" spans="1:19" ht="15" customHeight="1">
      <c r="A21" s="346"/>
      <c r="B21" s="245"/>
      <c r="C21" s="329">
        <f>N9</f>
        <v>11</v>
      </c>
      <c r="D21" s="327" t="s">
        <v>9</v>
      </c>
      <c r="E21" s="328">
        <f>L9</f>
        <v>20</v>
      </c>
      <c r="F21" s="329">
        <f>N13</f>
        <v>20</v>
      </c>
      <c r="G21" s="327" t="s">
        <v>9</v>
      </c>
      <c r="H21" s="328">
        <f>L13</f>
        <v>12</v>
      </c>
      <c r="I21" s="329">
        <f>N17</f>
        <v>20</v>
      </c>
      <c r="J21" s="327" t="s">
        <v>9</v>
      </c>
      <c r="K21" s="327">
        <f>L17</f>
        <v>13</v>
      </c>
      <c r="L21" s="316"/>
      <c r="M21" s="286"/>
      <c r="N21" s="287"/>
      <c r="O21" s="372">
        <f>C21+F21+I21</f>
        <v>51</v>
      </c>
      <c r="P21" s="350" t="s">
        <v>9</v>
      </c>
      <c r="Q21" s="352">
        <f>E21+H21+K21</f>
        <v>45</v>
      </c>
      <c r="R21" s="365">
        <v>2</v>
      </c>
    </row>
    <row r="22" spans="1:19" ht="15.75" customHeight="1" thickBot="1">
      <c r="A22" s="347"/>
      <c r="B22" s="246"/>
      <c r="C22" s="330"/>
      <c r="D22" s="331"/>
      <c r="E22" s="332"/>
      <c r="F22" s="330"/>
      <c r="G22" s="331"/>
      <c r="H22" s="332"/>
      <c r="I22" s="330"/>
      <c r="J22" s="331"/>
      <c r="K22" s="331"/>
      <c r="L22" s="289"/>
      <c r="M22" s="290"/>
      <c r="N22" s="291"/>
      <c r="O22" s="373"/>
      <c r="P22" s="351"/>
      <c r="Q22" s="353"/>
      <c r="R22" s="366"/>
    </row>
    <row r="24" spans="1:19" ht="24.95" customHeight="1">
      <c r="A24" s="374" t="s">
        <v>28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</row>
    <row r="25" spans="1:19" ht="15" customHeight="1">
      <c r="A25" s="375">
        <v>1</v>
      </c>
      <c r="B25" s="371" t="str">
        <f>B7</f>
        <v>TJ Baník Stříbro "A" - Lukáš Tolar</v>
      </c>
      <c r="C25" s="371"/>
      <c r="D25" s="371" t="s">
        <v>9</v>
      </c>
      <c r="E25" s="371" t="str">
        <f>B19</f>
        <v>TJ Radomyšl, z.s. "C" - Karel Čapek</v>
      </c>
      <c r="F25" s="371"/>
      <c r="G25" s="371"/>
      <c r="H25" s="371"/>
      <c r="I25" s="371"/>
      <c r="J25" s="371"/>
      <c r="K25" s="371"/>
      <c r="L25" s="371"/>
      <c r="M25" s="371"/>
      <c r="N25" s="371"/>
      <c r="O25" s="54">
        <v>2</v>
      </c>
      <c r="P25" s="55" t="s">
        <v>9</v>
      </c>
      <c r="Q25" s="55">
        <v>0</v>
      </c>
      <c r="R25" s="9" t="s">
        <v>27</v>
      </c>
      <c r="S25" s="6"/>
    </row>
    <row r="26" spans="1:19" ht="15" customHeight="1">
      <c r="A26" s="375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53">
        <v>20</v>
      </c>
      <c r="P26" s="55" t="s">
        <v>9</v>
      </c>
      <c r="Q26" s="41">
        <v>11</v>
      </c>
      <c r="R26" s="9" t="s">
        <v>26</v>
      </c>
      <c r="S26" s="6"/>
    </row>
    <row r="27" spans="1:19" ht="15" customHeight="1">
      <c r="A27" s="375">
        <v>2</v>
      </c>
      <c r="B27" s="371" t="str">
        <f>B11</f>
        <v>T.J. SOKOL Holice "A" - Matěj Kubový</v>
      </c>
      <c r="C27" s="371"/>
      <c r="D27" s="371" t="s">
        <v>9</v>
      </c>
      <c r="E27" s="371" t="str">
        <f>B15</f>
        <v>TJ Pankrác "B" - Tomáš Půhoný</v>
      </c>
      <c r="F27" s="371"/>
      <c r="G27" s="371"/>
      <c r="H27" s="371"/>
      <c r="I27" s="371"/>
      <c r="J27" s="371"/>
      <c r="K27" s="371"/>
      <c r="L27" s="371"/>
      <c r="M27" s="371"/>
      <c r="N27" s="371"/>
      <c r="O27" s="54">
        <v>2</v>
      </c>
      <c r="P27" s="55" t="s">
        <v>9</v>
      </c>
      <c r="Q27" s="55">
        <v>1</v>
      </c>
      <c r="R27" s="9" t="s">
        <v>27</v>
      </c>
    </row>
    <row r="28" spans="1:19" ht="15" customHeight="1">
      <c r="A28" s="375"/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53">
        <v>28</v>
      </c>
      <c r="P28" s="55" t="s">
        <v>9</v>
      </c>
      <c r="Q28" s="41">
        <v>25</v>
      </c>
      <c r="R28" s="9" t="s">
        <v>26</v>
      </c>
    </row>
    <row r="29" spans="1:19" ht="13.15" customHeight="1">
      <c r="A29" s="375">
        <v>3</v>
      </c>
      <c r="B29" s="371" t="str">
        <f>B15</f>
        <v>TJ Pankrác "B" - Tomáš Půhoný</v>
      </c>
      <c r="C29" s="371"/>
      <c r="D29" s="371" t="s">
        <v>9</v>
      </c>
      <c r="E29" s="371" t="str">
        <f>B7</f>
        <v>TJ Baník Stříbro "A" - Lukáš Tolar</v>
      </c>
      <c r="F29" s="371"/>
      <c r="G29" s="371"/>
      <c r="H29" s="371"/>
      <c r="I29" s="371"/>
      <c r="J29" s="371"/>
      <c r="K29" s="371"/>
      <c r="L29" s="371"/>
      <c r="M29" s="371"/>
      <c r="N29" s="371"/>
      <c r="O29" s="54">
        <v>0</v>
      </c>
      <c r="P29" s="55" t="s">
        <v>9</v>
      </c>
      <c r="Q29" s="55">
        <v>2</v>
      </c>
      <c r="R29" s="9" t="s">
        <v>27</v>
      </c>
    </row>
    <row r="30" spans="1:19" ht="13.15" customHeight="1">
      <c r="A30" s="375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53">
        <v>7</v>
      </c>
      <c r="P30" s="55" t="s">
        <v>9</v>
      </c>
      <c r="Q30" s="41">
        <v>20</v>
      </c>
      <c r="R30" s="9" t="s">
        <v>26</v>
      </c>
    </row>
    <row r="31" spans="1:19" ht="15" customHeight="1">
      <c r="A31" s="375">
        <v>4</v>
      </c>
      <c r="B31" s="371" t="str">
        <f>B11</f>
        <v>T.J. SOKOL Holice "A" - Matěj Kubový</v>
      </c>
      <c r="C31" s="371"/>
      <c r="D31" s="371" t="s">
        <v>9</v>
      </c>
      <c r="E31" s="371" t="str">
        <f>B19</f>
        <v>TJ Radomyšl, z.s. "C" - Karel Čapek</v>
      </c>
      <c r="F31" s="371"/>
      <c r="G31" s="371"/>
      <c r="H31" s="371"/>
      <c r="I31" s="371"/>
      <c r="J31" s="371"/>
      <c r="K31" s="371"/>
      <c r="L31" s="371"/>
      <c r="M31" s="371"/>
      <c r="N31" s="371"/>
      <c r="O31" s="54">
        <v>0</v>
      </c>
      <c r="P31" s="55" t="s">
        <v>9</v>
      </c>
      <c r="Q31" s="55">
        <v>2</v>
      </c>
      <c r="R31" s="9" t="s">
        <v>27</v>
      </c>
    </row>
    <row r="32" spans="1:19" ht="15.75" customHeight="1">
      <c r="A32" s="375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53">
        <v>12</v>
      </c>
      <c r="P32" s="55" t="s">
        <v>9</v>
      </c>
      <c r="Q32" s="41">
        <v>20</v>
      </c>
      <c r="R32" s="9" t="s">
        <v>26</v>
      </c>
    </row>
    <row r="33" spans="1:18" ht="15" customHeight="1">
      <c r="A33" s="375">
        <v>5</v>
      </c>
      <c r="B33" s="371" t="str">
        <f>B19</f>
        <v>TJ Radomyšl, z.s. "C" - Karel Čapek</v>
      </c>
      <c r="C33" s="371"/>
      <c r="D33" s="371" t="s">
        <v>9</v>
      </c>
      <c r="E33" s="371" t="str">
        <f>B15</f>
        <v>TJ Pankrác "B" - Tomáš Půhoný</v>
      </c>
      <c r="F33" s="371"/>
      <c r="G33" s="371"/>
      <c r="H33" s="371"/>
      <c r="I33" s="371"/>
      <c r="J33" s="371"/>
      <c r="K33" s="371"/>
      <c r="L33" s="371"/>
      <c r="M33" s="371"/>
      <c r="N33" s="371"/>
      <c r="O33" s="54">
        <v>2</v>
      </c>
      <c r="P33" s="55" t="s">
        <v>9</v>
      </c>
      <c r="Q33" s="55">
        <v>0</v>
      </c>
      <c r="R33" s="9" t="s">
        <v>27</v>
      </c>
    </row>
    <row r="34" spans="1:18" ht="15" customHeight="1">
      <c r="A34" s="375"/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53">
        <v>20</v>
      </c>
      <c r="P34" s="55" t="s">
        <v>9</v>
      </c>
      <c r="Q34" s="41">
        <v>13</v>
      </c>
      <c r="R34" s="9" t="s">
        <v>26</v>
      </c>
    </row>
    <row r="35" spans="1:18" ht="15" customHeight="1">
      <c r="A35" s="375">
        <v>6</v>
      </c>
      <c r="B35" s="371" t="str">
        <f>B7</f>
        <v>TJ Baník Stříbro "A" - Lukáš Tolar</v>
      </c>
      <c r="C35" s="371"/>
      <c r="D35" s="371" t="s">
        <v>9</v>
      </c>
      <c r="E35" s="371" t="str">
        <f>B11</f>
        <v>T.J. SOKOL Holice "A" - Matěj Kubový</v>
      </c>
      <c r="F35" s="371"/>
      <c r="G35" s="371"/>
      <c r="H35" s="371"/>
      <c r="I35" s="371"/>
      <c r="J35" s="371"/>
      <c r="K35" s="371"/>
      <c r="L35" s="371"/>
      <c r="M35" s="371"/>
      <c r="N35" s="371"/>
      <c r="O35" s="54">
        <v>2</v>
      </c>
      <c r="P35" s="55" t="s">
        <v>9</v>
      </c>
      <c r="Q35" s="55">
        <v>0</v>
      </c>
      <c r="R35" s="9" t="s">
        <v>27</v>
      </c>
    </row>
    <row r="36" spans="1:18" ht="15" customHeight="1">
      <c r="A36" s="375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53">
        <v>20</v>
      </c>
      <c r="P36" s="55" t="s">
        <v>9</v>
      </c>
      <c r="Q36" s="41"/>
      <c r="R36" s="9" t="s">
        <v>26</v>
      </c>
    </row>
    <row r="37" spans="1:18">
      <c r="P37" s="230"/>
      <c r="Q37" s="230"/>
      <c r="R37" s="10"/>
    </row>
    <row r="44" spans="1:18" ht="15" customHeight="1"/>
    <row r="50" ht="14.45" customHeight="1"/>
    <row r="51" ht="14.45" customHeight="1"/>
    <row r="53" ht="14.45" customHeight="1"/>
    <row r="54" ht="14.45" customHeight="1"/>
    <row r="62" ht="15" customHeight="1"/>
    <row r="67" ht="14.45" customHeight="1"/>
    <row r="68" ht="14.45" customHeight="1"/>
    <row r="80" ht="15" customHeight="1"/>
    <row r="85" ht="14.45" customHeight="1"/>
    <row r="86" ht="14.45" customHeight="1"/>
    <row r="98" ht="15" customHeight="1"/>
    <row r="103" ht="14.45" customHeight="1"/>
    <row r="104" ht="14.45" customHeight="1"/>
    <row r="121" ht="14.45" customHeight="1"/>
    <row r="122" ht="14.45" customHeight="1"/>
    <row r="139" ht="14.45" customHeight="1"/>
    <row r="140" ht="14.45" customHeight="1"/>
  </sheetData>
  <mergeCells count="151">
    <mergeCell ref="R17:R18"/>
    <mergeCell ref="A35:A36"/>
    <mergeCell ref="B35:C36"/>
    <mergeCell ref="D35:D36"/>
    <mergeCell ref="E35:N36"/>
    <mergeCell ref="P37:Q37"/>
    <mergeCell ref="A33:A34"/>
    <mergeCell ref="B33:C34"/>
    <mergeCell ref="D33:D34"/>
    <mergeCell ref="E33:N34"/>
    <mergeCell ref="A31:A32"/>
    <mergeCell ref="B31:C32"/>
    <mergeCell ref="D31:D32"/>
    <mergeCell ref="E31:N32"/>
    <mergeCell ref="I19:I20"/>
    <mergeCell ref="J19:J20"/>
    <mergeCell ref="K19:K20"/>
    <mergeCell ref="I15:K18"/>
    <mergeCell ref="I21:I22"/>
    <mergeCell ref="J21:J22"/>
    <mergeCell ref="K21:K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Q17:Q18"/>
    <mergeCell ref="O5:Q5"/>
    <mergeCell ref="O6:Q6"/>
    <mergeCell ref="F9:F10"/>
    <mergeCell ref="G9:G10"/>
    <mergeCell ref="H9:H10"/>
    <mergeCell ref="I9:I10"/>
    <mergeCell ref="J9:J10"/>
    <mergeCell ref="K9:K10"/>
    <mergeCell ref="N13:N14"/>
    <mergeCell ref="O13:O14"/>
    <mergeCell ref="O9:O10"/>
    <mergeCell ref="L9:L10"/>
    <mergeCell ref="M9:M10"/>
    <mergeCell ref="N9:N10"/>
    <mergeCell ref="Q13:Q14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B140"/>
  <sheetViews>
    <sheetView showGridLines="0" workbookViewId="0">
      <selection activeCell="V4" sqref="V4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/>
    <row r="2" spans="1:26" ht="15" customHeight="1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26" ht="15.75" customHeight="1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26" ht="32.25" customHeight="1" thickBot="1">
      <c r="A4" s="292" t="s">
        <v>25</v>
      </c>
      <c r="B4" s="293"/>
      <c r="C4" s="298" t="str">
        <f>'Nasazení do skupin'!B3</f>
        <v>Brandýs nad Labem 24.11.2018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300"/>
    </row>
    <row r="5" spans="1:26" ht="15" customHeight="1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26" ht="15.75" customHeight="1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57" t="s">
        <v>8</v>
      </c>
    </row>
    <row r="7" spans="1:26" ht="15" customHeight="1">
      <c r="A7" s="241">
        <v>1</v>
      </c>
      <c r="B7" s="244" t="str">
        <f>'Nasazení do skupin'!B13</f>
        <v>TJ Peklo nad Zdobnicí "A" - Ondřej Fries</v>
      </c>
      <c r="C7" s="260"/>
      <c r="D7" s="261"/>
      <c r="E7" s="262"/>
      <c r="F7" s="236"/>
      <c r="G7" s="236"/>
      <c r="H7" s="232"/>
      <c r="I7" s="234"/>
      <c r="J7" s="236"/>
      <c r="K7" s="232"/>
      <c r="L7" s="234"/>
      <c r="M7" s="236"/>
      <c r="N7" s="232"/>
      <c r="O7" s="282"/>
      <c r="P7" s="217"/>
      <c r="Q7" s="221"/>
      <c r="R7" s="224"/>
      <c r="Y7" s="47"/>
    </row>
    <row r="8" spans="1:26" ht="15.75" customHeight="1" thickBot="1">
      <c r="A8" s="242"/>
      <c r="B8" s="245"/>
      <c r="C8" s="263"/>
      <c r="D8" s="264"/>
      <c r="E8" s="265"/>
      <c r="F8" s="237"/>
      <c r="G8" s="237"/>
      <c r="H8" s="233"/>
      <c r="I8" s="235"/>
      <c r="J8" s="237"/>
      <c r="K8" s="233"/>
      <c r="L8" s="235"/>
      <c r="M8" s="237"/>
      <c r="N8" s="233"/>
      <c r="O8" s="283"/>
      <c r="P8" s="218"/>
      <c r="Q8" s="222"/>
      <c r="R8" s="225"/>
    </row>
    <row r="9" spans="1:26" ht="15" customHeight="1">
      <c r="A9" s="242"/>
      <c r="B9" s="245"/>
      <c r="C9" s="263"/>
      <c r="D9" s="264"/>
      <c r="E9" s="265"/>
      <c r="F9" s="210"/>
      <c r="G9" s="210"/>
      <c r="H9" s="216"/>
      <c r="I9" s="214"/>
      <c r="J9" s="210"/>
      <c r="K9" s="216"/>
      <c r="L9" s="214"/>
      <c r="M9" s="210"/>
      <c r="N9" s="216"/>
      <c r="O9" s="280"/>
      <c r="P9" s="206"/>
      <c r="Q9" s="208"/>
      <c r="R9" s="226"/>
      <c r="X9" s="47"/>
      <c r="Y9" s="47"/>
      <c r="Z9" s="47"/>
    </row>
    <row r="10" spans="1:26" ht="15.75" customHeight="1" thickBot="1">
      <c r="A10" s="243"/>
      <c r="B10" s="246"/>
      <c r="C10" s="266"/>
      <c r="D10" s="267"/>
      <c r="E10" s="268"/>
      <c r="F10" s="210"/>
      <c r="G10" s="210"/>
      <c r="H10" s="216"/>
      <c r="I10" s="215"/>
      <c r="J10" s="211"/>
      <c r="K10" s="231"/>
      <c r="L10" s="215"/>
      <c r="M10" s="211"/>
      <c r="N10" s="231"/>
      <c r="O10" s="281"/>
      <c r="P10" s="207"/>
      <c r="Q10" s="209"/>
      <c r="R10" s="227"/>
      <c r="X10" s="47"/>
      <c r="Y10" s="47"/>
      <c r="Z10" s="47"/>
    </row>
    <row r="11" spans="1:26" ht="15" customHeight="1">
      <c r="A11" s="241">
        <v>2</v>
      </c>
      <c r="B11" s="244" t="str">
        <f>'Nasazení do skupin'!B14</f>
        <v>MNK Modřice, z.s. "B" - Ondřej Jurka</v>
      </c>
      <c r="C11" s="256"/>
      <c r="D11" s="257"/>
      <c r="E11" s="257"/>
      <c r="F11" s="288" t="s">
        <v>64</v>
      </c>
      <c r="G11" s="284"/>
      <c r="H11" s="285"/>
      <c r="I11" s="236"/>
      <c r="J11" s="236"/>
      <c r="K11" s="232"/>
      <c r="L11" s="234"/>
      <c r="M11" s="236"/>
      <c r="N11" s="232"/>
      <c r="O11" s="282"/>
      <c r="P11" s="217"/>
      <c r="Q11" s="221"/>
      <c r="R11" s="224"/>
    </row>
    <row r="12" spans="1:26" ht="15.75" customHeight="1" thickBot="1">
      <c r="A12" s="242"/>
      <c r="B12" s="245"/>
      <c r="C12" s="235"/>
      <c r="D12" s="237"/>
      <c r="E12" s="237"/>
      <c r="F12" s="316"/>
      <c r="G12" s="286"/>
      <c r="H12" s="287"/>
      <c r="I12" s="237"/>
      <c r="J12" s="237"/>
      <c r="K12" s="233"/>
      <c r="L12" s="235"/>
      <c r="M12" s="237"/>
      <c r="N12" s="233"/>
      <c r="O12" s="283"/>
      <c r="P12" s="218"/>
      <c r="Q12" s="222"/>
      <c r="R12" s="225"/>
    </row>
    <row r="13" spans="1:26" ht="15" customHeight="1">
      <c r="A13" s="242"/>
      <c r="B13" s="245"/>
      <c r="C13" s="214"/>
      <c r="D13" s="210"/>
      <c r="E13" s="210"/>
      <c r="F13" s="316"/>
      <c r="G13" s="286"/>
      <c r="H13" s="287"/>
      <c r="I13" s="210"/>
      <c r="J13" s="210"/>
      <c r="K13" s="216"/>
      <c r="L13" s="214"/>
      <c r="M13" s="210"/>
      <c r="N13" s="216"/>
      <c r="O13" s="280"/>
      <c r="P13" s="206"/>
      <c r="Q13" s="208"/>
      <c r="R13" s="226"/>
    </row>
    <row r="14" spans="1:26" ht="15.75" customHeight="1" thickBot="1">
      <c r="A14" s="243"/>
      <c r="B14" s="246"/>
      <c r="C14" s="215"/>
      <c r="D14" s="211"/>
      <c r="E14" s="211"/>
      <c r="F14" s="289"/>
      <c r="G14" s="290"/>
      <c r="H14" s="291"/>
      <c r="I14" s="210"/>
      <c r="J14" s="210"/>
      <c r="K14" s="216"/>
      <c r="L14" s="215"/>
      <c r="M14" s="211"/>
      <c r="N14" s="231"/>
      <c r="O14" s="281"/>
      <c r="P14" s="207"/>
      <c r="Q14" s="209"/>
      <c r="R14" s="227"/>
    </row>
    <row r="15" spans="1:26" ht="15" customHeight="1">
      <c r="A15" s="241">
        <v>3</v>
      </c>
      <c r="B15" s="244" t="str">
        <f>'Nasazení do skupin'!B15</f>
        <v>TJ Radomyšl, z.s. "B" - Tomáš Ježek</v>
      </c>
      <c r="C15" s="234"/>
      <c r="D15" s="236"/>
      <c r="E15" s="232"/>
      <c r="F15" s="256"/>
      <c r="G15" s="257"/>
      <c r="H15" s="257"/>
      <c r="I15" s="376"/>
      <c r="J15" s="377"/>
      <c r="K15" s="378"/>
      <c r="L15" s="238"/>
      <c r="M15" s="238"/>
      <c r="N15" s="278"/>
      <c r="O15" s="282"/>
      <c r="P15" s="217"/>
      <c r="Q15" s="221"/>
      <c r="R15" s="224"/>
    </row>
    <row r="16" spans="1:26" ht="15.75" customHeight="1" thickBot="1">
      <c r="A16" s="242"/>
      <c r="B16" s="245"/>
      <c r="C16" s="235"/>
      <c r="D16" s="237"/>
      <c r="E16" s="233"/>
      <c r="F16" s="235"/>
      <c r="G16" s="237"/>
      <c r="H16" s="237"/>
      <c r="I16" s="379"/>
      <c r="J16" s="380"/>
      <c r="K16" s="381"/>
      <c r="L16" s="239"/>
      <c r="M16" s="239"/>
      <c r="N16" s="279"/>
      <c r="O16" s="283"/>
      <c r="P16" s="218"/>
      <c r="Q16" s="222"/>
      <c r="R16" s="225"/>
    </row>
    <row r="17" spans="1:28" ht="15" customHeight="1">
      <c r="A17" s="242"/>
      <c r="B17" s="245"/>
      <c r="C17" s="214"/>
      <c r="D17" s="210"/>
      <c r="E17" s="216"/>
      <c r="F17" s="214"/>
      <c r="G17" s="210"/>
      <c r="H17" s="210"/>
      <c r="I17" s="379"/>
      <c r="J17" s="380"/>
      <c r="K17" s="381"/>
      <c r="L17" s="258"/>
      <c r="M17" s="258"/>
      <c r="N17" s="212"/>
      <c r="O17" s="280"/>
      <c r="P17" s="206"/>
      <c r="Q17" s="208"/>
      <c r="R17" s="226"/>
    </row>
    <row r="18" spans="1:28" ht="15.75" customHeight="1" thickBot="1">
      <c r="A18" s="243"/>
      <c r="B18" s="246"/>
      <c r="C18" s="215"/>
      <c r="D18" s="211"/>
      <c r="E18" s="231"/>
      <c r="F18" s="215"/>
      <c r="G18" s="211"/>
      <c r="H18" s="211"/>
      <c r="I18" s="382"/>
      <c r="J18" s="383"/>
      <c r="K18" s="384"/>
      <c r="L18" s="259"/>
      <c r="M18" s="259"/>
      <c r="N18" s="213"/>
      <c r="O18" s="281"/>
      <c r="P18" s="207"/>
      <c r="Q18" s="209"/>
      <c r="R18" s="227"/>
    </row>
    <row r="19" spans="1:28" ht="15" customHeight="1">
      <c r="A19" s="241">
        <v>4</v>
      </c>
      <c r="B19" s="244" t="str">
        <f>'Nasazení do skupin'!B16</f>
        <v>T.J. SOKOL Holice "C" - Jakub Tlučhoř</v>
      </c>
      <c r="C19" s="234"/>
      <c r="D19" s="236"/>
      <c r="E19" s="232"/>
      <c r="F19" s="234"/>
      <c r="G19" s="236"/>
      <c r="H19" s="232"/>
      <c r="I19" s="256"/>
      <c r="J19" s="257"/>
      <c r="K19" s="257"/>
      <c r="L19" s="288">
        <v>2018</v>
      </c>
      <c r="M19" s="284"/>
      <c r="N19" s="285"/>
      <c r="O19" s="217"/>
      <c r="P19" s="217"/>
      <c r="Q19" s="221"/>
      <c r="R19" s="224"/>
    </row>
    <row r="20" spans="1:28" ht="15.75" customHeight="1" thickBot="1">
      <c r="A20" s="242"/>
      <c r="B20" s="245"/>
      <c r="C20" s="235"/>
      <c r="D20" s="237"/>
      <c r="E20" s="233"/>
      <c r="F20" s="235"/>
      <c r="G20" s="237"/>
      <c r="H20" s="233"/>
      <c r="I20" s="235"/>
      <c r="J20" s="237"/>
      <c r="K20" s="237"/>
      <c r="L20" s="316"/>
      <c r="M20" s="286"/>
      <c r="N20" s="287"/>
      <c r="O20" s="218"/>
      <c r="P20" s="218"/>
      <c r="Q20" s="222"/>
      <c r="R20" s="225"/>
    </row>
    <row r="21" spans="1:28" ht="15" customHeight="1">
      <c r="A21" s="242"/>
      <c r="B21" s="245"/>
      <c r="C21" s="214"/>
      <c r="D21" s="210"/>
      <c r="E21" s="216"/>
      <c r="F21" s="214"/>
      <c r="G21" s="210"/>
      <c r="H21" s="216"/>
      <c r="I21" s="214"/>
      <c r="J21" s="210"/>
      <c r="K21" s="210"/>
      <c r="L21" s="316"/>
      <c r="M21" s="286"/>
      <c r="N21" s="287"/>
      <c r="O21" s="219"/>
      <c r="P21" s="206"/>
      <c r="Q21" s="208"/>
      <c r="R21" s="226"/>
    </row>
    <row r="22" spans="1:28" ht="15.75" customHeight="1" thickBot="1">
      <c r="A22" s="243"/>
      <c r="B22" s="246"/>
      <c r="C22" s="215"/>
      <c r="D22" s="211"/>
      <c r="E22" s="231"/>
      <c r="F22" s="215"/>
      <c r="G22" s="211"/>
      <c r="H22" s="231"/>
      <c r="I22" s="215"/>
      <c r="J22" s="211"/>
      <c r="K22" s="211"/>
      <c r="L22" s="289"/>
      <c r="M22" s="290"/>
      <c r="N22" s="291"/>
      <c r="O22" s="220"/>
      <c r="P22" s="207"/>
      <c r="Q22" s="209"/>
      <c r="R22" s="227"/>
    </row>
    <row r="24" spans="1:28" ht="24.95" customHeight="1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15" customHeight="1">
      <c r="A25" s="240"/>
      <c r="B25" s="228"/>
      <c r="C25" s="228"/>
      <c r="D25" s="229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48"/>
      <c r="P25" s="49"/>
      <c r="Q25" s="49"/>
      <c r="R25" s="50"/>
      <c r="S25" s="51"/>
      <c r="T25" s="47"/>
      <c r="U25" s="47"/>
      <c r="V25" s="47"/>
      <c r="W25" s="47"/>
      <c r="X25" s="47"/>
      <c r="Y25" s="47"/>
      <c r="Z25" s="47"/>
      <c r="AA25" s="47"/>
      <c r="AB25" s="47"/>
    </row>
    <row r="26" spans="1:28" ht="15" customHeight="1">
      <c r="A26" s="240"/>
      <c r="B26" s="228"/>
      <c r="C26" s="228"/>
      <c r="D26" s="229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52"/>
      <c r="P26" s="49"/>
      <c r="Q26" s="47"/>
      <c r="R26" s="50"/>
      <c r="S26" s="51"/>
      <c r="T26" s="47"/>
      <c r="U26" s="47"/>
      <c r="V26" s="47"/>
      <c r="W26" s="47"/>
      <c r="X26" s="47"/>
      <c r="Y26" s="47"/>
      <c r="Z26" s="47"/>
      <c r="AA26" s="47"/>
      <c r="AB26" s="47"/>
    </row>
    <row r="27" spans="1:28" ht="15" customHeight="1">
      <c r="A27" s="240"/>
      <c r="B27" s="228"/>
      <c r="C27" s="228"/>
      <c r="D27" s="229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48"/>
      <c r="P27" s="49"/>
      <c r="Q27" s="49"/>
      <c r="R27" s="50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ht="15" customHeight="1">
      <c r="A28" s="240"/>
      <c r="B28" s="228"/>
      <c r="C28" s="228"/>
      <c r="D28" s="229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52"/>
      <c r="P28" s="49"/>
      <c r="Q28" s="47"/>
      <c r="R28" s="50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ht="13.15" customHeight="1">
      <c r="A29" s="240"/>
      <c r="B29" s="228"/>
      <c r="C29" s="228"/>
      <c r="D29" s="229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48"/>
      <c r="P29" s="49"/>
      <c r="Q29" s="49"/>
      <c r="R29" s="50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ht="13.15" customHeight="1">
      <c r="A30" s="240"/>
      <c r="B30" s="228"/>
      <c r="C30" s="228"/>
      <c r="D30" s="229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52"/>
      <c r="P30" s="49"/>
      <c r="Q30" s="47"/>
      <c r="R30" s="50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ht="15" customHeight="1">
      <c r="A31" s="240"/>
      <c r="B31" s="228"/>
      <c r="C31" s="228"/>
      <c r="D31" s="229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48"/>
      <c r="P31" s="49"/>
      <c r="Q31" s="49"/>
      <c r="R31" s="50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ht="15.75" customHeight="1">
      <c r="A32" s="240"/>
      <c r="B32" s="228"/>
      <c r="C32" s="228"/>
      <c r="D32" s="229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52"/>
      <c r="P32" s="49"/>
      <c r="Q32" s="47"/>
      <c r="R32" s="50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54" ht="15" customHeight="1">
      <c r="A33" s="240"/>
      <c r="B33" s="228"/>
      <c r="C33" s="228"/>
      <c r="D33" s="229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48"/>
      <c r="P33" s="49"/>
      <c r="Q33" s="49"/>
      <c r="R33" s="50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54" ht="15" customHeight="1">
      <c r="A34" s="240"/>
      <c r="B34" s="228"/>
      <c r="C34" s="228"/>
      <c r="D34" s="229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52"/>
      <c r="P34" s="49"/>
      <c r="Q34" s="47"/>
      <c r="R34" s="50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54" ht="15" customHeight="1">
      <c r="A35" s="240"/>
      <c r="B35" s="228"/>
      <c r="C35" s="228"/>
      <c r="D35" s="229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48"/>
      <c r="P35" s="49"/>
      <c r="Q35" s="49"/>
      <c r="R35" s="50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54" ht="15" customHeight="1">
      <c r="A36" s="240"/>
      <c r="B36" s="228"/>
      <c r="C36" s="228"/>
      <c r="D36" s="229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52"/>
      <c r="P36" s="49"/>
      <c r="Q36" s="47"/>
      <c r="R36" s="50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54" ht="23.25">
      <c r="P37" s="230"/>
      <c r="Q37" s="230"/>
      <c r="R37" s="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</row>
    <row r="38" spans="1:54" ht="20.25">
      <c r="T38" s="201"/>
      <c r="U38" s="201"/>
      <c r="V38" s="201"/>
      <c r="W38" s="201"/>
      <c r="X38" s="201"/>
      <c r="Y38" s="201"/>
      <c r="Z38" s="201"/>
      <c r="AA38" s="203"/>
      <c r="AB38" s="203"/>
      <c r="AC38" s="203"/>
      <c r="AD38" s="203"/>
      <c r="AE38" s="203"/>
      <c r="AF38" s="203"/>
      <c r="AH38" s="3"/>
      <c r="AI38" s="201"/>
      <c r="AJ38" s="201"/>
      <c r="AK38" s="201"/>
      <c r="AL38" s="201"/>
      <c r="AM38" s="201"/>
      <c r="AN38" s="201"/>
      <c r="AO38" s="8"/>
      <c r="AP38" s="7"/>
      <c r="AQ38" s="7"/>
      <c r="AR38" s="7"/>
      <c r="AS38" s="7"/>
      <c r="AT38" s="7"/>
      <c r="AU38" s="201"/>
      <c r="AV38" s="201"/>
      <c r="AW38" s="201"/>
      <c r="AX38" s="201"/>
      <c r="AY38" s="3"/>
      <c r="AZ38" s="3"/>
      <c r="BA38" s="3"/>
      <c r="BB38" s="3"/>
    </row>
    <row r="40" spans="1:54" ht="20.25">
      <c r="T40" s="203"/>
      <c r="U40" s="203"/>
      <c r="V40" s="203"/>
      <c r="W40" s="203"/>
      <c r="X40" s="203"/>
      <c r="Y40" s="203"/>
      <c r="Z40" s="203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3"/>
      <c r="AL40" s="203"/>
      <c r="AM40" s="203"/>
      <c r="AN40" s="203"/>
      <c r="AO40" s="203"/>
      <c r="AP40" s="203"/>
      <c r="AQ40" s="203"/>
      <c r="AR40" s="203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</row>
    <row r="43" spans="1:54" ht="15.75">
      <c r="T43" s="205"/>
      <c r="U43" s="205"/>
      <c r="V43" s="205"/>
      <c r="W43" s="205"/>
      <c r="X43" s="205"/>
      <c r="Y43" s="205"/>
      <c r="Z43" s="4"/>
      <c r="AA43" s="205"/>
      <c r="AB43" s="205"/>
      <c r="AC43" s="4"/>
      <c r="AD43" s="4"/>
      <c r="AE43" s="4"/>
      <c r="AF43" s="205"/>
      <c r="AG43" s="205"/>
      <c r="AH43" s="205"/>
      <c r="AI43" s="205"/>
      <c r="AJ43" s="205"/>
      <c r="AK43" s="205"/>
      <c r="AL43" s="4"/>
      <c r="AM43" s="4"/>
      <c r="AN43" s="4"/>
      <c r="AO43" s="4"/>
      <c r="AP43" s="4"/>
      <c r="AQ43" s="4"/>
      <c r="AR43" s="205"/>
      <c r="AS43" s="205"/>
      <c r="AT43" s="205"/>
      <c r="AU43" s="205"/>
      <c r="AV43" s="205"/>
      <c r="AW43" s="205"/>
      <c r="AX43" s="4"/>
      <c r="AY43" s="4"/>
      <c r="AZ43" s="4"/>
      <c r="BA43" s="4"/>
      <c r="BB43" s="4"/>
    </row>
    <row r="44" spans="1:54" ht="15" customHeight="1"/>
    <row r="50" spans="20:54"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</row>
    <row r="51" spans="20:54"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</row>
    <row r="53" spans="20:54"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</row>
    <row r="54" spans="20:54"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</row>
    <row r="55" spans="20:54" ht="20.25">
      <c r="T55" s="201"/>
      <c r="U55" s="201"/>
      <c r="V55" s="201"/>
      <c r="W55" s="201"/>
      <c r="X55" s="201"/>
      <c r="Y55" s="201"/>
      <c r="Z55" s="201"/>
      <c r="AA55" s="203"/>
      <c r="AB55" s="203"/>
      <c r="AC55" s="203"/>
      <c r="AD55" s="203"/>
      <c r="AE55" s="203"/>
      <c r="AF55" s="203"/>
      <c r="AG55" s="3"/>
      <c r="AH55" s="3"/>
      <c r="AI55" s="201"/>
      <c r="AJ55" s="201"/>
      <c r="AK55" s="201"/>
      <c r="AL55" s="201"/>
      <c r="AM55" s="201"/>
      <c r="AN55" s="201"/>
      <c r="AO55" s="8"/>
      <c r="AP55" s="7"/>
      <c r="AQ55" s="7"/>
      <c r="AR55" s="7"/>
      <c r="AS55" s="7"/>
      <c r="AT55" s="7"/>
      <c r="AU55" s="201"/>
      <c r="AV55" s="201"/>
      <c r="AW55" s="201"/>
      <c r="AX55" s="201"/>
      <c r="AY55" s="3"/>
      <c r="AZ55" s="3"/>
      <c r="BA55" s="3"/>
      <c r="BB55" s="3"/>
    </row>
    <row r="57" spans="20:54" ht="20.25">
      <c r="T57" s="203"/>
      <c r="U57" s="203"/>
      <c r="V57" s="203"/>
      <c r="W57" s="203"/>
      <c r="X57" s="203"/>
      <c r="Y57" s="203"/>
      <c r="Z57" s="203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3"/>
      <c r="AL57" s="203"/>
      <c r="AM57" s="203"/>
      <c r="AN57" s="203"/>
      <c r="AO57" s="203"/>
      <c r="AP57" s="203"/>
      <c r="AQ57" s="203"/>
      <c r="AR57" s="203"/>
      <c r="AS57" s="204"/>
      <c r="AT57" s="204"/>
      <c r="AU57" s="204"/>
      <c r="AV57" s="204"/>
      <c r="AW57" s="204"/>
      <c r="AX57" s="204"/>
      <c r="AY57" s="204"/>
      <c r="AZ57" s="204"/>
      <c r="BA57" s="204"/>
      <c r="BB57" s="204"/>
    </row>
    <row r="60" spans="20:54" ht="15.75">
      <c r="T60" s="205"/>
      <c r="U60" s="205"/>
      <c r="V60" s="205"/>
      <c r="W60" s="205"/>
      <c r="X60" s="205"/>
      <c r="Y60" s="205"/>
      <c r="Z60" s="4"/>
      <c r="AA60" s="205"/>
      <c r="AB60" s="205"/>
      <c r="AC60" s="4"/>
      <c r="AD60" s="4"/>
      <c r="AE60" s="4"/>
      <c r="AF60" s="205"/>
      <c r="AG60" s="205"/>
      <c r="AH60" s="205"/>
      <c r="AI60" s="205"/>
      <c r="AJ60" s="205"/>
      <c r="AK60" s="205"/>
      <c r="AL60" s="4"/>
      <c r="AM60" s="4"/>
      <c r="AN60" s="4"/>
      <c r="AO60" s="4"/>
      <c r="AP60" s="4"/>
      <c r="AQ60" s="4"/>
      <c r="AR60" s="205"/>
      <c r="AS60" s="205"/>
      <c r="AT60" s="205"/>
      <c r="AU60" s="205"/>
      <c r="AV60" s="205"/>
      <c r="AW60" s="205"/>
      <c r="AX60" s="4"/>
      <c r="AY60" s="4"/>
      <c r="AZ60" s="4"/>
      <c r="BA60" s="4"/>
      <c r="BB60" s="4"/>
    </row>
    <row r="62" spans="20:54" ht="15" customHeight="1"/>
    <row r="67" spans="20:54"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</row>
    <row r="68" spans="20:54"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</row>
    <row r="72" spans="20:54" ht="23.25"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</row>
    <row r="73" spans="20:54" ht="20.25">
      <c r="T73" s="201"/>
      <c r="U73" s="201"/>
      <c r="V73" s="201"/>
      <c r="W73" s="201"/>
      <c r="X73" s="201"/>
      <c r="Y73" s="201"/>
      <c r="Z73" s="201"/>
      <c r="AA73" s="203"/>
      <c r="AB73" s="203"/>
      <c r="AC73" s="203"/>
      <c r="AD73" s="203"/>
      <c r="AE73" s="203"/>
      <c r="AF73" s="203"/>
      <c r="AG73" s="3"/>
      <c r="AH73" s="3"/>
      <c r="AI73" s="201"/>
      <c r="AJ73" s="201"/>
      <c r="AK73" s="201"/>
      <c r="AL73" s="201"/>
      <c r="AM73" s="201"/>
      <c r="AN73" s="201"/>
      <c r="AO73" s="8"/>
      <c r="AP73" s="7"/>
      <c r="AQ73" s="7"/>
      <c r="AR73" s="7"/>
      <c r="AS73" s="7"/>
      <c r="AT73" s="7"/>
      <c r="AU73" s="201"/>
      <c r="AV73" s="201"/>
      <c r="AW73" s="201"/>
      <c r="AX73" s="201"/>
      <c r="AY73" s="3"/>
      <c r="AZ73" s="3"/>
      <c r="BA73" s="3"/>
      <c r="BB73" s="3"/>
    </row>
    <row r="75" spans="20:54" ht="20.25">
      <c r="T75" s="203"/>
      <c r="U75" s="203"/>
      <c r="V75" s="203"/>
      <c r="W75" s="203"/>
      <c r="X75" s="203"/>
      <c r="Y75" s="203"/>
      <c r="Z75" s="203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3"/>
      <c r="AL75" s="203"/>
      <c r="AM75" s="203"/>
      <c r="AN75" s="203"/>
      <c r="AO75" s="203"/>
      <c r="AP75" s="203"/>
      <c r="AQ75" s="203"/>
      <c r="AR75" s="203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</row>
    <row r="78" spans="20:54" ht="15.75">
      <c r="T78" s="205"/>
      <c r="U78" s="205"/>
      <c r="V78" s="205"/>
      <c r="W78" s="205"/>
      <c r="X78" s="205"/>
      <c r="Y78" s="205"/>
      <c r="Z78" s="4"/>
      <c r="AA78" s="205"/>
      <c r="AB78" s="205"/>
      <c r="AC78" s="4"/>
      <c r="AD78" s="4"/>
      <c r="AE78" s="4"/>
      <c r="AF78" s="205"/>
      <c r="AG78" s="205"/>
      <c r="AH78" s="205"/>
      <c r="AI78" s="205"/>
      <c r="AJ78" s="205"/>
      <c r="AK78" s="205"/>
      <c r="AL78" s="4"/>
      <c r="AM78" s="4"/>
      <c r="AN78" s="4"/>
      <c r="AO78" s="4"/>
      <c r="AP78" s="4"/>
      <c r="AQ78" s="4"/>
      <c r="AR78" s="205"/>
      <c r="AS78" s="205"/>
      <c r="AT78" s="205"/>
      <c r="AU78" s="205"/>
      <c r="AV78" s="205"/>
      <c r="AW78" s="205"/>
      <c r="AX78" s="4"/>
      <c r="AY78" s="4"/>
      <c r="AZ78" s="4"/>
      <c r="BA78" s="4"/>
      <c r="BB78" s="4"/>
    </row>
    <row r="80" spans="20:54" ht="15" customHeight="1"/>
    <row r="85" spans="20:54"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</row>
    <row r="86" spans="20:54"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</row>
    <row r="90" spans="20:54" ht="23.25"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</row>
    <row r="91" spans="20:54" ht="20.25">
      <c r="T91" s="201"/>
      <c r="U91" s="201"/>
      <c r="V91" s="201"/>
      <c r="W91" s="201"/>
      <c r="X91" s="201"/>
      <c r="Y91" s="201"/>
      <c r="Z91" s="201"/>
      <c r="AA91" s="203"/>
      <c r="AB91" s="203"/>
      <c r="AC91" s="203"/>
      <c r="AD91" s="203"/>
      <c r="AE91" s="203"/>
      <c r="AF91" s="203"/>
      <c r="AG91" s="3"/>
      <c r="AH91" s="3"/>
      <c r="AI91" s="201"/>
      <c r="AJ91" s="201"/>
      <c r="AK91" s="201"/>
      <c r="AL91" s="201"/>
      <c r="AM91" s="201"/>
      <c r="AN91" s="201"/>
      <c r="AO91" s="8"/>
      <c r="AP91" s="7"/>
      <c r="AQ91" s="7"/>
      <c r="AR91" s="7"/>
      <c r="AS91" s="7"/>
      <c r="AT91" s="7"/>
      <c r="AU91" s="201"/>
      <c r="AV91" s="201"/>
      <c r="AW91" s="201"/>
      <c r="AX91" s="201"/>
      <c r="AY91" s="3"/>
      <c r="AZ91" s="3"/>
      <c r="BA91" s="3"/>
      <c r="BB91" s="3"/>
    </row>
    <row r="93" spans="20:54" ht="20.25">
      <c r="T93" s="203"/>
      <c r="U93" s="203"/>
      <c r="V93" s="203"/>
      <c r="W93" s="203"/>
      <c r="X93" s="203"/>
      <c r="Y93" s="203"/>
      <c r="Z93" s="203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3"/>
      <c r="AL93" s="203"/>
      <c r="AM93" s="203"/>
      <c r="AN93" s="203"/>
      <c r="AO93" s="203"/>
      <c r="AP93" s="203"/>
      <c r="AQ93" s="203"/>
      <c r="AR93" s="203"/>
      <c r="AS93" s="204"/>
      <c r="AT93" s="204"/>
      <c r="AU93" s="204"/>
      <c r="AV93" s="204"/>
      <c r="AW93" s="204"/>
      <c r="AX93" s="204"/>
      <c r="AY93" s="204"/>
      <c r="AZ93" s="204"/>
      <c r="BA93" s="204"/>
      <c r="BB93" s="204"/>
    </row>
    <row r="96" spans="20:54" ht="15.75">
      <c r="T96" s="205"/>
      <c r="U96" s="205"/>
      <c r="V96" s="205"/>
      <c r="W96" s="205"/>
      <c r="X96" s="205"/>
      <c r="Y96" s="205"/>
      <c r="Z96" s="4"/>
      <c r="AA96" s="205"/>
      <c r="AB96" s="205"/>
      <c r="AC96" s="4"/>
      <c r="AD96" s="4"/>
      <c r="AE96" s="4"/>
      <c r="AF96" s="205"/>
      <c r="AG96" s="205"/>
      <c r="AH96" s="205"/>
      <c r="AI96" s="205"/>
      <c r="AJ96" s="205"/>
      <c r="AK96" s="205"/>
      <c r="AL96" s="4"/>
      <c r="AM96" s="4"/>
      <c r="AN96" s="4"/>
      <c r="AO96" s="4"/>
      <c r="AP96" s="4"/>
      <c r="AQ96" s="5"/>
      <c r="AR96" s="205"/>
      <c r="AS96" s="205"/>
      <c r="AT96" s="205"/>
      <c r="AU96" s="205"/>
      <c r="AV96" s="205"/>
      <c r="AW96" s="205"/>
      <c r="AX96" s="4"/>
      <c r="AY96" s="4"/>
      <c r="AZ96" s="4"/>
      <c r="BA96" s="4"/>
      <c r="BB96" s="4"/>
    </row>
    <row r="98" spans="20:54" ht="15" customHeight="1"/>
    <row r="103" spans="20:54">
      <c r="T103" s="201" t="s">
        <v>22</v>
      </c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</row>
    <row r="104" spans="20:54"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</row>
    <row r="107" spans="20:54" ht="23.25">
      <c r="T107" s="202" t="s">
        <v>11</v>
      </c>
      <c r="U107" s="202"/>
      <c r="V107" s="202"/>
      <c r="W107" s="202"/>
      <c r="X107" s="202"/>
      <c r="Y107" s="202"/>
      <c r="Z107" s="202"/>
      <c r="AA107" s="202"/>
      <c r="AB107" s="202"/>
      <c r="AC107" s="202"/>
      <c r="AD107" s="202"/>
      <c r="AE107" s="202"/>
      <c r="AF107" s="202"/>
      <c r="AG107" s="202"/>
      <c r="AH107" s="202"/>
      <c r="AI107" s="202"/>
      <c r="AJ107" s="202"/>
      <c r="AK107" s="202"/>
      <c r="AL107" s="202"/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</row>
    <row r="108" spans="20:54" ht="20.25">
      <c r="T108" s="201" t="s">
        <v>12</v>
      </c>
      <c r="U108" s="201"/>
      <c r="V108" s="201"/>
      <c r="W108" s="201"/>
      <c r="X108" s="201"/>
      <c r="Y108" s="201"/>
      <c r="Z108" s="201"/>
      <c r="AA108" s="203" t="str">
        <f>C4</f>
        <v>Brandýs nad Labem 24.11.2018</v>
      </c>
      <c r="AB108" s="203"/>
      <c r="AC108" s="203"/>
      <c r="AD108" s="203"/>
      <c r="AE108" s="203"/>
      <c r="AF108" s="203"/>
      <c r="AG108" s="3"/>
      <c r="AH108" s="3"/>
      <c r="AI108" s="201" t="s">
        <v>13</v>
      </c>
      <c r="AJ108" s="201"/>
      <c r="AK108" s="201"/>
      <c r="AL108" s="201"/>
      <c r="AM108" s="201"/>
      <c r="AN108" s="201"/>
      <c r="AO108" s="8" t="str">
        <f>CONCATENATE("(",P4,"-5)")</f>
        <v>(-5)</v>
      </c>
      <c r="AP108" s="7"/>
      <c r="AQ108" s="7"/>
      <c r="AR108" s="7"/>
      <c r="AS108" s="7"/>
      <c r="AT108" s="7"/>
      <c r="AU108" s="201" t="s">
        <v>14</v>
      </c>
      <c r="AV108" s="201"/>
      <c r="AW108" s="201"/>
      <c r="AX108" s="201"/>
      <c r="AY108" s="3"/>
      <c r="AZ108" s="3"/>
      <c r="BA108" s="3"/>
      <c r="BB108" s="3"/>
    </row>
    <row r="110" spans="20:54" ht="20.25">
      <c r="T110" s="203" t="s">
        <v>15</v>
      </c>
      <c r="U110" s="203"/>
      <c r="V110" s="203"/>
      <c r="W110" s="203"/>
      <c r="X110" s="203"/>
      <c r="Y110" s="203"/>
      <c r="Z110" s="203"/>
      <c r="AA110" s="204" t="e">
        <f>#REF!</f>
        <v>#REF!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3"/>
      <c r="AL110" s="203" t="s">
        <v>16</v>
      </c>
      <c r="AM110" s="203"/>
      <c r="AN110" s="203"/>
      <c r="AO110" s="203"/>
      <c r="AP110" s="203"/>
      <c r="AQ110" s="203"/>
      <c r="AR110" s="203"/>
      <c r="AS110" s="204" t="e">
        <f>#REF!</f>
        <v>#REF!</v>
      </c>
      <c r="AT110" s="204"/>
      <c r="AU110" s="204"/>
      <c r="AV110" s="204"/>
      <c r="AW110" s="204"/>
      <c r="AX110" s="204"/>
      <c r="AY110" s="204"/>
      <c r="AZ110" s="204"/>
      <c r="BA110" s="204"/>
      <c r="BB110" s="204"/>
    </row>
    <row r="113" spans="20:54" ht="15.75">
      <c r="T113" s="205" t="s">
        <v>17</v>
      </c>
      <c r="U113" s="205"/>
      <c r="V113" s="205"/>
      <c r="W113" s="205"/>
      <c r="X113" s="205"/>
      <c r="Y113" s="205"/>
      <c r="Z113" s="4"/>
      <c r="AA113" s="205"/>
      <c r="AB113" s="205"/>
      <c r="AC113" s="4"/>
      <c r="AD113" s="4"/>
      <c r="AE113" s="4"/>
      <c r="AF113" s="205" t="s">
        <v>18</v>
      </c>
      <c r="AG113" s="205"/>
      <c r="AH113" s="205"/>
      <c r="AI113" s="205"/>
      <c r="AJ113" s="205"/>
      <c r="AK113" s="205"/>
      <c r="AL113" s="4"/>
      <c r="AM113" s="4"/>
      <c r="AN113" s="4"/>
      <c r="AO113" s="4"/>
      <c r="AP113" s="4"/>
      <c r="AQ113" s="4"/>
      <c r="AR113" s="205" t="s">
        <v>19</v>
      </c>
      <c r="AS113" s="205"/>
      <c r="AT113" s="205"/>
      <c r="AU113" s="205"/>
      <c r="AV113" s="205"/>
      <c r="AW113" s="205"/>
      <c r="AX113" s="4"/>
      <c r="AY113" s="4"/>
      <c r="AZ113" s="4"/>
      <c r="BA113" s="4"/>
      <c r="BB113" s="4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201" t="s">
        <v>22</v>
      </c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</row>
    <row r="122" spans="20:54"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</row>
    <row r="126" spans="20:54" ht="23.25">
      <c r="T126" s="202" t="s">
        <v>11</v>
      </c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</row>
    <row r="127" spans="20:54" ht="20.25">
      <c r="T127" s="201" t="s">
        <v>12</v>
      </c>
      <c r="U127" s="201"/>
      <c r="V127" s="201"/>
      <c r="W127" s="201"/>
      <c r="X127" s="201"/>
      <c r="Y127" s="201"/>
      <c r="Z127" s="201"/>
      <c r="AA127" s="203" t="str">
        <f>C4</f>
        <v>Brandýs nad Labem 24.11.2018</v>
      </c>
      <c r="AB127" s="203"/>
      <c r="AC127" s="203"/>
      <c r="AD127" s="203"/>
      <c r="AE127" s="203"/>
      <c r="AF127" s="203"/>
      <c r="AG127" s="3"/>
      <c r="AH127" s="3"/>
      <c r="AI127" s="201" t="s">
        <v>13</v>
      </c>
      <c r="AJ127" s="201"/>
      <c r="AK127" s="201"/>
      <c r="AL127" s="201"/>
      <c r="AM127" s="201"/>
      <c r="AN127" s="201"/>
      <c r="AO127" s="8" t="str">
        <f>CONCATENATE("(",P4,"-6)")</f>
        <v>(-6)</v>
      </c>
      <c r="AP127" s="7"/>
      <c r="AQ127" s="7"/>
      <c r="AR127" s="7"/>
      <c r="AS127" s="7"/>
      <c r="AT127" s="7"/>
      <c r="AU127" s="201" t="s">
        <v>14</v>
      </c>
      <c r="AV127" s="201"/>
      <c r="AW127" s="201"/>
      <c r="AX127" s="201"/>
      <c r="AY127" s="3"/>
      <c r="AZ127" s="3"/>
      <c r="BA127" s="3"/>
      <c r="BB127" s="3"/>
    </row>
    <row r="129" spans="20:54" ht="20.25">
      <c r="T129" s="203" t="s">
        <v>15</v>
      </c>
      <c r="U129" s="203"/>
      <c r="V129" s="203"/>
      <c r="W129" s="203"/>
      <c r="X129" s="203"/>
      <c r="Y129" s="203"/>
      <c r="Z129" s="203"/>
      <c r="AA129" s="204" t="e">
        <f>#REF!</f>
        <v>#REF!</v>
      </c>
      <c r="AB129" s="204"/>
      <c r="AC129" s="204"/>
      <c r="AD129" s="204"/>
      <c r="AE129" s="204"/>
      <c r="AF129" s="204"/>
      <c r="AG129" s="204"/>
      <c r="AH129" s="204"/>
      <c r="AI129" s="204"/>
      <c r="AJ129" s="204"/>
      <c r="AK129" s="3"/>
      <c r="AL129" s="203" t="s">
        <v>16</v>
      </c>
      <c r="AM129" s="203"/>
      <c r="AN129" s="203"/>
      <c r="AO129" s="203"/>
      <c r="AP129" s="203"/>
      <c r="AQ129" s="203"/>
      <c r="AR129" s="203"/>
      <c r="AS129" s="204" t="e">
        <f>#REF!</f>
        <v>#REF!</v>
      </c>
      <c r="AT129" s="204"/>
      <c r="AU129" s="204"/>
      <c r="AV129" s="204"/>
      <c r="AW129" s="204"/>
      <c r="AX129" s="204"/>
      <c r="AY129" s="204"/>
      <c r="AZ129" s="204"/>
      <c r="BA129" s="204"/>
      <c r="BB129" s="204"/>
    </row>
    <row r="132" spans="20:54" ht="15.75">
      <c r="T132" s="205" t="s">
        <v>17</v>
      </c>
      <c r="U132" s="205"/>
      <c r="V132" s="205"/>
      <c r="W132" s="205"/>
      <c r="X132" s="205"/>
      <c r="Y132" s="205"/>
      <c r="Z132" s="4"/>
      <c r="AA132" s="205"/>
      <c r="AB132" s="205"/>
      <c r="AC132" s="4"/>
      <c r="AD132" s="4"/>
      <c r="AE132" s="4"/>
      <c r="AF132" s="205" t="s">
        <v>18</v>
      </c>
      <c r="AG132" s="205"/>
      <c r="AH132" s="205"/>
      <c r="AI132" s="205"/>
      <c r="AJ132" s="205"/>
      <c r="AK132" s="205"/>
      <c r="AL132" s="4"/>
      <c r="AM132" s="4"/>
      <c r="AN132" s="4"/>
      <c r="AO132" s="4"/>
      <c r="AP132" s="4"/>
      <c r="AQ132" s="4"/>
      <c r="AR132" s="205" t="s">
        <v>19</v>
      </c>
      <c r="AS132" s="205"/>
      <c r="AT132" s="205"/>
      <c r="AU132" s="205"/>
      <c r="AV132" s="205"/>
      <c r="AW132" s="205"/>
      <c r="AX132" s="4"/>
      <c r="AY132" s="4"/>
      <c r="AZ132" s="4"/>
      <c r="BA132" s="4"/>
      <c r="BB132" s="4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>
      <c r="T139" s="201" t="s">
        <v>22</v>
      </c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</row>
    <row r="140" spans="20:54"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201"/>
      <c r="AV140" s="201"/>
      <c r="AW140" s="201"/>
      <c r="AX140" s="201"/>
      <c r="AY140" s="201"/>
      <c r="AZ140" s="201"/>
      <c r="BA140" s="201"/>
      <c r="BB140" s="201"/>
    </row>
  </sheetData>
  <mergeCells count="235">
    <mergeCell ref="E19:E20"/>
    <mergeCell ref="F19:F20"/>
    <mergeCell ref="O19:O20"/>
    <mergeCell ref="E21:E22"/>
    <mergeCell ref="F21:F22"/>
    <mergeCell ref="G21:G22"/>
    <mergeCell ref="H21:H22"/>
    <mergeCell ref="K21:K22"/>
    <mergeCell ref="O21:O22"/>
    <mergeCell ref="A35:A36"/>
    <mergeCell ref="B35:C36"/>
    <mergeCell ref="D35:D36"/>
    <mergeCell ref="P19:P20"/>
    <mergeCell ref="A24:R24"/>
    <mergeCell ref="A25:A26"/>
    <mergeCell ref="B25:C26"/>
    <mergeCell ref="D25:D26"/>
    <mergeCell ref="E25:N26"/>
    <mergeCell ref="A19:A22"/>
    <mergeCell ref="I19:I20"/>
    <mergeCell ref="J19:J20"/>
    <mergeCell ref="K19:K20"/>
    <mergeCell ref="C21:C22"/>
    <mergeCell ref="D21:D22"/>
    <mergeCell ref="Q21:Q22"/>
    <mergeCell ref="R21:R22"/>
    <mergeCell ref="P21:P22"/>
    <mergeCell ref="A27:A28"/>
    <mergeCell ref="B27:C28"/>
    <mergeCell ref="D27:D28"/>
    <mergeCell ref="E27:N28"/>
    <mergeCell ref="C19:C20"/>
    <mergeCell ref="D19:D2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4:B6"/>
    <mergeCell ref="C4:R4"/>
    <mergeCell ref="T139:BB140"/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10:Z110"/>
    <mergeCell ref="AA110:AJ110"/>
    <mergeCell ref="AL110:AR110"/>
    <mergeCell ref="E35:N36"/>
    <mergeCell ref="A29:A30"/>
    <mergeCell ref="B29:C30"/>
    <mergeCell ref="D29:D30"/>
    <mergeCell ref="AS110:BB110"/>
    <mergeCell ref="T113:Y113"/>
    <mergeCell ref="AA113:AB113"/>
    <mergeCell ref="AF113:AK113"/>
    <mergeCell ref="AR113:AW113"/>
    <mergeCell ref="T103:BB104"/>
    <mergeCell ref="T107:BB107"/>
    <mergeCell ref="T108:Z108"/>
    <mergeCell ref="AA108:AF108"/>
    <mergeCell ref="AI108:AN108"/>
    <mergeCell ref="AU108:AX108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5:Z75"/>
    <mergeCell ref="AA75:AJ75"/>
    <mergeCell ref="AL75:AR75"/>
    <mergeCell ref="T73:Z73"/>
    <mergeCell ref="AS75:BB75"/>
    <mergeCell ref="T72:BB72"/>
    <mergeCell ref="T78:Y78"/>
    <mergeCell ref="AA78:AB78"/>
    <mergeCell ref="AF78:AK78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P37:Q37"/>
    <mergeCell ref="T57:Z57"/>
    <mergeCell ref="AA57:AJ57"/>
    <mergeCell ref="AI55:AN55"/>
    <mergeCell ref="T55:Z55"/>
    <mergeCell ref="AA55:AF55"/>
    <mergeCell ref="T53:BB54"/>
    <mergeCell ref="AL57:AR57"/>
    <mergeCell ref="AS57:BB57"/>
    <mergeCell ref="AU55:AX55"/>
    <mergeCell ref="T50:BB51"/>
    <mergeCell ref="A7:A10"/>
    <mergeCell ref="C7:E10"/>
    <mergeCell ref="AF43:AK43"/>
    <mergeCell ref="AR43:AW43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O11:O12"/>
    <mergeCell ref="G15:G16"/>
    <mergeCell ref="H15:H16"/>
    <mergeCell ref="P11:P12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N13:N14"/>
    <mergeCell ref="O13:O14"/>
    <mergeCell ref="P13:P14"/>
    <mergeCell ref="O15:O16"/>
    <mergeCell ref="P15:P16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B7:B10"/>
    <mergeCell ref="B11:B14"/>
    <mergeCell ref="B15:B18"/>
    <mergeCell ref="B19:B22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L7:L8"/>
    <mergeCell ref="M7:M8"/>
  </mergeCells>
  <pageMargins left="0.11811023622047245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140"/>
  <sheetViews>
    <sheetView showGridLines="0" workbookViewId="0">
      <selection activeCell="T6" sqref="T6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288" t="str">
        <f>'Nasazení do skupin'!B2</f>
        <v>17. GALA MČR starších žáků jednotlivci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18" ht="15.75" customHeight="1" thickBot="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1"/>
    </row>
    <row r="4" spans="1:18" ht="32.25" customHeight="1" thickBot="1">
      <c r="A4" s="292" t="s">
        <v>25</v>
      </c>
      <c r="B4" s="293"/>
      <c r="C4" s="362" t="str">
        <f>'Nasazení do skupin'!B3</f>
        <v>Brandýs nad Labem 24.11.2018</v>
      </c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18" ht="15" customHeight="1">
      <c r="A5" s="294"/>
      <c r="B5" s="295"/>
      <c r="C5" s="288">
        <v>1</v>
      </c>
      <c r="D5" s="284"/>
      <c r="E5" s="285"/>
      <c r="F5" s="288">
        <v>2</v>
      </c>
      <c r="G5" s="284"/>
      <c r="H5" s="285"/>
      <c r="I5" s="288">
        <v>3</v>
      </c>
      <c r="J5" s="284"/>
      <c r="K5" s="285"/>
      <c r="L5" s="288">
        <v>4</v>
      </c>
      <c r="M5" s="284"/>
      <c r="N5" s="285"/>
      <c r="O5" s="301" t="s">
        <v>5</v>
      </c>
      <c r="P5" s="302"/>
      <c r="Q5" s="303"/>
      <c r="R5" s="56" t="s">
        <v>6</v>
      </c>
    </row>
    <row r="6" spans="1:18" ht="15.75" customHeight="1" thickBot="1">
      <c r="A6" s="296"/>
      <c r="B6" s="297"/>
      <c r="C6" s="316"/>
      <c r="D6" s="286"/>
      <c r="E6" s="287"/>
      <c r="F6" s="289"/>
      <c r="G6" s="290"/>
      <c r="H6" s="291"/>
      <c r="I6" s="289"/>
      <c r="J6" s="290"/>
      <c r="K6" s="291"/>
      <c r="L6" s="289"/>
      <c r="M6" s="290"/>
      <c r="N6" s="291"/>
      <c r="O6" s="304" t="s">
        <v>7</v>
      </c>
      <c r="P6" s="305"/>
      <c r="Q6" s="306"/>
      <c r="R6" s="67" t="s">
        <v>8</v>
      </c>
    </row>
    <row r="7" spans="1:18" ht="15" customHeight="1">
      <c r="A7" s="345">
        <v>1</v>
      </c>
      <c r="B7" s="244" t="str">
        <f>'Nasazení do skupin'!B13</f>
        <v>TJ Peklo nad Zdobnicí "A" - Ondřej Fries</v>
      </c>
      <c r="C7" s="260"/>
      <c r="D7" s="261"/>
      <c r="E7" s="262"/>
      <c r="F7" s="334">
        <f>O35</f>
        <v>2</v>
      </c>
      <c r="G7" s="334" t="s">
        <v>9</v>
      </c>
      <c r="H7" s="325">
        <f>Q35</f>
        <v>0</v>
      </c>
      <c r="I7" s="333">
        <f>Q29</f>
        <v>2</v>
      </c>
      <c r="J7" s="334" t="s">
        <v>9</v>
      </c>
      <c r="K7" s="325">
        <f>O29</f>
        <v>0</v>
      </c>
      <c r="L7" s="333">
        <f>O25</f>
        <v>2</v>
      </c>
      <c r="M7" s="334" t="s">
        <v>9</v>
      </c>
      <c r="N7" s="325">
        <f>Q25</f>
        <v>0</v>
      </c>
      <c r="O7" s="337">
        <f>F7+I7+L7</f>
        <v>6</v>
      </c>
      <c r="P7" s="339" t="s">
        <v>9</v>
      </c>
      <c r="Q7" s="341">
        <f>H7+K7+N7</f>
        <v>0</v>
      </c>
      <c r="R7" s="343">
        <v>6</v>
      </c>
    </row>
    <row r="8" spans="1:18" ht="15.75" customHeight="1" thickBot="1">
      <c r="A8" s="346"/>
      <c r="B8" s="245"/>
      <c r="C8" s="263"/>
      <c r="D8" s="264"/>
      <c r="E8" s="265"/>
      <c r="F8" s="324"/>
      <c r="G8" s="324"/>
      <c r="H8" s="326"/>
      <c r="I8" s="322"/>
      <c r="J8" s="324"/>
      <c r="K8" s="326"/>
      <c r="L8" s="322"/>
      <c r="M8" s="324"/>
      <c r="N8" s="326"/>
      <c r="O8" s="338"/>
      <c r="P8" s="340"/>
      <c r="Q8" s="342"/>
      <c r="R8" s="344"/>
    </row>
    <row r="9" spans="1:18" ht="15" customHeight="1">
      <c r="A9" s="346"/>
      <c r="B9" s="245"/>
      <c r="C9" s="263"/>
      <c r="D9" s="264"/>
      <c r="E9" s="265"/>
      <c r="F9" s="327">
        <f>O36</f>
        <v>20</v>
      </c>
      <c r="G9" s="327" t="s">
        <v>9</v>
      </c>
      <c r="H9" s="328">
        <f>Q36</f>
        <v>9</v>
      </c>
      <c r="I9" s="329">
        <f>Q30</f>
        <v>20</v>
      </c>
      <c r="J9" s="327" t="s">
        <v>9</v>
      </c>
      <c r="K9" s="328">
        <f>O30</f>
        <v>6</v>
      </c>
      <c r="L9" s="329">
        <f>O26</f>
        <v>20</v>
      </c>
      <c r="M9" s="327" t="s">
        <v>9</v>
      </c>
      <c r="N9" s="328">
        <f>Q26</f>
        <v>6</v>
      </c>
      <c r="O9" s="335">
        <f>F9+I9+L9</f>
        <v>60</v>
      </c>
      <c r="P9" s="350" t="s">
        <v>9</v>
      </c>
      <c r="Q9" s="352">
        <f>H9+K9+N9</f>
        <v>21</v>
      </c>
      <c r="R9" s="348">
        <v>1</v>
      </c>
    </row>
    <row r="10" spans="1:18" ht="15.75" customHeight="1" thickBot="1">
      <c r="A10" s="347"/>
      <c r="B10" s="246"/>
      <c r="C10" s="266"/>
      <c r="D10" s="267"/>
      <c r="E10" s="268"/>
      <c r="F10" s="327"/>
      <c r="G10" s="327"/>
      <c r="H10" s="328"/>
      <c r="I10" s="330"/>
      <c r="J10" s="331"/>
      <c r="K10" s="332"/>
      <c r="L10" s="330"/>
      <c r="M10" s="331"/>
      <c r="N10" s="332"/>
      <c r="O10" s="336"/>
      <c r="P10" s="351"/>
      <c r="Q10" s="353"/>
      <c r="R10" s="349"/>
    </row>
    <row r="11" spans="1:18" ht="15" customHeight="1">
      <c r="A11" s="345">
        <v>2</v>
      </c>
      <c r="B11" s="244" t="str">
        <f>'Nasazení do skupin'!B14</f>
        <v>MNK Modřice, z.s. "B" - Ondřej Jurka</v>
      </c>
      <c r="C11" s="321">
        <f>H7</f>
        <v>0</v>
      </c>
      <c r="D11" s="323" t="s">
        <v>9</v>
      </c>
      <c r="E11" s="323">
        <f>F7</f>
        <v>2</v>
      </c>
      <c r="F11" s="288" t="s">
        <v>64</v>
      </c>
      <c r="G11" s="284"/>
      <c r="H11" s="285"/>
      <c r="I11" s="334">
        <f>O27</f>
        <v>2</v>
      </c>
      <c r="J11" s="334" t="s">
        <v>9</v>
      </c>
      <c r="K11" s="325">
        <f>Q27</f>
        <v>1</v>
      </c>
      <c r="L11" s="333">
        <f>O31</f>
        <v>2</v>
      </c>
      <c r="M11" s="334" t="s">
        <v>9</v>
      </c>
      <c r="N11" s="325">
        <f>Q31</f>
        <v>1</v>
      </c>
      <c r="O11" s="337">
        <f>C11+I11+L11</f>
        <v>4</v>
      </c>
      <c r="P11" s="339" t="s">
        <v>9</v>
      </c>
      <c r="Q11" s="341">
        <f>E11+K11+N11</f>
        <v>4</v>
      </c>
      <c r="R11" s="343">
        <v>4</v>
      </c>
    </row>
    <row r="12" spans="1:18" ht="15.75" customHeight="1" thickBot="1">
      <c r="A12" s="346"/>
      <c r="B12" s="245"/>
      <c r="C12" s="322"/>
      <c r="D12" s="324"/>
      <c r="E12" s="324"/>
      <c r="F12" s="316"/>
      <c r="G12" s="286"/>
      <c r="H12" s="287"/>
      <c r="I12" s="324"/>
      <c r="J12" s="324"/>
      <c r="K12" s="326"/>
      <c r="L12" s="322"/>
      <c r="M12" s="324"/>
      <c r="N12" s="326"/>
      <c r="O12" s="338"/>
      <c r="P12" s="340"/>
      <c r="Q12" s="342"/>
      <c r="R12" s="344"/>
    </row>
    <row r="13" spans="1:18" ht="15" customHeight="1">
      <c r="A13" s="346"/>
      <c r="B13" s="245"/>
      <c r="C13" s="329">
        <f>H9</f>
        <v>9</v>
      </c>
      <c r="D13" s="327" t="s">
        <v>9</v>
      </c>
      <c r="E13" s="327">
        <f>F9</f>
        <v>20</v>
      </c>
      <c r="F13" s="316"/>
      <c r="G13" s="286"/>
      <c r="H13" s="287"/>
      <c r="I13" s="327">
        <f>O28</f>
        <v>22</v>
      </c>
      <c r="J13" s="327" t="s">
        <v>9</v>
      </c>
      <c r="K13" s="328">
        <f>Q28</f>
        <v>20</v>
      </c>
      <c r="L13" s="329">
        <f>O32</f>
        <v>29</v>
      </c>
      <c r="M13" s="327" t="s">
        <v>9</v>
      </c>
      <c r="N13" s="328">
        <f>Q32</f>
        <v>19</v>
      </c>
      <c r="O13" s="335">
        <f>C13+I13+L13</f>
        <v>60</v>
      </c>
      <c r="P13" s="350" t="s">
        <v>9</v>
      </c>
      <c r="Q13" s="352">
        <f>E13+K13+N13</f>
        <v>59</v>
      </c>
      <c r="R13" s="365">
        <v>2</v>
      </c>
    </row>
    <row r="14" spans="1:18" ht="15.75" customHeight="1" thickBot="1">
      <c r="A14" s="347"/>
      <c r="B14" s="246"/>
      <c r="C14" s="330"/>
      <c r="D14" s="331"/>
      <c r="E14" s="331"/>
      <c r="F14" s="289"/>
      <c r="G14" s="290"/>
      <c r="H14" s="291"/>
      <c r="I14" s="327"/>
      <c r="J14" s="327"/>
      <c r="K14" s="328"/>
      <c r="L14" s="330"/>
      <c r="M14" s="331"/>
      <c r="N14" s="332"/>
      <c r="O14" s="336"/>
      <c r="P14" s="351"/>
      <c r="Q14" s="353"/>
      <c r="R14" s="366"/>
    </row>
    <row r="15" spans="1:18" ht="15" customHeight="1">
      <c r="A15" s="345">
        <v>3</v>
      </c>
      <c r="B15" s="244" t="str">
        <f>'Nasazení do skupin'!B15</f>
        <v>TJ Radomyšl, z.s. "B" - Tomáš Ježek</v>
      </c>
      <c r="C15" s="333">
        <f>K7</f>
        <v>0</v>
      </c>
      <c r="D15" s="334" t="s">
        <v>9</v>
      </c>
      <c r="E15" s="325">
        <f>I7</f>
        <v>2</v>
      </c>
      <c r="F15" s="321">
        <f>K11</f>
        <v>1</v>
      </c>
      <c r="G15" s="323" t="s">
        <v>9</v>
      </c>
      <c r="H15" s="323">
        <f>I11</f>
        <v>2</v>
      </c>
      <c r="I15" s="376"/>
      <c r="J15" s="377"/>
      <c r="K15" s="378"/>
      <c r="L15" s="367">
        <f>Q33</f>
        <v>2</v>
      </c>
      <c r="M15" s="367" t="s">
        <v>9</v>
      </c>
      <c r="N15" s="369">
        <f>O33</f>
        <v>0</v>
      </c>
      <c r="O15" s="337">
        <f>C15+F15+L15</f>
        <v>3</v>
      </c>
      <c r="P15" s="339" t="s">
        <v>9</v>
      </c>
      <c r="Q15" s="341">
        <f>E15+H15+N15</f>
        <v>4</v>
      </c>
      <c r="R15" s="343">
        <v>2</v>
      </c>
    </row>
    <row r="16" spans="1:18" ht="15.75" customHeight="1" thickBot="1">
      <c r="A16" s="346"/>
      <c r="B16" s="245"/>
      <c r="C16" s="322"/>
      <c r="D16" s="324"/>
      <c r="E16" s="326"/>
      <c r="F16" s="322"/>
      <c r="G16" s="324"/>
      <c r="H16" s="324"/>
      <c r="I16" s="379"/>
      <c r="J16" s="380"/>
      <c r="K16" s="381"/>
      <c r="L16" s="368"/>
      <c r="M16" s="368"/>
      <c r="N16" s="370"/>
      <c r="O16" s="338"/>
      <c r="P16" s="340"/>
      <c r="Q16" s="342"/>
      <c r="R16" s="344"/>
    </row>
    <row r="17" spans="1:19" ht="15" customHeight="1">
      <c r="A17" s="346"/>
      <c r="B17" s="245"/>
      <c r="C17" s="329">
        <f>K9</f>
        <v>6</v>
      </c>
      <c r="D17" s="327" t="s">
        <v>9</v>
      </c>
      <c r="E17" s="328">
        <f>I9</f>
        <v>20</v>
      </c>
      <c r="F17" s="329">
        <f>K13</f>
        <v>20</v>
      </c>
      <c r="G17" s="327" t="s">
        <v>9</v>
      </c>
      <c r="H17" s="327">
        <f>I13</f>
        <v>22</v>
      </c>
      <c r="I17" s="379"/>
      <c r="J17" s="380"/>
      <c r="K17" s="381"/>
      <c r="L17" s="317">
        <f>Q34</f>
        <v>20</v>
      </c>
      <c r="M17" s="317" t="s">
        <v>9</v>
      </c>
      <c r="N17" s="319">
        <f>O34</f>
        <v>15</v>
      </c>
      <c r="O17" s="335">
        <f>C17+F17+L17</f>
        <v>46</v>
      </c>
      <c r="P17" s="350" t="s">
        <v>9</v>
      </c>
      <c r="Q17" s="352">
        <f>E17+H17+N17</f>
        <v>57</v>
      </c>
      <c r="R17" s="365">
        <v>3</v>
      </c>
    </row>
    <row r="18" spans="1:19" ht="15.75" customHeight="1" thickBot="1">
      <c r="A18" s="347"/>
      <c r="B18" s="246"/>
      <c r="C18" s="330"/>
      <c r="D18" s="331"/>
      <c r="E18" s="332"/>
      <c r="F18" s="330"/>
      <c r="G18" s="331"/>
      <c r="H18" s="331"/>
      <c r="I18" s="382"/>
      <c r="J18" s="383"/>
      <c r="K18" s="384"/>
      <c r="L18" s="318"/>
      <c r="M18" s="318"/>
      <c r="N18" s="320"/>
      <c r="O18" s="336"/>
      <c r="P18" s="351"/>
      <c r="Q18" s="353"/>
      <c r="R18" s="366"/>
    </row>
    <row r="19" spans="1:19" ht="15" customHeight="1">
      <c r="A19" s="345">
        <v>4</v>
      </c>
      <c r="B19" s="244" t="str">
        <f>'Nasazení do skupin'!B16</f>
        <v>T.J. SOKOL Holice "C" - Jakub Tlučhoř</v>
      </c>
      <c r="C19" s="333">
        <f>N7</f>
        <v>0</v>
      </c>
      <c r="D19" s="334" t="s">
        <v>9</v>
      </c>
      <c r="E19" s="325">
        <f>L7</f>
        <v>2</v>
      </c>
      <c r="F19" s="333">
        <f>N11</f>
        <v>1</v>
      </c>
      <c r="G19" s="334" t="s">
        <v>9</v>
      </c>
      <c r="H19" s="325">
        <f>L11</f>
        <v>2</v>
      </c>
      <c r="I19" s="321">
        <f>N15</f>
        <v>0</v>
      </c>
      <c r="J19" s="323" t="s">
        <v>9</v>
      </c>
      <c r="K19" s="323">
        <f>L15</f>
        <v>2</v>
      </c>
      <c r="L19" s="288">
        <v>2018</v>
      </c>
      <c r="M19" s="284"/>
      <c r="N19" s="285"/>
      <c r="O19" s="339">
        <f>C19+F19+I19</f>
        <v>1</v>
      </c>
      <c r="P19" s="339" t="s">
        <v>9</v>
      </c>
      <c r="Q19" s="341">
        <f>E19+H19+K19</f>
        <v>6</v>
      </c>
      <c r="R19" s="343">
        <v>0</v>
      </c>
    </row>
    <row r="20" spans="1:19" ht="15.75" customHeight="1" thickBot="1">
      <c r="A20" s="346"/>
      <c r="B20" s="245"/>
      <c r="C20" s="322"/>
      <c r="D20" s="324"/>
      <c r="E20" s="326"/>
      <c r="F20" s="322"/>
      <c r="G20" s="324"/>
      <c r="H20" s="326"/>
      <c r="I20" s="322"/>
      <c r="J20" s="324"/>
      <c r="K20" s="324"/>
      <c r="L20" s="316"/>
      <c r="M20" s="286"/>
      <c r="N20" s="287"/>
      <c r="O20" s="340"/>
      <c r="P20" s="340"/>
      <c r="Q20" s="342"/>
      <c r="R20" s="344"/>
    </row>
    <row r="21" spans="1:19" ht="15" customHeight="1">
      <c r="A21" s="346"/>
      <c r="B21" s="245"/>
      <c r="C21" s="329">
        <f>N9</f>
        <v>6</v>
      </c>
      <c r="D21" s="327" t="s">
        <v>9</v>
      </c>
      <c r="E21" s="328">
        <f>L9</f>
        <v>20</v>
      </c>
      <c r="F21" s="329">
        <f>N13</f>
        <v>19</v>
      </c>
      <c r="G21" s="327" t="s">
        <v>9</v>
      </c>
      <c r="H21" s="328">
        <f>L13</f>
        <v>29</v>
      </c>
      <c r="I21" s="329">
        <f>N17</f>
        <v>15</v>
      </c>
      <c r="J21" s="327" t="s">
        <v>9</v>
      </c>
      <c r="K21" s="327">
        <f>L17</f>
        <v>20</v>
      </c>
      <c r="L21" s="316"/>
      <c r="M21" s="286"/>
      <c r="N21" s="287"/>
      <c r="O21" s="372">
        <f>C21+F21+I21</f>
        <v>40</v>
      </c>
      <c r="P21" s="350" t="s">
        <v>9</v>
      </c>
      <c r="Q21" s="352">
        <f>E21+H21+K21</f>
        <v>69</v>
      </c>
      <c r="R21" s="365">
        <v>4</v>
      </c>
    </row>
    <row r="22" spans="1:19" ht="15.75" customHeight="1" thickBot="1">
      <c r="A22" s="347"/>
      <c r="B22" s="246"/>
      <c r="C22" s="330"/>
      <c r="D22" s="331"/>
      <c r="E22" s="332"/>
      <c r="F22" s="330"/>
      <c r="G22" s="331"/>
      <c r="H22" s="332"/>
      <c r="I22" s="330"/>
      <c r="J22" s="331"/>
      <c r="K22" s="331"/>
      <c r="L22" s="289"/>
      <c r="M22" s="290"/>
      <c r="N22" s="291"/>
      <c r="O22" s="373"/>
      <c r="P22" s="351"/>
      <c r="Q22" s="353"/>
      <c r="R22" s="366"/>
    </row>
    <row r="24" spans="1:19" ht="24.95" customHeight="1">
      <c r="A24" s="374" t="s">
        <v>28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</row>
    <row r="25" spans="1:19" ht="15" customHeight="1">
      <c r="A25" s="375">
        <v>1</v>
      </c>
      <c r="B25" s="371" t="str">
        <f>B7</f>
        <v>TJ Peklo nad Zdobnicí "A" - Ondřej Fries</v>
      </c>
      <c r="C25" s="371"/>
      <c r="D25" s="371" t="s">
        <v>9</v>
      </c>
      <c r="E25" s="371" t="str">
        <f>B19</f>
        <v>T.J. SOKOL Holice "C" - Jakub Tlučhoř</v>
      </c>
      <c r="F25" s="371"/>
      <c r="G25" s="371"/>
      <c r="H25" s="371"/>
      <c r="I25" s="371"/>
      <c r="J25" s="371"/>
      <c r="K25" s="371"/>
      <c r="L25" s="371"/>
      <c r="M25" s="371"/>
      <c r="N25" s="371"/>
      <c r="O25" s="54">
        <v>2</v>
      </c>
      <c r="P25" s="55" t="s">
        <v>9</v>
      </c>
      <c r="Q25" s="55">
        <v>0</v>
      </c>
      <c r="R25" s="9" t="s">
        <v>27</v>
      </c>
      <c r="S25" s="6"/>
    </row>
    <row r="26" spans="1:19" ht="15" customHeight="1">
      <c r="A26" s="375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53">
        <v>20</v>
      </c>
      <c r="P26" s="55" t="s">
        <v>9</v>
      </c>
      <c r="Q26" s="41">
        <v>6</v>
      </c>
      <c r="R26" s="9" t="s">
        <v>26</v>
      </c>
      <c r="S26" s="6"/>
    </row>
    <row r="27" spans="1:19" ht="15" customHeight="1">
      <c r="A27" s="375">
        <v>2</v>
      </c>
      <c r="B27" s="371" t="str">
        <f>B11</f>
        <v>MNK Modřice, z.s. "B" - Ondřej Jurka</v>
      </c>
      <c r="C27" s="371"/>
      <c r="D27" s="371" t="s">
        <v>9</v>
      </c>
      <c r="E27" s="371" t="str">
        <f>B15</f>
        <v>TJ Radomyšl, z.s. "B" - Tomáš Ježek</v>
      </c>
      <c r="F27" s="371"/>
      <c r="G27" s="371"/>
      <c r="H27" s="371"/>
      <c r="I27" s="371"/>
      <c r="J27" s="371"/>
      <c r="K27" s="371"/>
      <c r="L27" s="371"/>
      <c r="M27" s="371"/>
      <c r="N27" s="371"/>
      <c r="O27" s="54">
        <v>2</v>
      </c>
      <c r="P27" s="55" t="s">
        <v>9</v>
      </c>
      <c r="Q27" s="55">
        <v>1</v>
      </c>
      <c r="R27" s="9" t="s">
        <v>27</v>
      </c>
    </row>
    <row r="28" spans="1:19" ht="15" customHeight="1">
      <c r="A28" s="375"/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53">
        <v>22</v>
      </c>
      <c r="P28" s="55" t="s">
        <v>9</v>
      </c>
      <c r="Q28" s="41">
        <v>20</v>
      </c>
      <c r="R28" s="9" t="s">
        <v>26</v>
      </c>
    </row>
    <row r="29" spans="1:19" ht="13.15" customHeight="1">
      <c r="A29" s="375">
        <v>3</v>
      </c>
      <c r="B29" s="371" t="str">
        <f>B15</f>
        <v>TJ Radomyšl, z.s. "B" - Tomáš Ježek</v>
      </c>
      <c r="C29" s="371"/>
      <c r="D29" s="371" t="s">
        <v>9</v>
      </c>
      <c r="E29" s="371" t="str">
        <f>B7</f>
        <v>TJ Peklo nad Zdobnicí "A" - Ondřej Fries</v>
      </c>
      <c r="F29" s="371"/>
      <c r="G29" s="371"/>
      <c r="H29" s="371"/>
      <c r="I29" s="371"/>
      <c r="J29" s="371"/>
      <c r="K29" s="371"/>
      <c r="L29" s="371"/>
      <c r="M29" s="371"/>
      <c r="N29" s="371"/>
      <c r="O29" s="54">
        <v>0</v>
      </c>
      <c r="P29" s="55" t="s">
        <v>9</v>
      </c>
      <c r="Q29" s="55">
        <v>2</v>
      </c>
      <c r="R29" s="9" t="s">
        <v>27</v>
      </c>
    </row>
    <row r="30" spans="1:19" ht="13.15" customHeight="1">
      <c r="A30" s="375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53">
        <v>6</v>
      </c>
      <c r="P30" s="55" t="s">
        <v>9</v>
      </c>
      <c r="Q30" s="41">
        <v>20</v>
      </c>
      <c r="R30" s="9" t="s">
        <v>26</v>
      </c>
    </row>
    <row r="31" spans="1:19" ht="15" customHeight="1">
      <c r="A31" s="375">
        <v>4</v>
      </c>
      <c r="B31" s="371" t="str">
        <f>B11</f>
        <v>MNK Modřice, z.s. "B" - Ondřej Jurka</v>
      </c>
      <c r="C31" s="371"/>
      <c r="D31" s="371" t="s">
        <v>9</v>
      </c>
      <c r="E31" s="371" t="str">
        <f>B19</f>
        <v>T.J. SOKOL Holice "C" - Jakub Tlučhoř</v>
      </c>
      <c r="F31" s="371"/>
      <c r="G31" s="371"/>
      <c r="H31" s="371"/>
      <c r="I31" s="371"/>
      <c r="J31" s="371"/>
      <c r="K31" s="371"/>
      <c r="L31" s="371"/>
      <c r="M31" s="371"/>
      <c r="N31" s="371"/>
      <c r="O31" s="54">
        <v>2</v>
      </c>
      <c r="P31" s="55" t="s">
        <v>9</v>
      </c>
      <c r="Q31" s="55">
        <v>1</v>
      </c>
      <c r="R31" s="9" t="s">
        <v>27</v>
      </c>
    </row>
    <row r="32" spans="1:19" ht="15.75" customHeight="1">
      <c r="A32" s="375"/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53">
        <v>29</v>
      </c>
      <c r="P32" s="55" t="s">
        <v>9</v>
      </c>
      <c r="Q32" s="41">
        <v>19</v>
      </c>
      <c r="R32" s="9" t="s">
        <v>26</v>
      </c>
    </row>
    <row r="33" spans="1:18" ht="15" customHeight="1">
      <c r="A33" s="375">
        <v>5</v>
      </c>
      <c r="B33" s="371" t="str">
        <f>B19</f>
        <v>T.J. SOKOL Holice "C" - Jakub Tlučhoř</v>
      </c>
      <c r="C33" s="371"/>
      <c r="D33" s="371" t="s">
        <v>9</v>
      </c>
      <c r="E33" s="371" t="str">
        <f>B15</f>
        <v>TJ Radomyšl, z.s. "B" - Tomáš Ježek</v>
      </c>
      <c r="F33" s="371"/>
      <c r="G33" s="371"/>
      <c r="H33" s="371"/>
      <c r="I33" s="371"/>
      <c r="J33" s="371"/>
      <c r="K33" s="371"/>
      <c r="L33" s="371"/>
      <c r="M33" s="371"/>
      <c r="N33" s="371"/>
      <c r="O33" s="54">
        <v>0</v>
      </c>
      <c r="P33" s="55" t="s">
        <v>9</v>
      </c>
      <c r="Q33" s="55">
        <v>2</v>
      </c>
      <c r="R33" s="9" t="s">
        <v>27</v>
      </c>
    </row>
    <row r="34" spans="1:18" ht="15" customHeight="1">
      <c r="A34" s="375"/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53">
        <v>15</v>
      </c>
      <c r="P34" s="55" t="s">
        <v>9</v>
      </c>
      <c r="Q34" s="41">
        <v>20</v>
      </c>
      <c r="R34" s="9" t="s">
        <v>26</v>
      </c>
    </row>
    <row r="35" spans="1:18" ht="15" customHeight="1">
      <c r="A35" s="375">
        <v>6</v>
      </c>
      <c r="B35" s="371" t="str">
        <f>B7</f>
        <v>TJ Peklo nad Zdobnicí "A" - Ondřej Fries</v>
      </c>
      <c r="C35" s="371"/>
      <c r="D35" s="371" t="s">
        <v>9</v>
      </c>
      <c r="E35" s="371" t="str">
        <f>B11</f>
        <v>MNK Modřice, z.s. "B" - Ondřej Jurka</v>
      </c>
      <c r="F35" s="371"/>
      <c r="G35" s="371"/>
      <c r="H35" s="371"/>
      <c r="I35" s="371"/>
      <c r="J35" s="371"/>
      <c r="K35" s="371"/>
      <c r="L35" s="371"/>
      <c r="M35" s="371"/>
      <c r="N35" s="371"/>
      <c r="O35" s="54">
        <v>2</v>
      </c>
      <c r="P35" s="55" t="s">
        <v>9</v>
      </c>
      <c r="Q35" s="55">
        <v>0</v>
      </c>
      <c r="R35" s="9" t="s">
        <v>27</v>
      </c>
    </row>
    <row r="36" spans="1:18" ht="15" customHeight="1">
      <c r="A36" s="375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53">
        <v>20</v>
      </c>
      <c r="P36" s="55" t="s">
        <v>9</v>
      </c>
      <c r="Q36" s="41">
        <v>9</v>
      </c>
      <c r="R36" s="9" t="s">
        <v>26</v>
      </c>
    </row>
    <row r="37" spans="1:18">
      <c r="P37" s="230"/>
      <c r="Q37" s="230"/>
      <c r="R37" s="10"/>
    </row>
    <row r="44" spans="1:18" ht="15" customHeight="1"/>
    <row r="50" ht="14.45" customHeight="1"/>
    <row r="51" ht="14.45" customHeight="1"/>
    <row r="53" ht="14.45" customHeight="1"/>
    <row r="54" ht="14.45" customHeight="1"/>
    <row r="62" ht="15" customHeight="1"/>
    <row r="67" ht="14.45" customHeight="1"/>
    <row r="68" ht="14.45" customHeight="1"/>
    <row r="80" ht="15" customHeight="1"/>
    <row r="85" ht="14.45" customHeight="1"/>
    <row r="86" ht="14.45" customHeight="1"/>
    <row r="98" ht="15" customHeight="1"/>
    <row r="103" ht="14.45" customHeight="1"/>
    <row r="104" ht="14.45" customHeight="1"/>
    <row r="121" ht="14.45" customHeight="1"/>
    <row r="122" ht="14.45" customHeight="1"/>
    <row r="139" ht="14.45" customHeight="1"/>
    <row r="140" ht="14.45" customHeight="1"/>
  </sheetData>
  <mergeCells count="151">
    <mergeCell ref="R17:R18"/>
    <mergeCell ref="A35:A36"/>
    <mergeCell ref="B35:C36"/>
    <mergeCell ref="D35:D36"/>
    <mergeCell ref="E35:N36"/>
    <mergeCell ref="P37:Q37"/>
    <mergeCell ref="A33:A34"/>
    <mergeCell ref="B33:C34"/>
    <mergeCell ref="D33:D34"/>
    <mergeCell ref="E33:N34"/>
    <mergeCell ref="A31:A32"/>
    <mergeCell ref="B31:C32"/>
    <mergeCell ref="D31:D32"/>
    <mergeCell ref="E31:N32"/>
    <mergeCell ref="I19:I20"/>
    <mergeCell ref="J19:J20"/>
    <mergeCell ref="K19:K20"/>
    <mergeCell ref="I15:K18"/>
    <mergeCell ref="I21:I22"/>
    <mergeCell ref="J21:J22"/>
    <mergeCell ref="K21:K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Q17:Q18"/>
    <mergeCell ref="O5:Q5"/>
    <mergeCell ref="O6:Q6"/>
    <mergeCell ref="F9:F10"/>
    <mergeCell ref="G9:G10"/>
    <mergeCell ref="H9:H10"/>
    <mergeCell ref="I9:I10"/>
    <mergeCell ref="J9:J10"/>
    <mergeCell ref="K9:K10"/>
    <mergeCell ref="N13:N14"/>
    <mergeCell ref="O13:O14"/>
    <mergeCell ref="O9:O10"/>
    <mergeCell ref="L9:L10"/>
    <mergeCell ref="M9:M10"/>
    <mergeCell ref="N9:N10"/>
    <mergeCell ref="Q13:Q14"/>
    <mergeCell ref="F11:H14"/>
    <mergeCell ref="I11:I12"/>
    <mergeCell ref="J11:J12"/>
    <mergeCell ref="K11:K12"/>
    <mergeCell ref="L11:L12"/>
    <mergeCell ref="M11:M12"/>
    <mergeCell ref="N11:N12"/>
    <mergeCell ref="O11:O12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20</vt:i4>
      </vt:variant>
    </vt:vector>
  </HeadingPairs>
  <TitlesOfParts>
    <vt:vector size="42" baseType="lpstr">
      <vt:lpstr>Přihlášky SŽ1</vt:lpstr>
      <vt:lpstr>Prezence 24.11.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sk E</vt:lpstr>
      <vt:lpstr>E - výsledky</vt:lpstr>
      <vt:lpstr>sk F</vt:lpstr>
      <vt:lpstr>F - výsledky</vt:lpstr>
      <vt:lpstr>sk G</vt:lpstr>
      <vt:lpstr>G - výsledky</vt:lpstr>
      <vt:lpstr>sk H</vt:lpstr>
      <vt:lpstr>H - výsledky</vt:lpstr>
      <vt:lpstr>Zápasy</vt:lpstr>
      <vt:lpstr>KO 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'E - výsledky'!Oblast_tisku</vt:lpstr>
      <vt:lpstr>'F - výsledky'!Oblast_tisku</vt:lpstr>
      <vt:lpstr>'G - výsledky'!Oblast_tisku</vt:lpstr>
      <vt:lpstr>'H - výsledky'!Oblast_tisku</vt:lpstr>
      <vt:lpstr>'KO '!Oblast_tisku</vt:lpstr>
      <vt:lpstr>'Prezence 24.11.'!Oblast_tisku</vt:lpstr>
      <vt:lpstr>'sk A'!Oblast_tisku</vt:lpstr>
      <vt:lpstr>'sk B'!Oblast_tisku</vt:lpstr>
      <vt:lpstr>'sk C'!Oblast_tisku</vt:lpstr>
      <vt:lpstr>'sk D'!Oblast_tisku</vt:lpstr>
      <vt:lpstr>'sk E'!Oblast_tisku</vt:lpstr>
      <vt:lpstr>'sk F'!Oblast_tisku</vt:lpstr>
      <vt:lpstr>'sk G'!Oblast_tisku</vt:lpstr>
      <vt:lpstr>'sk H'!Oblast_tisku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Uživatel systému Windows</cp:lastModifiedBy>
  <cp:lastPrinted>2018-11-24T17:10:48Z</cp:lastPrinted>
  <dcterms:created xsi:type="dcterms:W3CDTF">2014-08-25T11:10:33Z</dcterms:created>
  <dcterms:modified xsi:type="dcterms:W3CDTF">2018-11-24T17:48:27Z</dcterms:modified>
</cp:coreProperties>
</file>