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emf" ContentType="image/x-emf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6380" windowHeight="8196" tabRatio="817" activeTab="12"/>
  </bookViews>
  <sheets>
    <sheet name="Přihlášky MŽ3" sheetId="1" r:id="rId1"/>
    <sheet name="Prezence 10.6." sheetId="2" r:id="rId2"/>
    <sheet name="Nasazení do skupin" sheetId="3" r:id="rId3"/>
    <sheet name="sk A" sheetId="4" r:id="rId4"/>
    <sheet name="A - výsledky" sheetId="5" r:id="rId5"/>
    <sheet name="sk B" sheetId="6" r:id="rId6"/>
    <sheet name="B - výsledky" sheetId="7" r:id="rId7"/>
    <sheet name="sk C" sheetId="8" r:id="rId8"/>
    <sheet name="C - výsledky" sheetId="9" r:id="rId9"/>
    <sheet name="sk D" sheetId="10" r:id="rId10"/>
    <sheet name="D - výsledky" sheetId="11" r:id="rId11"/>
    <sheet name="Zápasy" sheetId="12" r:id="rId12"/>
    <sheet name="KO" sheetId="13" r:id="rId13"/>
    <sheet name="Zápisy" sheetId="14" r:id="rId14"/>
  </sheets>
  <externalReferences>
    <externalReference r:id="rId15"/>
  </externalReferences>
  <definedNames>
    <definedName name="_FilterDatabase_0" localSheetId="11">Zápasy!$B$2:$I$2</definedName>
    <definedName name="_xlnm._FilterDatabase" localSheetId="11">Zápasy!$B$2:$I$2</definedName>
    <definedName name="contacted">[1]Pomucky!$C$2:$C$3</definedName>
    <definedName name="_xlnm.Print_Area" localSheetId="4">'A - výsledky'!$A$1:$R$30</definedName>
    <definedName name="_xlnm.Print_Area" localSheetId="6">'B - výsledky'!$A$1:$R$30</definedName>
    <definedName name="_xlnm.Print_Area" localSheetId="8">'C - výsledky'!$A$1:$R$30</definedName>
    <definedName name="_xlnm.Print_Area" localSheetId="10">'D - výsledky'!$A$1:$R$30</definedName>
    <definedName name="_xlnm.Print_Area" localSheetId="3">'sk A'!$A$2:$R$36</definedName>
    <definedName name="_xlnm.Print_Area" localSheetId="5">'sk B'!$A$2:$R$36</definedName>
    <definedName name="_xlnm.Print_Area" localSheetId="7">'sk C'!$A$2:$R$36</definedName>
    <definedName name="_xlnm.Print_Area" localSheetId="9">'sk D'!$A$2:$R$36</definedName>
    <definedName name="_xlnm.Print_Area" localSheetId="11">Zápasy!$B$2:$I$29</definedName>
    <definedName name="_xlnm.Print_Area" localSheetId="13">Zápisy!$A$2:$S$38</definedName>
    <definedName name="Print_Area_0" localSheetId="4">'A - výsledky'!$A$1:$R$30</definedName>
    <definedName name="Print_Area_0" localSheetId="6">'B - výsledky'!$A$1:$R$30</definedName>
    <definedName name="Print_Area_0" localSheetId="8">'C - výsledky'!$A$1:$R$30</definedName>
    <definedName name="Print_Area_0" localSheetId="10">'D - výsledky'!$A$1:$R$30</definedName>
    <definedName name="Print_Area_0" localSheetId="3">'sk A'!$A$2:$R$36</definedName>
    <definedName name="Print_Area_0" localSheetId="5">'sk B'!$A$2:$R$36</definedName>
    <definedName name="Print_Area_0" localSheetId="7">'sk C'!$A$2:$R$36</definedName>
    <definedName name="Print_Area_0" localSheetId="9">'sk D'!$A$2:$R$36</definedName>
    <definedName name="Print_Area_0" localSheetId="11">Zápasy!$B$2:$I$29</definedName>
    <definedName name="Print_Area_0" localSheetId="13">Zápisy!$A$2:$S$38</definedName>
    <definedName name="Ucast">[1]Pomucky!$A$2:$A$3</definedName>
    <definedName name="volba" localSheetId="1">#REF!</definedName>
    <definedName name="volba" localSheetId="13">#REF!</definedName>
    <definedName name="volba">#REF!</definedName>
  </definedName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5" i="3"/>
  <c r="D5"/>
  <c r="E5"/>
  <c r="F5"/>
  <c r="G5"/>
  <c r="H5"/>
  <c r="I5"/>
  <c r="J5"/>
  <c r="K5"/>
  <c r="L5"/>
  <c r="M5"/>
  <c r="N5"/>
  <c r="O5"/>
  <c r="P5"/>
  <c r="Q5"/>
  <c r="R5"/>
  <c r="S5"/>
  <c r="C6"/>
  <c r="D6"/>
  <c r="E6"/>
  <c r="F6"/>
  <c r="G6"/>
  <c r="H6"/>
  <c r="I6"/>
  <c r="J6"/>
  <c r="K6"/>
  <c r="L6"/>
  <c r="M6"/>
  <c r="N6"/>
  <c r="O6"/>
  <c r="P6"/>
  <c r="Q6"/>
  <c r="R6"/>
  <c r="S6"/>
  <c r="C7"/>
  <c r="D7"/>
  <c r="E7"/>
  <c r="F7"/>
  <c r="G7"/>
  <c r="H7"/>
  <c r="I7"/>
  <c r="J7"/>
  <c r="K7"/>
  <c r="L7"/>
  <c r="M7"/>
  <c r="N7"/>
  <c r="O7"/>
  <c r="P7"/>
  <c r="Q7"/>
  <c r="R7"/>
  <c r="S7"/>
  <c r="C8"/>
  <c r="D8"/>
  <c r="E8"/>
  <c r="F8"/>
  <c r="G8"/>
  <c r="H8"/>
  <c r="I8"/>
  <c r="J8"/>
  <c r="K8"/>
  <c r="L8"/>
  <c r="M8"/>
  <c r="N8"/>
  <c r="O8"/>
  <c r="P8"/>
  <c r="Q8"/>
  <c r="R8"/>
  <c r="S8"/>
  <c r="C9"/>
  <c r="D9"/>
  <c r="E9"/>
  <c r="F9"/>
  <c r="G9"/>
  <c r="H9"/>
  <c r="I9"/>
  <c r="J9"/>
  <c r="K9"/>
  <c r="L9"/>
  <c r="M9"/>
  <c r="N9"/>
  <c r="O9"/>
  <c r="P9"/>
  <c r="Q9"/>
  <c r="R9"/>
  <c r="S9"/>
  <c r="C10"/>
  <c r="D10"/>
  <c r="E10"/>
  <c r="F10"/>
  <c r="G10"/>
  <c r="H10"/>
  <c r="I10"/>
  <c r="J10"/>
  <c r="K10"/>
  <c r="L10"/>
  <c r="M10"/>
  <c r="N10"/>
  <c r="O10"/>
  <c r="P10"/>
  <c r="Q10"/>
  <c r="R10"/>
  <c r="S10"/>
  <c r="C11"/>
  <c r="D11"/>
  <c r="E11"/>
  <c r="F11"/>
  <c r="G11"/>
  <c r="H11"/>
  <c r="I11"/>
  <c r="J11"/>
  <c r="K11"/>
  <c r="L11"/>
  <c r="M11"/>
  <c r="N11"/>
  <c r="O11"/>
  <c r="P11"/>
  <c r="Q11"/>
  <c r="R11"/>
  <c r="S11"/>
  <c r="C12"/>
  <c r="D12"/>
  <c r="E12"/>
  <c r="F12"/>
  <c r="G12"/>
  <c r="H12"/>
  <c r="I12"/>
  <c r="J12"/>
  <c r="K12"/>
  <c r="L12"/>
  <c r="M12"/>
  <c r="N12"/>
  <c r="O12"/>
  <c r="P12"/>
  <c r="Q12"/>
  <c r="R12"/>
  <c r="S12"/>
  <c r="C13"/>
  <c r="D13"/>
  <c r="E13"/>
  <c r="F13"/>
  <c r="G13"/>
  <c r="H13"/>
  <c r="I13"/>
  <c r="J13"/>
  <c r="K13"/>
  <c r="L13"/>
  <c r="M13"/>
  <c r="N13"/>
  <c r="O13"/>
  <c r="P13"/>
  <c r="Q13"/>
  <c r="R13"/>
  <c r="S13"/>
  <c r="C14"/>
  <c r="D14"/>
  <c r="E14"/>
  <c r="F14"/>
  <c r="G14"/>
  <c r="H14"/>
  <c r="I14"/>
  <c r="J14"/>
  <c r="K14"/>
  <c r="L14"/>
  <c r="M14"/>
  <c r="N14"/>
  <c r="O14"/>
  <c r="P14"/>
  <c r="Q14"/>
  <c r="R14"/>
  <c r="S14"/>
  <c r="C15"/>
  <c r="D15"/>
  <c r="E15"/>
  <c r="F15"/>
  <c r="G15"/>
  <c r="H15"/>
  <c r="I15"/>
  <c r="J15"/>
  <c r="K15"/>
  <c r="L15"/>
  <c r="M15"/>
  <c r="N15"/>
  <c r="O15"/>
  <c r="P15"/>
  <c r="Q15"/>
  <c r="R15"/>
  <c r="S15"/>
  <c r="C16"/>
  <c r="D16"/>
  <c r="E16"/>
  <c r="F16"/>
  <c r="G16"/>
  <c r="H16"/>
  <c r="I16"/>
  <c r="J16"/>
  <c r="K16"/>
  <c r="L16"/>
  <c r="M16"/>
  <c r="N16"/>
  <c r="O16"/>
  <c r="P16"/>
  <c r="Q16"/>
  <c r="R16"/>
  <c r="S16"/>
  <c r="D14" i="1"/>
  <c r="C14"/>
  <c r="J25" i="14" l="1"/>
  <c r="B25"/>
  <c r="S23"/>
  <c r="J23"/>
  <c r="J6"/>
  <c r="B6"/>
  <c r="S4"/>
  <c r="J4"/>
  <c r="H29" i="12"/>
  <c r="F29"/>
  <c r="H28"/>
  <c r="F28"/>
  <c r="H27"/>
  <c r="F27"/>
  <c r="H26"/>
  <c r="F26"/>
  <c r="H25"/>
  <c r="F25"/>
  <c r="H24"/>
  <c r="F24"/>
  <c r="H23"/>
  <c r="F23"/>
  <c r="H22"/>
  <c r="F22"/>
  <c r="H21"/>
  <c r="F21"/>
  <c r="H20"/>
  <c r="F20"/>
  <c r="H19"/>
  <c r="F19"/>
  <c r="H18"/>
  <c r="F18"/>
  <c r="C15"/>
  <c r="C14"/>
  <c r="C13"/>
  <c r="C12"/>
  <c r="C11"/>
  <c r="C10"/>
  <c r="C9"/>
  <c r="C8"/>
  <c r="H17" i="11"/>
  <c r="F17"/>
  <c r="E17"/>
  <c r="Q17" s="1"/>
  <c r="C17"/>
  <c r="O17" s="1"/>
  <c r="H15"/>
  <c r="F15"/>
  <c r="E15"/>
  <c r="Q15" s="1"/>
  <c r="Q13"/>
  <c r="O13"/>
  <c r="E13"/>
  <c r="C13"/>
  <c r="Q11"/>
  <c r="K11"/>
  <c r="E11"/>
  <c r="C11"/>
  <c r="O11" s="1"/>
  <c r="Q9"/>
  <c r="O9"/>
  <c r="Q7"/>
  <c r="O7"/>
  <c r="K7"/>
  <c r="C15" s="1"/>
  <c r="O15" s="1"/>
  <c r="H7"/>
  <c r="C4"/>
  <c r="A2"/>
  <c r="C4" i="10"/>
  <c r="A2"/>
  <c r="H17" i="9"/>
  <c r="F17"/>
  <c r="E17"/>
  <c r="Q17" s="1"/>
  <c r="C17"/>
  <c r="O17" s="1"/>
  <c r="H15"/>
  <c r="E15"/>
  <c r="Q15" s="1"/>
  <c r="C15"/>
  <c r="O13"/>
  <c r="E13"/>
  <c r="Q13" s="1"/>
  <c r="C13"/>
  <c r="K11"/>
  <c r="F15" s="1"/>
  <c r="E11"/>
  <c r="Q9"/>
  <c r="O9"/>
  <c r="O7"/>
  <c r="H7"/>
  <c r="C11" s="1"/>
  <c r="O11" s="1"/>
  <c r="C4"/>
  <c r="A2"/>
  <c r="AS129" i="8"/>
  <c r="AA129"/>
  <c r="AO127"/>
  <c r="AS110"/>
  <c r="AA110"/>
  <c r="AO108"/>
  <c r="C4"/>
  <c r="AA108" s="1"/>
  <c r="A2"/>
  <c r="H17" i="7"/>
  <c r="F17"/>
  <c r="E17"/>
  <c r="Q17" s="1"/>
  <c r="C17"/>
  <c r="O17" s="1"/>
  <c r="H15"/>
  <c r="F15"/>
  <c r="C15"/>
  <c r="O15" s="1"/>
  <c r="E13"/>
  <c r="Q13" s="1"/>
  <c r="C13"/>
  <c r="O13" s="1"/>
  <c r="I11"/>
  <c r="C11"/>
  <c r="O11" s="1"/>
  <c r="Q9"/>
  <c r="O9"/>
  <c r="Q7"/>
  <c r="I7"/>
  <c r="E15" s="1"/>
  <c r="Q15" s="1"/>
  <c r="F7"/>
  <c r="O7" s="1"/>
  <c r="C4"/>
  <c r="A2"/>
  <c r="AS129" i="6"/>
  <c r="AA129"/>
  <c r="AO127"/>
  <c r="AS110"/>
  <c r="AA110"/>
  <c r="AO108"/>
  <c r="C4"/>
  <c r="AA127" s="1"/>
  <c r="A2"/>
  <c r="H17" i="5"/>
  <c r="F17"/>
  <c r="E17"/>
  <c r="Q17" s="1"/>
  <c r="C17"/>
  <c r="O17" s="1"/>
  <c r="H15"/>
  <c r="F15"/>
  <c r="E15"/>
  <c r="Q15" s="1"/>
  <c r="Q13"/>
  <c r="E13"/>
  <c r="C13"/>
  <c r="O13" s="1"/>
  <c r="Q11"/>
  <c r="I11"/>
  <c r="E11"/>
  <c r="C11"/>
  <c r="O11" s="1"/>
  <c r="Q9"/>
  <c r="O9"/>
  <c r="Q7"/>
  <c r="O7"/>
  <c r="K7"/>
  <c r="C15" s="1"/>
  <c r="O15" s="1"/>
  <c r="H7"/>
  <c r="C4"/>
  <c r="A2"/>
  <c r="C4" i="4"/>
  <c r="A2"/>
  <c r="B16" i="3"/>
  <c r="B15" i="11" s="1"/>
  <c r="B15" i="3"/>
  <c r="B11" i="11" s="1"/>
  <c r="B14" i="3"/>
  <c r="B7" i="10" s="1"/>
  <c r="B13" i="3"/>
  <c r="B15" i="8" s="1"/>
  <c r="B12" i="3"/>
  <c r="B11" i="8" s="1"/>
  <c r="B11" i="3"/>
  <c r="B7" i="9" s="1"/>
  <c r="B10" i="3"/>
  <c r="B15" i="7" s="1"/>
  <c r="E25" s="1"/>
  <c r="H5" i="12" s="1"/>
  <c r="H32" i="14" s="1"/>
  <c r="B9" i="3"/>
  <c r="B11" i="6" s="1"/>
  <c r="B8" i="3"/>
  <c r="B7" i="7" s="1"/>
  <c r="B7" i="3"/>
  <c r="B15" i="5" s="1"/>
  <c r="B6" i="3"/>
  <c r="B11" i="5" s="1"/>
  <c r="B5" i="3"/>
  <c r="B7" i="4" s="1"/>
  <c r="B11" l="1"/>
  <c r="B15" i="6"/>
  <c r="B11" i="10"/>
  <c r="B7" i="5"/>
  <c r="B29" s="1"/>
  <c r="F12" i="12" s="1"/>
  <c r="B7" i="11"/>
  <c r="B29" s="1"/>
  <c r="F15" i="12" s="1"/>
  <c r="B29" i="7"/>
  <c r="F13" i="12" s="1"/>
  <c r="B25" i="7"/>
  <c r="F5" i="12" s="1"/>
  <c r="B32" i="14" s="1"/>
  <c r="E25" i="11"/>
  <c r="H7" i="12" s="1"/>
  <c r="E27" i="11"/>
  <c r="H11" i="12" s="1"/>
  <c r="B29" i="9"/>
  <c r="F14" i="12" s="1"/>
  <c r="B25" i="9"/>
  <c r="F6" i="12" s="1"/>
  <c r="E29" i="5"/>
  <c r="H12" i="12" s="1"/>
  <c r="B27" i="5"/>
  <c r="F8" i="12" s="1"/>
  <c r="O15" i="9"/>
  <c r="E25" i="5"/>
  <c r="H4" i="12" s="1"/>
  <c r="H13" i="14" s="1"/>
  <c r="E27" i="5"/>
  <c r="H8" i="12" s="1"/>
  <c r="E29" i="11"/>
  <c r="H15" i="12" s="1"/>
  <c r="B27" i="11"/>
  <c r="F11" i="12" s="1"/>
  <c r="L38" i="14"/>
  <c r="H38"/>
  <c r="J37"/>
  <c r="L36"/>
  <c r="H36"/>
  <c r="P29"/>
  <c r="K38"/>
  <c r="I37"/>
  <c r="K36"/>
  <c r="I29"/>
  <c r="J38"/>
  <c r="L37"/>
  <c r="H37"/>
  <c r="J36"/>
  <c r="I38"/>
  <c r="K37"/>
  <c r="I36"/>
  <c r="E11" i="7"/>
  <c r="Q11" s="1"/>
  <c r="AA127" i="8"/>
  <c r="B11" i="9"/>
  <c r="B15" i="4"/>
  <c r="AA108" i="6"/>
  <c r="B7" i="8"/>
  <c r="Q7" i="9"/>
  <c r="Q11"/>
  <c r="B15" i="10"/>
  <c r="E27" i="7"/>
  <c r="H9" i="12" s="1"/>
  <c r="B25" i="5"/>
  <c r="F4" i="12" s="1"/>
  <c r="B13" i="14" s="1"/>
  <c r="B7" i="6"/>
  <c r="B11" i="7"/>
  <c r="B15" i="9"/>
  <c r="B25" i="11"/>
  <c r="F7" i="12" s="1"/>
  <c r="C19" i="14" l="1"/>
  <c r="E18"/>
  <c r="C17"/>
  <c r="F19"/>
  <c r="B19"/>
  <c r="D18"/>
  <c r="F17"/>
  <c r="B17"/>
  <c r="D19"/>
  <c r="F18"/>
  <c r="B18"/>
  <c r="D17"/>
  <c r="I8"/>
  <c r="E19"/>
  <c r="C18"/>
  <c r="E17"/>
  <c r="P8"/>
  <c r="E27" i="9"/>
  <c r="H10" i="12" s="1"/>
  <c r="E25" i="9"/>
  <c r="H6" i="12" s="1"/>
  <c r="E29" i="9"/>
  <c r="H14" i="12" s="1"/>
  <c r="B27" i="9"/>
  <c r="F10" i="12" s="1"/>
  <c r="B27" i="7"/>
  <c r="F9" i="12" s="1"/>
  <c r="E29" i="7"/>
  <c r="H13" i="12" s="1"/>
  <c r="L19" i="14"/>
  <c r="H19"/>
  <c r="J18"/>
  <c r="L17"/>
  <c r="H17"/>
  <c r="P10"/>
  <c r="K19"/>
  <c r="I18"/>
  <c r="K17"/>
  <c r="I10"/>
  <c r="I19"/>
  <c r="K18"/>
  <c r="I17"/>
  <c r="J19"/>
  <c r="L18"/>
  <c r="H18"/>
  <c r="J17"/>
  <c r="C38"/>
  <c r="E37"/>
  <c r="C36"/>
  <c r="F38"/>
  <c r="B38"/>
  <c r="D37"/>
  <c r="F36"/>
  <c r="B36"/>
  <c r="I27"/>
  <c r="E38"/>
  <c r="C37"/>
  <c r="E36"/>
  <c r="P27"/>
  <c r="D38"/>
  <c r="F37"/>
  <c r="B37"/>
  <c r="D36"/>
</calcChain>
</file>

<file path=xl/sharedStrings.xml><?xml version="1.0" encoding="utf-8"?>
<sst xmlns="http://schemas.openxmlformats.org/spreadsheetml/2006/main" count="632" uniqueCount="232">
  <si>
    <t>MČR mladší žáci trojice Útěchov 10.6.2018</t>
  </si>
  <si>
    <t>datum přihl.</t>
  </si>
  <si>
    <t>počet</t>
  </si>
  <si>
    <t>přijato</t>
  </si>
  <si>
    <t>klub</t>
  </si>
  <si>
    <t>vedoucí</t>
  </si>
  <si>
    <t>Městský nohejbalový klub Modřice, z.s.</t>
  </si>
  <si>
    <t>Petr Gulda</t>
  </si>
  <si>
    <t>TJ Dynamo České Budějovice z.s.</t>
  </si>
  <si>
    <t>Bronislav Pilbauer</t>
  </si>
  <si>
    <t>SK Liapor - Witte Karlovy Vary z.s.</t>
  </si>
  <si>
    <t>Karel Hron</t>
  </si>
  <si>
    <t>UNITOP SKP Žďár nad Sázavou - oddíl nohejbalu</t>
  </si>
  <si>
    <t>Vladimír Sommer</t>
  </si>
  <si>
    <t>TJ Avia Čakovice</t>
  </si>
  <si>
    <t>Jan Kantner</t>
  </si>
  <si>
    <t>Tělovýchovná jednota Radomyšl, z.s.</t>
  </si>
  <si>
    <t>Milan Koubovský</t>
  </si>
  <si>
    <t>TJ Baník Stříbro</t>
  </si>
  <si>
    <t>Petr Tolar</t>
  </si>
  <si>
    <t>TJ Peklo nad Zdobnicí</t>
  </si>
  <si>
    <t>Michal Hostinský</t>
  </si>
  <si>
    <t>T.J. SOKOL Holice</t>
  </si>
  <si>
    <t>Marek Líbal</t>
  </si>
  <si>
    <t xml:space="preserve">Přihlášky do 25.5.2018 dle Termínového kalendáře </t>
  </si>
  <si>
    <t xml:space="preserve">Upozornění - dle Rozpisu jednorázových utkání </t>
  </si>
  <si>
    <t>musí být minimální počet sestav pro MČR 12 !!!</t>
  </si>
  <si>
    <t xml:space="preserve">V tuto chvíli se trojice nemohou hrát jako MČR, </t>
  </si>
  <si>
    <t>ale jen jako turnaj v rámci Poháru ČNS mládeže.</t>
  </si>
  <si>
    <t>Prezence MČR mladší žáci trojice Útěchov 10.6.2018</t>
  </si>
  <si>
    <t>Název týmu</t>
  </si>
  <si>
    <t>r.č.</t>
  </si>
  <si>
    <t>Jméno</t>
  </si>
  <si>
    <t>č.dr.</t>
  </si>
  <si>
    <t>Kapitán</t>
  </si>
  <si>
    <t>Trenér</t>
  </si>
  <si>
    <t>Městský nohejbalový klub Modřice, z.s. "A"</t>
  </si>
  <si>
    <t>Kolouch Patrik</t>
  </si>
  <si>
    <t>Svoboda Michael</t>
  </si>
  <si>
    <t>Sluka Tomáš</t>
  </si>
  <si>
    <t>Kolouch</t>
  </si>
  <si>
    <t>Bednář</t>
  </si>
  <si>
    <t>Městský nohejbalový klub Modřice, z.s. "B"</t>
  </si>
  <si>
    <t>Bednář Tadeáš</t>
  </si>
  <si>
    <t>Iláš Patrik</t>
  </si>
  <si>
    <t>Jahoda Tomáš</t>
  </si>
  <si>
    <t>Buchal Patrik</t>
  </si>
  <si>
    <t>Kalianko Kryštof</t>
  </si>
  <si>
    <t>Štrob Jaromír</t>
  </si>
  <si>
    <t>Buchal</t>
  </si>
  <si>
    <t>Višvader</t>
  </si>
  <si>
    <t>Gregor Tobiáš</t>
  </si>
  <si>
    <t>Lebeda Marek</t>
  </si>
  <si>
    <t>Stýblo Petr</t>
  </si>
  <si>
    <t>Sunek Matěj</t>
  </si>
  <si>
    <t>Stýblo</t>
  </si>
  <si>
    <t>Dutka</t>
  </si>
  <si>
    <t>Bukáček Adam</t>
  </si>
  <si>
    <t>Sobotka Matěj</t>
  </si>
  <si>
    <t>Sládek František</t>
  </si>
  <si>
    <t>Bukáček</t>
  </si>
  <si>
    <t>Sobotka</t>
  </si>
  <si>
    <t>Kalous Václav</t>
  </si>
  <si>
    <t>Matura Tobiáš</t>
  </si>
  <si>
    <t>Suchý Martin</t>
  </si>
  <si>
    <t>Kalous</t>
  </si>
  <si>
    <t>Suchý</t>
  </si>
  <si>
    <t>Mandl Šimon</t>
  </si>
  <si>
    <t>Mach Štěpán</t>
  </si>
  <si>
    <t>Votava Tomáš</t>
  </si>
  <si>
    <t>Mandl</t>
  </si>
  <si>
    <t>Votava</t>
  </si>
  <si>
    <t>Tolar Ondřej</t>
  </si>
  <si>
    <t>Adam Gaszczyk</t>
  </si>
  <si>
    <t>Sobotka Lukáš</t>
  </si>
  <si>
    <t>Gasczyk</t>
  </si>
  <si>
    <t>Tolar</t>
  </si>
  <si>
    <t>Jarkovský Pavel</t>
  </si>
  <si>
    <t>Koblic Martin</t>
  </si>
  <si>
    <t>Jindra Jaroslav</t>
  </si>
  <si>
    <t>Jarkovský</t>
  </si>
  <si>
    <t>Hostinský</t>
  </si>
  <si>
    <t>Herynek Petr</t>
  </si>
  <si>
    <t>Jirka Ota</t>
  </si>
  <si>
    <t>Machatý Dominik</t>
  </si>
  <si>
    <t>Jirka</t>
  </si>
  <si>
    <t>Křepelka</t>
  </si>
  <si>
    <t>Městský nohejbalový klub Modřice, z.s. "C"</t>
  </si>
  <si>
    <t>Drietomský Jan</t>
  </si>
  <si>
    <t>Pauk Šimon</t>
  </si>
  <si>
    <t>Čuma Jiří</t>
  </si>
  <si>
    <t>Čuma</t>
  </si>
  <si>
    <t>Stehlík</t>
  </si>
  <si>
    <t>NK RUM Holubice</t>
  </si>
  <si>
    <t>Dlabka František</t>
  </si>
  <si>
    <t>Kordiovský Adam</t>
  </si>
  <si>
    <t>Havlík Antonín</t>
  </si>
  <si>
    <t>Dlabka</t>
  </si>
  <si>
    <t>MŽ3</t>
  </si>
  <si>
    <t>11. GALA MČR mladších žáků trojice</t>
  </si>
  <si>
    <t>Útěchov 10.6.2018</t>
  </si>
  <si>
    <t>Skupina</t>
  </si>
  <si>
    <t>č.d.</t>
  </si>
  <si>
    <t>A</t>
  </si>
  <si>
    <t>B</t>
  </si>
  <si>
    <t>C</t>
  </si>
  <si>
    <t>D</t>
  </si>
  <si>
    <t>skóre sety</t>
  </si>
  <si>
    <t>body</t>
  </si>
  <si>
    <t>skóre míče</t>
  </si>
  <si>
    <t>pořadí</t>
  </si>
  <si>
    <t>MČR</t>
  </si>
  <si>
    <t>:</t>
  </si>
  <si>
    <t>1.</t>
  </si>
  <si>
    <t>3.</t>
  </si>
  <si>
    <t>2.</t>
  </si>
  <si>
    <t>Výsledky zápasů</t>
  </si>
  <si>
    <t>sety</t>
  </si>
  <si>
    <t>míče</t>
  </si>
  <si>
    <t>Vítězí družstvo  :   …………………………….   ….  :  ….    skóre :   ……  :  ……</t>
  </si>
  <si>
    <t>Zápis o utkání na turnaji</t>
  </si>
  <si>
    <t xml:space="preserve">Kategorie : </t>
  </si>
  <si>
    <t>Skupina :</t>
  </si>
  <si>
    <t>Kurt :</t>
  </si>
  <si>
    <t>družstvo  A</t>
  </si>
  <si>
    <t>družstvo B</t>
  </si>
  <si>
    <t>I.   Set  :</t>
  </si>
  <si>
    <t>II. Set  :</t>
  </si>
  <si>
    <t>III. Set  :</t>
  </si>
  <si>
    <t xml:space="preserve">  </t>
  </si>
  <si>
    <t xml:space="preserve"> </t>
  </si>
  <si>
    <t>zápas</t>
  </si>
  <si>
    <t>skupina</t>
  </si>
  <si>
    <t>kolo</t>
  </si>
  <si>
    <t>hřiště č.</t>
  </si>
  <si>
    <t xml:space="preserve">TJ Útěchov </t>
  </si>
  <si>
    <t>skupina A až D</t>
  </si>
  <si>
    <t>I.</t>
  </si>
  <si>
    <t>2:0</t>
  </si>
  <si>
    <t>0:2</t>
  </si>
  <si>
    <t>2:1</t>
  </si>
  <si>
    <t>II.</t>
  </si>
  <si>
    <t>III.</t>
  </si>
  <si>
    <t>Play-off</t>
  </si>
  <si>
    <t>OF1</t>
  </si>
  <si>
    <t>OF2</t>
  </si>
  <si>
    <t>OF3</t>
  </si>
  <si>
    <t>OF4</t>
  </si>
  <si>
    <t>ČF1</t>
  </si>
  <si>
    <t>ČF2</t>
  </si>
  <si>
    <t>ČF3</t>
  </si>
  <si>
    <t>ČF4</t>
  </si>
  <si>
    <t>SF1</t>
  </si>
  <si>
    <t>SF2</t>
  </si>
  <si>
    <t>3M</t>
  </si>
  <si>
    <t>1:2</t>
  </si>
  <si>
    <t>F</t>
  </si>
  <si>
    <t>Osmifinále</t>
  </si>
  <si>
    <t>Čtvrtfinále</t>
  </si>
  <si>
    <t>Semifinále</t>
  </si>
  <si>
    <t>Finále</t>
  </si>
  <si>
    <t>VÍTĚZ</t>
  </si>
  <si>
    <t>A1</t>
  </si>
  <si>
    <t>Modřice B</t>
  </si>
  <si>
    <t>0:2 (8:10, 3:10)</t>
  </si>
  <si>
    <t>Žďár</t>
  </si>
  <si>
    <t>C2</t>
  </si>
  <si>
    <t>Ždár</t>
  </si>
  <si>
    <t>2:0 (10:2, 10:4)</t>
  </si>
  <si>
    <t xml:space="preserve">Žďár nad Sázavou </t>
  </si>
  <si>
    <t>D3</t>
  </si>
  <si>
    <t>K. Vary</t>
  </si>
  <si>
    <t>0:2 (7:10, 3:10)</t>
  </si>
  <si>
    <t>Modřice A</t>
  </si>
  <si>
    <t>B1</t>
  </si>
  <si>
    <t>2:0 (10:3, 10:8)</t>
  </si>
  <si>
    <t>D2</t>
  </si>
  <si>
    <t>Peklo</t>
  </si>
  <si>
    <t>2:0 (10:0, 10:0)</t>
  </si>
  <si>
    <t xml:space="preserve">Peklo </t>
  </si>
  <si>
    <t>C3</t>
  </si>
  <si>
    <t>Modřice C</t>
  </si>
  <si>
    <t>2:0 (10:2, 10:3)</t>
  </si>
  <si>
    <t>C1</t>
  </si>
  <si>
    <t>Čakovice</t>
  </si>
  <si>
    <t>2:0 (10:3, 10:3)</t>
  </si>
  <si>
    <t>A2</t>
  </si>
  <si>
    <t>České Budějovice</t>
  </si>
  <si>
    <t>0:2 (6:10, 6:10)</t>
  </si>
  <si>
    <t>Holice</t>
  </si>
  <si>
    <t>B3</t>
  </si>
  <si>
    <t>2:0 (10:5, 10:3)</t>
  </si>
  <si>
    <t>D1</t>
  </si>
  <si>
    <t>Radomyšl</t>
  </si>
  <si>
    <t>2:0 (10:4, 10:8)</t>
  </si>
  <si>
    <t>B2</t>
  </si>
  <si>
    <t>Stříbro</t>
  </si>
  <si>
    <t>2:0 (10.2, 10:3)</t>
  </si>
  <si>
    <t>A3</t>
  </si>
  <si>
    <t>Holubice</t>
  </si>
  <si>
    <t>1:2 (10:5, 7:10, 9:10)</t>
  </si>
  <si>
    <t>Nasazení nalosováno</t>
  </si>
  <si>
    <t>Datum</t>
  </si>
  <si>
    <t>ZÁPIS O UTKÁNÍ V NOHEJBALU - jednorázové soutěže</t>
  </si>
  <si>
    <t>SOUTĚŽ:</t>
  </si>
  <si>
    <t xml:space="preserve"> KATEGORIE:</t>
  </si>
  <si>
    <t xml:space="preserve"> UTKÁNÍ Č.:</t>
  </si>
  <si>
    <t xml:space="preserve"> SKUPINA:</t>
  </si>
  <si>
    <t>DATUM:</t>
  </si>
  <si>
    <t xml:space="preserve"> HŘIŠTĚ Č.:</t>
  </si>
  <si>
    <t xml:space="preserve"> ZAČÁTEK:</t>
  </si>
  <si>
    <t xml:space="preserve"> KONEC:</t>
  </si>
  <si>
    <t xml:space="preserve"> ROZHODČÍ:</t>
  </si>
  <si>
    <t xml:space="preserve"> TRENÉR D:</t>
  </si>
  <si>
    <t xml:space="preserve"> KAPITÁN D:</t>
  </si>
  <si>
    <t>podpis</t>
  </si>
  <si>
    <t xml:space="preserve"> TRENÉR H:</t>
  </si>
  <si>
    <t xml:space="preserve"> KAPITÁN H:</t>
  </si>
  <si>
    <t>SET</t>
  </si>
  <si>
    <t>DOMÁCÍ</t>
  </si>
  <si>
    <t>T</t>
  </si>
  <si>
    <t>HOSTÉ</t>
  </si>
  <si>
    <t>MÍČE</t>
  </si>
  <si>
    <t>SETY</t>
  </si>
  <si>
    <t>ZÁPAS</t>
  </si>
  <si>
    <t>H</t>
  </si>
  <si>
    <t>REG. Č.</t>
  </si>
  <si>
    <t>POZNÁMKA</t>
  </si>
  <si>
    <t>JMÉNO</t>
  </si>
  <si>
    <t>Č. DRESU</t>
  </si>
  <si>
    <t>Dohlášeni 07.06.2018</t>
  </si>
  <si>
    <t>R.U.M. NK Holubice</t>
  </si>
</sst>
</file>

<file path=xl/styles.xml><?xml version="1.0" encoding="utf-8"?>
<styleSheet xmlns="http://schemas.openxmlformats.org/spreadsheetml/2006/main">
  <numFmts count="1">
    <numFmt numFmtId="164" formatCode="0.00\ %"/>
  </numFmts>
  <fonts count="64">
    <font>
      <sz val="11"/>
      <color rgb="FF000000"/>
      <name val="Calibri"/>
      <family val="2"/>
      <charset val="238"/>
    </font>
    <font>
      <b/>
      <sz val="24"/>
      <color rgb="FF000000"/>
      <name val="Calibri"/>
      <family val="2"/>
      <charset val="238"/>
    </font>
    <font>
      <b/>
      <sz val="16"/>
      <name val="Arial"/>
      <family val="2"/>
      <charset val="238"/>
    </font>
    <font>
      <b/>
      <sz val="10"/>
      <name val="Arial"/>
      <family val="2"/>
      <charset val="238"/>
    </font>
    <font>
      <b/>
      <sz val="16"/>
      <name val="Arial CE"/>
      <charset val="238"/>
    </font>
    <font>
      <b/>
      <sz val="11"/>
      <name val="Times New Roman"/>
      <family val="1"/>
      <charset val="238"/>
    </font>
    <font>
      <b/>
      <sz val="10"/>
      <name val="Arial CE"/>
      <charset val="238"/>
    </font>
    <font>
      <sz val="11"/>
      <name val="Times New Roman"/>
      <family val="1"/>
      <charset val="238"/>
    </font>
    <font>
      <sz val="10"/>
      <name val="Arial"/>
      <family val="2"/>
      <charset val="238"/>
    </font>
    <font>
      <b/>
      <sz val="14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sz val="22"/>
      <color rgb="FF000000"/>
      <name val="Calibri"/>
      <family val="2"/>
      <charset val="238"/>
    </font>
    <font>
      <sz val="10"/>
      <color rgb="FFFF0000"/>
      <name val="Arial CE"/>
      <charset val="238"/>
    </font>
    <font>
      <b/>
      <sz val="16"/>
      <name val="Tahoma"/>
      <family val="2"/>
      <charset val="238"/>
    </font>
    <font>
      <b/>
      <sz val="48"/>
      <name val="Tahoma"/>
      <family val="2"/>
      <charset val="238"/>
    </font>
    <font>
      <sz val="14"/>
      <name val="Tahoma"/>
      <family val="2"/>
      <charset val="238"/>
    </font>
    <font>
      <b/>
      <sz val="9"/>
      <name val="Tahoma"/>
      <family val="2"/>
      <charset val="238"/>
    </font>
    <font>
      <b/>
      <sz val="22"/>
      <name val="Arial CE"/>
      <family val="2"/>
      <charset val="238"/>
    </font>
    <font>
      <b/>
      <sz val="14"/>
      <name val="Tahoma"/>
      <family val="2"/>
      <charset val="238"/>
    </font>
    <font>
      <b/>
      <sz val="20"/>
      <name val="Tahoma"/>
      <family val="2"/>
      <charset val="238"/>
    </font>
    <font>
      <sz val="16"/>
      <name val="Tahoma"/>
      <family val="2"/>
      <charset val="238"/>
    </font>
    <font>
      <sz val="10"/>
      <name val="Tahoma"/>
      <family val="2"/>
      <charset val="238"/>
    </font>
    <font>
      <b/>
      <sz val="36"/>
      <name val="Tahoma"/>
      <family val="2"/>
      <charset val="238"/>
    </font>
    <font>
      <b/>
      <sz val="9"/>
      <color rgb="FF000000"/>
      <name val="Tahoma"/>
      <family val="2"/>
      <charset val="238"/>
    </font>
    <font>
      <b/>
      <sz val="20"/>
      <name val="Arial CE"/>
      <family val="2"/>
      <charset val="238"/>
    </font>
    <font>
      <sz val="18"/>
      <color rgb="FF000000"/>
      <name val="Tahoma"/>
      <family val="2"/>
      <charset val="238"/>
    </font>
    <font>
      <i/>
      <sz val="10"/>
      <name val="Tahoma"/>
      <family val="2"/>
      <charset val="238"/>
    </font>
    <font>
      <i/>
      <sz val="14"/>
      <name val="Tahoma"/>
      <family val="2"/>
      <charset val="238"/>
    </font>
    <font>
      <b/>
      <sz val="24"/>
      <color rgb="FF000000"/>
      <name val="Tahoma"/>
      <family val="2"/>
      <charset val="238"/>
    </font>
    <font>
      <b/>
      <sz val="18"/>
      <name val="Tahoma"/>
      <family val="2"/>
      <charset val="238"/>
    </font>
    <font>
      <sz val="18"/>
      <name val="Tahoma"/>
      <family val="2"/>
      <charset val="238"/>
    </font>
    <font>
      <b/>
      <sz val="24"/>
      <color rgb="FF0070C0"/>
      <name val="Tahoma"/>
      <family val="2"/>
      <charset val="238"/>
    </font>
    <font>
      <b/>
      <sz val="18"/>
      <name val="Arial CE"/>
      <family val="2"/>
      <charset val="238"/>
    </font>
    <font>
      <b/>
      <sz val="16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color rgb="FF000000"/>
      <name val="Calibri"/>
      <family val="2"/>
      <charset val="238"/>
    </font>
    <font>
      <i/>
      <sz val="10"/>
      <color rgb="FF000000"/>
      <name val="Calibri"/>
      <family val="2"/>
      <charset val="238"/>
    </font>
    <font>
      <b/>
      <sz val="14"/>
      <name val="Arial CE"/>
      <family val="2"/>
      <charset val="238"/>
    </font>
    <font>
      <sz val="18"/>
      <name val="Arial CE"/>
      <family val="2"/>
      <charset val="238"/>
    </font>
    <font>
      <sz val="16"/>
      <name val="Arial CE"/>
      <family val="2"/>
      <charset val="238"/>
    </font>
    <font>
      <sz val="12"/>
      <name val="Arial CE"/>
      <family val="2"/>
      <charset val="238"/>
    </font>
    <font>
      <b/>
      <sz val="12"/>
      <name val="Arial CE"/>
      <family val="2"/>
      <charset val="238"/>
    </font>
    <font>
      <sz val="12"/>
      <name val="Arial CE"/>
      <charset val="238"/>
    </font>
    <font>
      <sz val="8"/>
      <name val="Arial CE"/>
      <charset val="238"/>
    </font>
    <font>
      <b/>
      <sz val="8"/>
      <name val="Arial CE"/>
      <charset val="238"/>
    </font>
    <font>
      <b/>
      <sz val="11"/>
      <name val="Arial CE"/>
      <charset val="238"/>
    </font>
    <font>
      <b/>
      <sz val="14"/>
      <name val="Arial CE"/>
      <charset val="238"/>
    </font>
    <font>
      <b/>
      <i/>
      <sz val="10"/>
      <name val="Arial CE"/>
      <charset val="238"/>
    </font>
    <font>
      <b/>
      <sz val="12"/>
      <name val="Arial CE"/>
      <charset val="238"/>
    </font>
    <font>
      <sz val="12.1"/>
      <color rgb="FF000000"/>
      <name val="Calibri"/>
      <family val="2"/>
      <charset val="238"/>
    </font>
    <font>
      <b/>
      <sz val="12.1"/>
      <color rgb="FF000000"/>
      <name val="Calibri"/>
      <family val="2"/>
      <charset val="238"/>
    </font>
    <font>
      <sz val="7"/>
      <color rgb="FF000000"/>
      <name val="Arial"/>
      <family val="2"/>
      <charset val="238"/>
    </font>
    <font>
      <sz val="10"/>
      <name val="Arial CE"/>
      <charset val="238"/>
    </font>
    <font>
      <sz val="10"/>
      <name val="Times New Roman"/>
      <family val="1"/>
      <charset val="238"/>
    </font>
    <font>
      <sz val="10"/>
      <color rgb="FF000000"/>
      <name val="Calibri"/>
      <family val="2"/>
      <charset val="238"/>
    </font>
    <font>
      <sz val="6"/>
      <color rgb="FF000000"/>
      <name val="Arial"/>
      <family val="2"/>
      <charset val="238"/>
    </font>
    <font>
      <sz val="9"/>
      <name val="Arial CE"/>
      <family val="2"/>
      <charset val="238"/>
    </font>
    <font>
      <sz val="9"/>
      <name val="Arial"/>
      <family val="2"/>
      <charset val="238"/>
    </font>
    <font>
      <b/>
      <u/>
      <sz val="12"/>
      <name val="Arial CE"/>
      <charset val="238"/>
    </font>
    <font>
      <sz val="8"/>
      <name val="Arial CE"/>
      <family val="2"/>
      <charset val="238"/>
    </font>
    <font>
      <sz val="8"/>
      <color rgb="FF000000"/>
      <name val="Arial"/>
      <family val="2"/>
      <charset val="238"/>
    </font>
    <font>
      <i/>
      <sz val="8"/>
      <name val="Arial CE"/>
      <charset val="238"/>
    </font>
    <font>
      <sz val="10"/>
      <name val="Arial CE"/>
      <family val="2"/>
      <charset val="238"/>
    </font>
    <font>
      <sz val="10"/>
      <color rgb="FF000000"/>
      <name val="Segoe U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2F2F2"/>
      </patternFill>
    </fill>
    <fill>
      <patternFill patternType="solid">
        <fgColor rgb="FFDBEEF4"/>
        <bgColor rgb="FFF2F2F2"/>
      </patternFill>
    </fill>
    <fill>
      <patternFill patternType="solid">
        <fgColor rgb="FFD9D9D9"/>
        <bgColor rgb="FFD5D5D5"/>
      </patternFill>
    </fill>
    <fill>
      <patternFill patternType="solid">
        <fgColor rgb="FFF2F2F2"/>
        <bgColor rgb="FFDBEEF4"/>
      </patternFill>
    </fill>
  </fills>
  <borders count="58">
    <border>
      <left/>
      <right/>
      <top/>
      <bottom/>
      <diagonal/>
    </border>
    <border>
      <left/>
      <right/>
      <top style="medium">
        <color rgb="FFD5D5D5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8" fillId="0" borderId="0"/>
  </cellStyleXfs>
  <cellXfs count="323">
    <xf numFmtId="0" fontId="0" fillId="0" borderId="0" xfId="0"/>
    <xf numFmtId="0" fontId="3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Alignment="1">
      <alignment horizontal="center"/>
    </xf>
    <xf numFmtId="3" fontId="0" fillId="0" borderId="0" xfId="0" applyNumberFormat="1"/>
    <xf numFmtId="0" fontId="0" fillId="0" borderId="0" xfId="0" applyFont="1"/>
    <xf numFmtId="0" fontId="3" fillId="0" borderId="0" xfId="0" applyFont="1" applyAlignment="1">
      <alignment vertical="center"/>
    </xf>
    <xf numFmtId="0" fontId="3" fillId="0" borderId="0" xfId="0" applyFont="1"/>
    <xf numFmtId="0" fontId="0" fillId="0" borderId="0" xfId="0" applyFont="1" applyAlignment="1">
      <alignment vertical="center"/>
    </xf>
    <xf numFmtId="0" fontId="0" fillId="2" borderId="0" xfId="0" applyFill="1"/>
    <xf numFmtId="0" fontId="0" fillId="2" borderId="0" xfId="0" applyFill="1" applyAlignment="1">
      <alignment horizontal="center"/>
    </xf>
    <xf numFmtId="0" fontId="5" fillId="2" borderId="3" xfId="0" applyFont="1" applyFill="1" applyBorder="1"/>
    <xf numFmtId="0" fontId="5" fillId="2" borderId="4" xfId="0" applyFont="1" applyFill="1" applyBorder="1" applyAlignment="1"/>
    <xf numFmtId="0" fontId="5" fillId="2" borderId="5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6" fillId="2" borderId="0" xfId="0" applyFont="1" applyFill="1"/>
    <xf numFmtId="0" fontId="7" fillId="2" borderId="10" xfId="0" applyFont="1" applyFill="1" applyBorder="1"/>
    <xf numFmtId="0" fontId="0" fillId="0" borderId="7" xfId="0" applyFont="1" applyBorder="1" applyAlignment="1">
      <alignment horizontal="left"/>
    </xf>
    <xf numFmtId="0" fontId="8" fillId="0" borderId="5" xfId="1" applyBorder="1" applyAlignment="1">
      <alignment horizontal="center"/>
    </xf>
    <xf numFmtId="0" fontId="8" fillId="0" borderId="6" xfId="1" applyFont="1" applyBorder="1"/>
    <xf numFmtId="0" fontId="8" fillId="0" borderId="7" xfId="1" applyBorder="1"/>
    <xf numFmtId="0" fontId="8" fillId="0" borderId="8" xfId="1" applyBorder="1" applyAlignment="1">
      <alignment horizontal="center"/>
    </xf>
    <xf numFmtId="0" fontId="7" fillId="2" borderId="7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/>
    </xf>
    <xf numFmtId="0" fontId="8" fillId="0" borderId="5" xfId="1" applyBorder="1"/>
    <xf numFmtId="0" fontId="8" fillId="0" borderId="8" xfId="1" applyBorder="1"/>
    <xf numFmtId="0" fontId="0" fillId="0" borderId="7" xfId="0" applyFont="1" applyBorder="1"/>
    <xf numFmtId="0" fontId="0" fillId="0" borderId="2" xfId="1" applyFont="1" applyBorder="1"/>
    <xf numFmtId="0" fontId="8" fillId="0" borderId="2" xfId="1" applyFont="1" applyBorder="1"/>
    <xf numFmtId="0" fontId="8" fillId="0" borderId="5" xfId="1" applyFont="1" applyBorder="1"/>
    <xf numFmtId="0" fontId="8" fillId="0" borderId="7" xfId="1" applyFont="1" applyBorder="1"/>
    <xf numFmtId="0" fontId="8" fillId="0" borderId="8" xfId="1" applyFont="1" applyBorder="1"/>
    <xf numFmtId="0" fontId="8" fillId="0" borderId="7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10" fillId="0" borderId="6" xfId="0" applyFont="1" applyBorder="1"/>
    <xf numFmtId="0" fontId="8" fillId="0" borderId="2" xfId="1" applyFont="1" applyBorder="1" applyAlignment="1">
      <alignment horizontal="left"/>
    </xf>
    <xf numFmtId="0" fontId="8" fillId="0" borderId="4" xfId="1" applyFont="1" applyBorder="1" applyAlignment="1">
      <alignment horizontal="left"/>
    </xf>
    <xf numFmtId="0" fontId="8" fillId="0" borderId="14" xfId="1" applyBorder="1"/>
    <xf numFmtId="0" fontId="8" fillId="0" borderId="15" xfId="1" applyBorder="1"/>
    <xf numFmtId="0" fontId="8" fillId="0" borderId="17" xfId="1" applyBorder="1"/>
    <xf numFmtId="0" fontId="8" fillId="0" borderId="4" xfId="1" applyBorder="1"/>
    <xf numFmtId="0" fontId="12" fillId="2" borderId="0" xfId="0" applyFont="1" applyFill="1"/>
    <xf numFmtId="0" fontId="8" fillId="0" borderId="18" xfId="1" applyBorder="1"/>
    <xf numFmtId="0" fontId="7" fillId="2" borderId="18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16" fillId="4" borderId="22" xfId="0" applyFont="1" applyFill="1" applyBorder="1" applyAlignment="1">
      <alignment horizontal="center"/>
    </xf>
    <xf numFmtId="0" fontId="16" fillId="4" borderId="24" xfId="0" applyFont="1" applyFill="1" applyBorder="1" applyAlignment="1">
      <alignment horizontal="center"/>
    </xf>
    <xf numFmtId="0" fontId="0" fillId="0" borderId="0" xfId="0" applyBorder="1"/>
    <xf numFmtId="0" fontId="23" fillId="4" borderId="24" xfId="0" applyFont="1" applyFill="1" applyBorder="1" applyAlignment="1">
      <alignment horizontal="center"/>
    </xf>
    <xf numFmtId="0" fontId="35" fillId="0" borderId="6" xfId="0" applyFont="1" applyBorder="1" applyAlignment="1">
      <alignment horizontal="left"/>
    </xf>
    <xf numFmtId="0" fontId="35" fillId="0" borderId="6" xfId="0" applyFont="1" applyBorder="1"/>
    <xf numFmtId="0" fontId="36" fillId="0" borderId="6" xfId="0" applyFont="1" applyBorder="1" applyAlignment="1">
      <alignment horizontal="right"/>
    </xf>
    <xf numFmtId="0" fontId="0" fillId="0" borderId="0" xfId="0" applyAlignment="1">
      <alignment horizontal="right"/>
    </xf>
    <xf numFmtId="0" fontId="0" fillId="0" borderId="6" xfId="0" applyBorder="1" applyAlignment="1">
      <alignment horizontal="left"/>
    </xf>
    <xf numFmtId="0" fontId="0" fillId="0" borderId="6" xfId="0" applyBorder="1"/>
    <xf numFmtId="0" fontId="35" fillId="0" borderId="0" xfId="0" applyFont="1" applyBorder="1" applyAlignment="1">
      <alignment horizontal="left"/>
    </xf>
    <xf numFmtId="0" fontId="35" fillId="0" borderId="0" xfId="0" applyFont="1" applyBorder="1"/>
    <xf numFmtId="0" fontId="36" fillId="0" borderId="0" xfId="0" applyFont="1" applyBorder="1" applyAlignment="1">
      <alignment horizontal="right"/>
    </xf>
    <xf numFmtId="0" fontId="0" fillId="0" borderId="0" xfId="0" applyBorder="1" applyAlignment="1">
      <alignment horizontal="right"/>
    </xf>
    <xf numFmtId="0" fontId="0" fillId="0" borderId="0" xfId="0" applyBorder="1" applyAlignment="1">
      <alignment horizontal="left"/>
    </xf>
    <xf numFmtId="0" fontId="39" fillId="0" borderId="0" xfId="0" applyFont="1"/>
    <xf numFmtId="0" fontId="4" fillId="0" borderId="0" xfId="0" applyFont="1"/>
    <xf numFmtId="0" fontId="33" fillId="0" borderId="0" xfId="0" applyFont="1" applyAlignment="1"/>
    <xf numFmtId="0" fontId="40" fillId="0" borderId="0" xfId="0" applyFont="1"/>
    <xf numFmtId="0" fontId="41" fillId="0" borderId="0" xfId="0" applyFont="1"/>
    <xf numFmtId="0" fontId="23" fillId="4" borderId="22" xfId="0" applyFont="1" applyFill="1" applyBorder="1" applyAlignment="1">
      <alignment horizontal="center"/>
    </xf>
    <xf numFmtId="0" fontId="42" fillId="0" borderId="0" xfId="0" applyFont="1"/>
    <xf numFmtId="0" fontId="43" fillId="0" borderId="0" xfId="0" applyFont="1"/>
    <xf numFmtId="0" fontId="44" fillId="0" borderId="0" xfId="0" applyFont="1" applyAlignment="1">
      <alignment horizontal="center"/>
    </xf>
    <xf numFmtId="0" fontId="45" fillId="4" borderId="6" xfId="0" applyFont="1" applyFill="1" applyBorder="1" applyAlignment="1">
      <alignment horizontal="center" vertical="center"/>
    </xf>
    <xf numFmtId="0" fontId="45" fillId="4" borderId="2" xfId="0" applyFont="1" applyFill="1" applyBorder="1" applyAlignment="1">
      <alignment horizontal="center" vertical="center"/>
    </xf>
    <xf numFmtId="0" fontId="45" fillId="4" borderId="4" xfId="0" applyFont="1" applyFill="1" applyBorder="1" applyAlignment="1">
      <alignment horizontal="center" vertical="center"/>
    </xf>
    <xf numFmtId="0" fontId="46" fillId="4" borderId="4" xfId="0" applyFont="1" applyFill="1" applyBorder="1" applyAlignment="1">
      <alignment horizontal="right" vertical="center"/>
    </xf>
    <xf numFmtId="0" fontId="43" fillId="4" borderId="18" xfId="0" applyFont="1" applyFill="1" applyBorder="1" applyAlignment="1">
      <alignment vertical="center"/>
    </xf>
    <xf numFmtId="0" fontId="46" fillId="4" borderId="18" xfId="0" applyFont="1" applyFill="1" applyBorder="1" applyAlignment="1">
      <alignment vertical="center"/>
    </xf>
    <xf numFmtId="0" fontId="43" fillId="4" borderId="8" xfId="0" applyFont="1" applyFill="1" applyBorder="1" applyAlignment="1">
      <alignment vertical="center"/>
    </xf>
    <xf numFmtId="0" fontId="6" fillId="4" borderId="6" xfId="0" applyFont="1" applyFill="1" applyBorder="1" applyAlignment="1">
      <alignment horizontal="center" vertical="center"/>
    </xf>
    <xf numFmtId="0" fontId="47" fillId="4" borderId="2" xfId="0" applyFont="1" applyFill="1" applyBorder="1" applyAlignment="1">
      <alignment horizontal="center" vertical="center"/>
    </xf>
    <xf numFmtId="0" fontId="43" fillId="0" borderId="2" xfId="0" applyFont="1" applyBorder="1" applyAlignment="1">
      <alignment horizontal="center" vertical="center"/>
    </xf>
    <xf numFmtId="0" fontId="44" fillId="0" borderId="35" xfId="0" applyFont="1" applyBorder="1" applyAlignment="1">
      <alignment horizontal="center" vertical="center"/>
    </xf>
    <xf numFmtId="0" fontId="43" fillId="0" borderId="8" xfId="0" applyFont="1" applyBorder="1" applyAlignment="1">
      <alignment horizontal="center" vertical="center"/>
    </xf>
    <xf numFmtId="49" fontId="43" fillId="0" borderId="36" xfId="0" applyNumberFormat="1" applyFont="1" applyBorder="1" applyAlignment="1">
      <alignment horizontal="center" vertical="center"/>
    </xf>
    <xf numFmtId="0" fontId="47" fillId="4" borderId="6" xfId="0" applyFont="1" applyFill="1" applyBorder="1" applyAlignment="1">
      <alignment horizontal="center" vertical="center"/>
    </xf>
    <xf numFmtId="49" fontId="43" fillId="0" borderId="6" xfId="0" applyNumberFormat="1" applyFont="1" applyBorder="1" applyAlignment="1">
      <alignment horizontal="center" vertical="center"/>
    </xf>
    <xf numFmtId="49" fontId="43" fillId="0" borderId="0" xfId="0" applyNumberFormat="1" applyFont="1"/>
    <xf numFmtId="49" fontId="43" fillId="4" borderId="8" xfId="0" applyNumberFormat="1" applyFont="1" applyFill="1" applyBorder="1" applyAlignment="1">
      <alignment vertical="center"/>
    </xf>
    <xf numFmtId="0" fontId="6" fillId="4" borderId="35" xfId="0" applyFont="1" applyFill="1" applyBorder="1" applyAlignment="1">
      <alignment horizontal="center" vertical="center"/>
    </xf>
    <xf numFmtId="0" fontId="43" fillId="0" borderId="2" xfId="0" applyFont="1" applyBorder="1" applyAlignment="1">
      <alignment horizontal="center"/>
    </xf>
    <xf numFmtId="0" fontId="43" fillId="0" borderId="8" xfId="0" applyFont="1" applyBorder="1" applyAlignment="1">
      <alignment horizontal="center"/>
    </xf>
    <xf numFmtId="0" fontId="42" fillId="0" borderId="0" xfId="0" applyFont="1" applyBorder="1"/>
    <xf numFmtId="0" fontId="45" fillId="0" borderId="0" xfId="0" applyFont="1" applyAlignment="1">
      <alignment horizontal="center" vertical="center" shrinkToFit="1"/>
    </xf>
    <xf numFmtId="0" fontId="45" fillId="0" borderId="0" xfId="0" applyFont="1" applyAlignment="1">
      <alignment horizontal="center" vertical="center"/>
    </xf>
    <xf numFmtId="0" fontId="49" fillId="0" borderId="0" xfId="0" applyFont="1" applyBorder="1" applyAlignment="1">
      <alignment horizontal="left"/>
    </xf>
    <xf numFmtId="0" fontId="50" fillId="2" borderId="0" xfId="0" applyFont="1" applyFill="1" applyBorder="1" applyAlignment="1">
      <alignment horizontal="left"/>
    </xf>
    <xf numFmtId="0" fontId="51" fillId="0" borderId="0" xfId="0" applyFont="1" applyBorder="1" applyAlignment="1">
      <alignment horizontal="left" wrapText="1"/>
    </xf>
    <xf numFmtId="0" fontId="52" fillId="0" borderId="0" xfId="0" applyFont="1" applyAlignment="1">
      <alignment horizontal="left" shrinkToFit="1"/>
    </xf>
    <xf numFmtId="0" fontId="52" fillId="0" borderId="0" xfId="0" applyFont="1" applyAlignment="1">
      <alignment horizontal="center" shrinkToFit="1"/>
    </xf>
    <xf numFmtId="0" fontId="52" fillId="0" borderId="0" xfId="0" applyFont="1" applyAlignment="1">
      <alignment shrinkToFit="1"/>
    </xf>
    <xf numFmtId="0" fontId="52" fillId="0" borderId="0" xfId="0" applyFont="1"/>
    <xf numFmtId="20" fontId="52" fillId="0" borderId="20" xfId="0" applyNumberFormat="1" applyFont="1" applyBorder="1" applyAlignment="1">
      <alignment horizontal="left" shrinkToFit="1"/>
    </xf>
    <xf numFmtId="0" fontId="53" fillId="0" borderId="0" xfId="0" applyFont="1" applyBorder="1" applyAlignment="1">
      <alignment vertical="top" shrinkToFit="1"/>
    </xf>
    <xf numFmtId="0" fontId="51" fillId="0" borderId="0" xfId="0" applyFont="1" applyAlignment="1">
      <alignment horizontal="left" wrapText="1"/>
    </xf>
    <xf numFmtId="49" fontId="51" fillId="0" borderId="28" xfId="0" applyNumberFormat="1" applyFont="1" applyBorder="1" applyAlignment="1">
      <alignment horizontal="left" wrapText="1"/>
    </xf>
    <xf numFmtId="0" fontId="52" fillId="0" borderId="29" xfId="0" applyFont="1" applyBorder="1" applyAlignment="1">
      <alignment shrinkToFit="1"/>
    </xf>
    <xf numFmtId="0" fontId="54" fillId="0" borderId="30" xfId="0" applyFont="1" applyBorder="1" applyAlignment="1">
      <alignment horizontal="left"/>
    </xf>
    <xf numFmtId="0" fontId="51" fillId="0" borderId="28" xfId="0" applyFont="1" applyBorder="1" applyAlignment="1">
      <alignment horizontal="left" wrapText="1"/>
    </xf>
    <xf numFmtId="0" fontId="52" fillId="0" borderId="28" xfId="0" applyFont="1" applyBorder="1" applyAlignment="1">
      <alignment horizontal="center" shrinkToFit="1"/>
    </xf>
    <xf numFmtId="0" fontId="53" fillId="0" borderId="27" xfId="0" applyFont="1" applyBorder="1" applyAlignment="1">
      <alignment vertical="top" shrinkToFit="1"/>
    </xf>
    <xf numFmtId="0" fontId="8" fillId="0" borderId="28" xfId="0" applyFont="1" applyBorder="1" applyAlignment="1">
      <alignment horizontal="left" wrapText="1"/>
    </xf>
    <xf numFmtId="0" fontId="8" fillId="0" borderId="24" xfId="0" applyFont="1" applyBorder="1" applyAlignment="1">
      <alignment horizontal="left" shrinkToFit="1"/>
    </xf>
    <xf numFmtId="0" fontId="49" fillId="0" borderId="24" xfId="0" applyFont="1" applyBorder="1" applyAlignment="1">
      <alignment horizontal="left"/>
    </xf>
    <xf numFmtId="0" fontId="8" fillId="0" borderId="37" xfId="0" applyFont="1" applyBorder="1" applyAlignment="1">
      <alignment horizontal="left" shrinkToFit="1"/>
    </xf>
    <xf numFmtId="0" fontId="0" fillId="0" borderId="0" xfId="0" applyAlignment="1">
      <alignment horizontal="left" shrinkToFit="1"/>
    </xf>
    <xf numFmtId="0" fontId="0" fillId="0" borderId="0" xfId="0" applyAlignment="1">
      <alignment shrinkToFit="1"/>
    </xf>
    <xf numFmtId="0" fontId="0" fillId="0" borderId="37" xfId="0" applyBorder="1" applyAlignment="1">
      <alignment shrinkToFit="1"/>
    </xf>
    <xf numFmtId="0" fontId="0" fillId="0" borderId="27" xfId="0" applyBorder="1" applyAlignment="1">
      <alignment shrinkToFit="1"/>
    </xf>
    <xf numFmtId="0" fontId="6" fillId="0" borderId="0" xfId="0" applyFont="1" applyBorder="1"/>
    <xf numFmtId="0" fontId="0" fillId="0" borderId="0" xfId="0" applyBorder="1" applyAlignment="1">
      <alignment shrinkToFit="1"/>
    </xf>
    <xf numFmtId="0" fontId="52" fillId="0" borderId="20" xfId="0" applyFont="1" applyBorder="1" applyAlignment="1">
      <alignment horizontal="left" shrinkToFit="1"/>
    </xf>
    <xf numFmtId="0" fontId="52" fillId="0" borderId="23" xfId="0" applyFont="1" applyBorder="1" applyAlignment="1">
      <alignment shrinkToFit="1"/>
    </xf>
    <xf numFmtId="0" fontId="49" fillId="0" borderId="30" xfId="0" applyFont="1" applyBorder="1" applyAlignment="1">
      <alignment horizontal="left"/>
    </xf>
    <xf numFmtId="0" fontId="52" fillId="0" borderId="28" xfId="0" applyFont="1" applyBorder="1" applyAlignment="1">
      <alignment horizontal="left" shrinkToFit="1"/>
    </xf>
    <xf numFmtId="0" fontId="52" fillId="0" borderId="0" xfId="0" applyFont="1" applyBorder="1" applyAlignment="1">
      <alignment horizontal="center" shrinkToFit="1"/>
    </xf>
    <xf numFmtId="49" fontId="52" fillId="0" borderId="28" xfId="0" applyNumberFormat="1" applyFont="1" applyBorder="1" applyAlignment="1">
      <alignment horizontal="center" shrinkToFit="1"/>
    </xf>
    <xf numFmtId="0" fontId="52" fillId="0" borderId="27" xfId="0" applyFont="1" applyBorder="1" applyAlignment="1">
      <alignment shrinkToFit="1"/>
    </xf>
    <xf numFmtId="49" fontId="51" fillId="0" borderId="0" xfId="0" applyNumberFormat="1" applyFont="1" applyBorder="1" applyAlignment="1">
      <alignment horizontal="left" wrapText="1"/>
    </xf>
    <xf numFmtId="0" fontId="45" fillId="0" borderId="0" xfId="0" applyFont="1" applyBorder="1" applyAlignment="1">
      <alignment horizontal="center" vertical="center" shrinkToFit="1"/>
    </xf>
    <xf numFmtId="0" fontId="52" fillId="0" borderId="30" xfId="0" applyFont="1" applyBorder="1" applyAlignment="1">
      <alignment shrinkToFit="1"/>
    </xf>
    <xf numFmtId="0" fontId="55" fillId="0" borderId="20" xfId="0" applyFont="1" applyBorder="1" applyAlignment="1">
      <alignment horizontal="left" wrapText="1"/>
    </xf>
    <xf numFmtId="0" fontId="56" fillId="0" borderId="20" xfId="0" applyFont="1" applyBorder="1" applyAlignment="1">
      <alignment horizontal="left" shrinkToFit="1"/>
    </xf>
    <xf numFmtId="0" fontId="52" fillId="0" borderId="0" xfId="0" applyFont="1" applyBorder="1" applyAlignment="1">
      <alignment horizontal="right" shrinkToFit="1"/>
    </xf>
    <xf numFmtId="49" fontId="57" fillId="0" borderId="28" xfId="0" applyNumberFormat="1" applyFont="1" applyBorder="1" applyAlignment="1">
      <alignment horizontal="center" shrinkToFit="1"/>
    </xf>
    <xf numFmtId="0" fontId="57" fillId="0" borderId="28" xfId="0" applyFont="1" applyBorder="1" applyAlignment="1">
      <alignment horizontal="left" shrinkToFit="1"/>
    </xf>
    <xf numFmtId="0" fontId="52" fillId="0" borderId="24" xfId="0" applyFont="1" applyBorder="1" applyAlignment="1">
      <alignment shrinkToFit="1"/>
    </xf>
    <xf numFmtId="0" fontId="40" fillId="0" borderId="0" xfId="0" applyFont="1" applyBorder="1"/>
    <xf numFmtId="0" fontId="59" fillId="0" borderId="0" xfId="0" applyFont="1"/>
    <xf numFmtId="0" fontId="59" fillId="0" borderId="40" xfId="0" applyFont="1" applyBorder="1"/>
    <xf numFmtId="0" fontId="40" fillId="0" borderId="37" xfId="0" applyFont="1" applyBorder="1"/>
    <xf numFmtId="0" fontId="61" fillId="0" borderId="29" xfId="0" applyFont="1" applyBorder="1" applyAlignment="1">
      <alignment horizontal="center"/>
    </xf>
    <xf numFmtId="0" fontId="62" fillId="0" borderId="42" xfId="0" applyFont="1" applyBorder="1" applyAlignment="1">
      <alignment horizontal="center" vertical="center"/>
    </xf>
    <xf numFmtId="0" fontId="62" fillId="0" borderId="43" xfId="0" applyFont="1" applyBorder="1" applyAlignment="1">
      <alignment horizontal="center" vertical="center"/>
    </xf>
    <xf numFmtId="0" fontId="62" fillId="0" borderId="0" xfId="0" applyFont="1"/>
    <xf numFmtId="0" fontId="59" fillId="0" borderId="31" xfId="0" applyFont="1" applyBorder="1" applyAlignment="1">
      <alignment horizontal="center" vertical="center"/>
    </xf>
    <xf numFmtId="0" fontId="62" fillId="0" borderId="44" xfId="0" applyFont="1" applyBorder="1"/>
    <xf numFmtId="0" fontId="62" fillId="0" borderId="45" xfId="0" applyFont="1" applyBorder="1"/>
    <xf numFmtId="0" fontId="63" fillId="0" borderId="46" xfId="0" applyFont="1" applyBorder="1"/>
    <xf numFmtId="0" fontId="62" fillId="4" borderId="32" xfId="0" applyFont="1" applyFill="1" applyBorder="1"/>
    <xf numFmtId="0" fontId="62" fillId="0" borderId="46" xfId="0" applyFont="1" applyBorder="1"/>
    <xf numFmtId="0" fontId="62" fillId="4" borderId="21" xfId="0" applyFont="1" applyFill="1" applyBorder="1"/>
    <xf numFmtId="0" fontId="62" fillId="0" borderId="47" xfId="0" applyFont="1" applyBorder="1"/>
    <xf numFmtId="0" fontId="59" fillId="0" borderId="50" xfId="0" applyFont="1" applyBorder="1" applyAlignment="1">
      <alignment horizontal="center" vertical="center"/>
    </xf>
    <xf numFmtId="0" fontId="62" fillId="0" borderId="5" xfId="0" applyFont="1" applyBorder="1"/>
    <xf numFmtId="0" fontId="62" fillId="0" borderId="6" xfId="0" applyFont="1" applyBorder="1"/>
    <xf numFmtId="0" fontId="62" fillId="0" borderId="7" xfId="0" applyFont="1" applyBorder="1"/>
    <xf numFmtId="0" fontId="62" fillId="4" borderId="35" xfId="0" applyFont="1" applyFill="1" applyBorder="1"/>
    <xf numFmtId="0" fontId="62" fillId="4" borderId="51" xfId="0" applyFont="1" applyFill="1" applyBorder="1"/>
    <xf numFmtId="0" fontId="62" fillId="0" borderId="8" xfId="0" applyFont="1" applyBorder="1"/>
    <xf numFmtId="0" fontId="59" fillId="0" borderId="52" xfId="0" applyFont="1" applyBorder="1" applyAlignment="1">
      <alignment horizontal="center" vertical="center"/>
    </xf>
    <xf numFmtId="0" fontId="62" fillId="0" borderId="42" xfId="0" applyFont="1" applyBorder="1"/>
    <xf numFmtId="0" fontId="62" fillId="0" borderId="11" xfId="0" applyFont="1" applyBorder="1"/>
    <xf numFmtId="0" fontId="62" fillId="0" borderId="43" xfId="0" applyFont="1" applyBorder="1"/>
    <xf numFmtId="0" fontId="62" fillId="4" borderId="18" xfId="0" applyFont="1" applyFill="1" applyBorder="1"/>
    <xf numFmtId="0" fontId="62" fillId="4" borderId="53" xfId="0" applyFont="1" applyFill="1" applyBorder="1"/>
    <xf numFmtId="0" fontId="62" fillId="0" borderId="54" xfId="0" applyFont="1" applyBorder="1"/>
    <xf numFmtId="0" fontId="62" fillId="0" borderId="55" xfId="0" applyFont="1" applyBorder="1"/>
    <xf numFmtId="0" fontId="59" fillId="0" borderId="25" xfId="0" applyFont="1" applyBorder="1" applyAlignment="1">
      <alignment horizontal="center"/>
    </xf>
    <xf numFmtId="0" fontId="52" fillId="0" borderId="44" xfId="0" applyFont="1" applyBorder="1" applyAlignment="1">
      <alignment horizontal="center" vertical="center" textRotation="90"/>
    </xf>
    <xf numFmtId="0" fontId="62" fillId="4" borderId="21" xfId="0" applyFont="1" applyFill="1" applyBorder="1" applyAlignment="1">
      <alignment horizontal="center" vertical="center"/>
    </xf>
    <xf numFmtId="0" fontId="59" fillId="0" borderId="0" xfId="0" applyFont="1" applyBorder="1" applyAlignment="1">
      <alignment horizontal="left" vertical="top" indent="1"/>
    </xf>
    <xf numFmtId="0" fontId="62" fillId="0" borderId="0" xfId="0" applyFont="1" applyBorder="1"/>
    <xf numFmtId="0" fontId="62" fillId="0" borderId="28" xfId="0" applyFont="1" applyBorder="1"/>
    <xf numFmtId="0" fontId="62" fillId="0" borderId="56" xfId="0" applyFont="1" applyBorder="1" applyAlignment="1">
      <alignment horizontal="center" vertical="center" textRotation="90"/>
    </xf>
    <xf numFmtId="0" fontId="62" fillId="4" borderId="53" xfId="0" applyFont="1" applyFill="1" applyBorder="1" applyAlignment="1">
      <alignment horizontal="center" vertical="center"/>
    </xf>
    <xf numFmtId="0" fontId="62" fillId="4" borderId="57" xfId="0" applyFont="1" applyFill="1" applyBorder="1"/>
    <xf numFmtId="0" fontId="59" fillId="0" borderId="19" xfId="0" applyFont="1" applyBorder="1"/>
    <xf numFmtId="0" fontId="62" fillId="0" borderId="48" xfId="0" applyFont="1" applyBorder="1" applyAlignment="1">
      <alignment horizontal="center" vertical="center" textRotation="90"/>
    </xf>
    <xf numFmtId="0" fontId="62" fillId="4" borderId="19" xfId="0" applyFont="1" applyFill="1" applyBorder="1" applyAlignment="1">
      <alignment horizontal="center" vertical="center"/>
    </xf>
    <xf numFmtId="0" fontId="62" fillId="4" borderId="19" xfId="0" applyFont="1" applyFill="1" applyBorder="1"/>
    <xf numFmtId="0" fontId="62" fillId="0" borderId="30" xfId="0" applyFont="1" applyBorder="1"/>
    <xf numFmtId="0" fontId="62" fillId="0" borderId="24" xfId="0" applyFont="1" applyBorder="1"/>
    <xf numFmtId="14" fontId="0" fillId="0" borderId="1" xfId="0" applyNumberFormat="1" applyFont="1" applyFill="1" applyBorder="1" applyAlignment="1">
      <alignment horizontal="center" vertical="center"/>
    </xf>
    <xf numFmtId="14" fontId="0" fillId="0" borderId="0" xfId="0" applyNumberFormat="1" applyFont="1" applyFill="1" applyAlignment="1">
      <alignment horizontal="center" vertical="center"/>
    </xf>
    <xf numFmtId="0" fontId="0" fillId="0" borderId="0" xfId="0" applyFill="1" applyAlignment="1">
      <alignment horizontal="center"/>
    </xf>
    <xf numFmtId="0" fontId="3" fillId="0" borderId="0" xfId="0" applyFont="1" applyFill="1" applyAlignment="1">
      <alignment horizontal="center"/>
    </xf>
    <xf numFmtId="0" fontId="0" fillId="0" borderId="0" xfId="0" applyAlignment="1"/>
    <xf numFmtId="0" fontId="0" fillId="0" borderId="0" xfId="0" applyFill="1"/>
    <xf numFmtId="0" fontId="0" fillId="0" borderId="0" xfId="0" applyNumberFormat="1" applyFill="1" applyAlignment="1">
      <alignment horizontal="center"/>
    </xf>
    <xf numFmtId="0" fontId="3" fillId="0" borderId="0" xfId="0" applyNumberFormat="1" applyFont="1" applyFill="1" applyAlignment="1">
      <alignment horizontal="center"/>
    </xf>
    <xf numFmtId="0" fontId="0" fillId="0" borderId="0" xfId="0" applyFont="1" applyFill="1"/>
    <xf numFmtId="0" fontId="0" fillId="0" borderId="0" xfId="0" applyNumberFormat="1" applyFont="1" applyAlignment="1">
      <alignment horizontal="center"/>
    </xf>
    <xf numFmtId="0" fontId="0" fillId="0" borderId="0" xfId="0" applyNumberFormat="1" applyFont="1" applyFill="1" applyAlignment="1">
      <alignment horizontal="center"/>
    </xf>
    <xf numFmtId="0" fontId="2" fillId="0" borderId="0" xfId="0" applyFont="1" applyBorder="1" applyAlignment="1">
      <alignment horizontal="center"/>
    </xf>
    <xf numFmtId="0" fontId="4" fillId="3" borderId="2" xfId="0" applyFont="1" applyFill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20" fillId="4" borderId="32" xfId="0" applyFont="1" applyFill="1" applyBorder="1" applyAlignment="1">
      <alignment horizontal="center"/>
    </xf>
    <xf numFmtId="0" fontId="18" fillId="4" borderId="19" xfId="0" applyFont="1" applyFill="1" applyBorder="1" applyAlignment="1">
      <alignment horizontal="center" vertical="center"/>
    </xf>
    <xf numFmtId="0" fontId="20" fillId="4" borderId="26" xfId="0" applyFont="1" applyFill="1" applyBorder="1" applyAlignment="1">
      <alignment horizontal="center"/>
    </xf>
    <xf numFmtId="0" fontId="20" fillId="4" borderId="22" xfId="0" applyFont="1" applyFill="1" applyBorder="1" applyAlignment="1">
      <alignment horizontal="center"/>
    </xf>
    <xf numFmtId="0" fontId="20" fillId="4" borderId="19" xfId="0" applyFont="1" applyFill="1" applyBorder="1" applyAlignment="1">
      <alignment horizontal="center"/>
    </xf>
    <xf numFmtId="0" fontId="15" fillId="4" borderId="29" xfId="0" applyFont="1" applyFill="1" applyBorder="1" applyAlignment="1">
      <alignment horizontal="center"/>
    </xf>
    <xf numFmtId="0" fontId="15" fillId="4" borderId="30" xfId="0" applyFont="1" applyFill="1" applyBorder="1" applyAlignment="1">
      <alignment horizontal="center"/>
    </xf>
    <xf numFmtId="0" fontId="15" fillId="4" borderId="24" xfId="0" applyFont="1" applyFill="1" applyBorder="1" applyAlignment="1">
      <alignment horizontal="center"/>
    </xf>
    <xf numFmtId="0" fontId="21" fillId="4" borderId="30" xfId="0" applyFont="1" applyFill="1" applyBorder="1" applyAlignment="1">
      <alignment horizontal="center"/>
    </xf>
    <xf numFmtId="0" fontId="21" fillId="4" borderId="24" xfId="0" applyFont="1" applyFill="1" applyBorder="1" applyAlignment="1">
      <alignment horizontal="center"/>
    </xf>
    <xf numFmtId="0" fontId="19" fillId="4" borderId="19" xfId="0" applyFont="1" applyFill="1" applyBorder="1" applyAlignment="1">
      <alignment horizontal="center"/>
    </xf>
    <xf numFmtId="0" fontId="17" fillId="4" borderId="19" xfId="0" applyFont="1" applyFill="1" applyBorder="1" applyAlignment="1">
      <alignment horizontal="center" vertical="center"/>
    </xf>
    <xf numFmtId="0" fontId="18" fillId="4" borderId="19" xfId="0" applyFont="1" applyFill="1" applyBorder="1" applyAlignment="1">
      <alignment horizontal="center" vertical="center" wrapText="1"/>
    </xf>
    <xf numFmtId="0" fontId="20" fillId="4" borderId="25" xfId="0" applyFont="1" applyFill="1" applyBorder="1" applyAlignment="1">
      <alignment horizontal="center"/>
    </xf>
    <xf numFmtId="0" fontId="20" fillId="4" borderId="31" xfId="0" applyFont="1" applyFill="1" applyBorder="1" applyAlignment="1">
      <alignment horizontal="center"/>
    </xf>
    <xf numFmtId="0" fontId="20" fillId="5" borderId="25" xfId="0" applyFont="1" applyFill="1" applyBorder="1" applyAlignment="1">
      <alignment horizontal="center"/>
    </xf>
    <xf numFmtId="0" fontId="20" fillId="5" borderId="26" xfId="0" applyFont="1" applyFill="1" applyBorder="1" applyAlignment="1">
      <alignment horizontal="center"/>
    </xf>
    <xf numFmtId="0" fontId="20" fillId="5" borderId="22" xfId="0" applyFont="1" applyFill="1" applyBorder="1" applyAlignment="1">
      <alignment horizontal="center"/>
    </xf>
    <xf numFmtId="0" fontId="20" fillId="5" borderId="19" xfId="0" applyFont="1" applyFill="1" applyBorder="1" applyAlignment="1">
      <alignment horizontal="center"/>
    </xf>
    <xf numFmtId="0" fontId="15" fillId="0" borderId="29" xfId="0" applyFont="1" applyBorder="1" applyAlignment="1">
      <alignment horizontal="center"/>
    </xf>
    <xf numFmtId="0" fontId="15" fillId="0" borderId="30" xfId="0" applyFont="1" applyBorder="1" applyAlignment="1">
      <alignment horizontal="center"/>
    </xf>
    <xf numFmtId="0" fontId="15" fillId="0" borderId="24" xfId="0" applyFont="1" applyBorder="1" applyAlignment="1">
      <alignment horizontal="center"/>
    </xf>
    <xf numFmtId="0" fontId="15" fillId="4" borderId="18" xfId="0" applyFont="1" applyFill="1" applyBorder="1" applyAlignment="1">
      <alignment horizontal="center"/>
    </xf>
    <xf numFmtId="0" fontId="15" fillId="4" borderId="33" xfId="0" applyFont="1" applyFill="1" applyBorder="1" applyAlignment="1">
      <alignment horizontal="center"/>
    </xf>
    <xf numFmtId="0" fontId="21" fillId="5" borderId="29" xfId="0" applyFont="1" applyFill="1" applyBorder="1" applyAlignment="1">
      <alignment horizontal="center"/>
    </xf>
    <xf numFmtId="0" fontId="15" fillId="5" borderId="30" xfId="0" applyFont="1" applyFill="1" applyBorder="1" applyAlignment="1">
      <alignment horizontal="center"/>
    </xf>
    <xf numFmtId="0" fontId="21" fillId="5" borderId="24" xfId="0" applyFont="1" applyFill="1" applyBorder="1" applyAlignment="1">
      <alignment horizontal="center"/>
    </xf>
    <xf numFmtId="0" fontId="20" fillId="0" borderId="25" xfId="0" applyFont="1" applyBorder="1" applyAlignment="1">
      <alignment horizontal="center"/>
    </xf>
    <xf numFmtId="0" fontId="20" fillId="0" borderId="26" xfId="0" applyFont="1" applyBorder="1" applyAlignment="1">
      <alignment horizontal="center"/>
    </xf>
    <xf numFmtId="0" fontId="20" fillId="0" borderId="22" xfId="0" applyFont="1" applyBorder="1" applyAlignment="1">
      <alignment horizontal="center"/>
    </xf>
    <xf numFmtId="0" fontId="20" fillId="0" borderId="31" xfId="0" applyFont="1" applyBorder="1" applyAlignment="1">
      <alignment horizontal="center"/>
    </xf>
    <xf numFmtId="0" fontId="20" fillId="0" borderId="32" xfId="0" applyFont="1" applyBorder="1" applyAlignment="1">
      <alignment horizontal="center"/>
    </xf>
    <xf numFmtId="0" fontId="22" fillId="4" borderId="19" xfId="0" applyFont="1" applyFill="1" applyBorder="1" applyAlignment="1">
      <alignment horizontal="center" vertical="center"/>
    </xf>
    <xf numFmtId="0" fontId="15" fillId="0" borderId="0" xfId="0" applyFont="1" applyBorder="1" applyAlignment="1">
      <alignment horizontal="center"/>
    </xf>
    <xf numFmtId="0" fontId="15" fillId="0" borderId="28" xfId="0" applyFont="1" applyBorder="1" applyAlignment="1">
      <alignment horizontal="center"/>
    </xf>
    <xf numFmtId="164" fontId="18" fillId="4" borderId="19" xfId="0" applyNumberFormat="1" applyFont="1" applyFill="1" applyBorder="1" applyAlignment="1">
      <alignment horizontal="center" vertical="center" wrapText="1"/>
    </xf>
    <xf numFmtId="0" fontId="15" fillId="0" borderId="27" xfId="0" applyFont="1" applyBorder="1" applyAlignment="1">
      <alignment horizontal="center"/>
    </xf>
    <xf numFmtId="164" fontId="19" fillId="4" borderId="19" xfId="0" applyNumberFormat="1" applyFont="1" applyFill="1" applyBorder="1" applyAlignment="1">
      <alignment horizontal="center" vertical="center" wrapText="1"/>
    </xf>
    <xf numFmtId="0" fontId="13" fillId="4" borderId="19" xfId="0" applyFont="1" applyFill="1" applyBorder="1" applyAlignment="1">
      <alignment horizontal="center" vertical="center"/>
    </xf>
    <xf numFmtId="0" fontId="14" fillId="4" borderId="19" xfId="0" applyFont="1" applyFill="1" applyBorder="1" applyAlignment="1">
      <alignment horizontal="center" vertical="center"/>
    </xf>
    <xf numFmtId="0" fontId="15" fillId="4" borderId="19" xfId="0" applyFont="1" applyFill="1" applyBorder="1" applyAlignment="1">
      <alignment horizontal="center" vertical="center"/>
    </xf>
    <xf numFmtId="0" fontId="13" fillId="4" borderId="20" xfId="0" applyFont="1" applyFill="1" applyBorder="1" applyAlignment="1">
      <alignment horizontal="center" vertical="center"/>
    </xf>
    <xf numFmtId="0" fontId="16" fillId="4" borderId="21" xfId="0" applyFont="1" applyFill="1" applyBorder="1" applyAlignment="1">
      <alignment horizontal="center"/>
    </xf>
    <xf numFmtId="0" fontId="16" fillId="4" borderId="23" xfId="0" applyFont="1" applyFill="1" applyBorder="1" applyAlignment="1">
      <alignment horizontal="center"/>
    </xf>
    <xf numFmtId="0" fontId="33" fillId="0" borderId="6" xfId="0" applyFont="1" applyBorder="1" applyAlignment="1">
      <alignment horizontal="center" vertical="center"/>
    </xf>
    <xf numFmtId="0" fontId="34" fillId="0" borderId="6" xfId="0" applyFont="1" applyBorder="1" applyAlignment="1">
      <alignment horizontal="center" vertical="center" wrapText="1"/>
    </xf>
    <xf numFmtId="0" fontId="32" fillId="0" borderId="6" xfId="0" applyFont="1" applyBorder="1" applyAlignment="1">
      <alignment horizontal="center"/>
    </xf>
    <xf numFmtId="0" fontId="20" fillId="4" borderId="32" xfId="0" applyFont="1" applyFill="1" applyBorder="1" applyAlignment="1">
      <alignment horizontal="center" vertical="center"/>
    </xf>
    <xf numFmtId="0" fontId="13" fillId="4" borderId="26" xfId="0" applyFont="1" applyFill="1" applyBorder="1" applyAlignment="1">
      <alignment horizontal="center" vertical="center"/>
    </xf>
    <xf numFmtId="0" fontId="13" fillId="4" borderId="22" xfId="0" applyFont="1" applyFill="1" applyBorder="1" applyAlignment="1">
      <alignment horizontal="center" vertical="center"/>
    </xf>
    <xf numFmtId="0" fontId="30" fillId="4" borderId="19" xfId="0" applyFont="1" applyFill="1" applyBorder="1" applyAlignment="1">
      <alignment horizontal="center" vertical="center"/>
    </xf>
    <xf numFmtId="0" fontId="26" fillId="4" borderId="29" xfId="0" applyFont="1" applyFill="1" applyBorder="1" applyAlignment="1">
      <alignment horizontal="center" vertical="center"/>
    </xf>
    <xf numFmtId="0" fontId="26" fillId="4" borderId="30" xfId="0" applyFont="1" applyFill="1" applyBorder="1" applyAlignment="1">
      <alignment horizontal="center" vertical="center"/>
    </xf>
    <xf numFmtId="0" fontId="26" fillId="4" borderId="24" xfId="0" applyFont="1" applyFill="1" applyBorder="1" applyAlignment="1">
      <alignment horizontal="center" vertical="center"/>
    </xf>
    <xf numFmtId="0" fontId="27" fillId="4" borderId="30" xfId="0" applyFont="1" applyFill="1" applyBorder="1" applyAlignment="1">
      <alignment horizontal="center" vertical="center"/>
    </xf>
    <xf numFmtId="0" fontId="31" fillId="4" borderId="19" xfId="0" applyFont="1" applyFill="1" applyBorder="1" applyAlignment="1">
      <alignment horizontal="center" vertical="center"/>
    </xf>
    <xf numFmtId="0" fontId="24" fillId="4" borderId="19" xfId="0" applyFont="1" applyFill="1" applyBorder="1" applyAlignment="1">
      <alignment horizontal="center" vertical="center"/>
    </xf>
    <xf numFmtId="0" fontId="20" fillId="4" borderId="25" xfId="0" applyFont="1" applyFill="1" applyBorder="1" applyAlignment="1">
      <alignment horizontal="center" vertical="center"/>
    </xf>
    <xf numFmtId="0" fontId="20" fillId="4" borderId="26" xfId="0" applyFont="1" applyFill="1" applyBorder="1" applyAlignment="1">
      <alignment horizontal="center" vertical="center"/>
    </xf>
    <xf numFmtId="0" fontId="20" fillId="4" borderId="22" xfId="0" applyFont="1" applyFill="1" applyBorder="1" applyAlignment="1">
      <alignment horizontal="center" vertical="center"/>
    </xf>
    <xf numFmtId="0" fontId="20" fillId="4" borderId="31" xfId="0" applyFont="1" applyFill="1" applyBorder="1" applyAlignment="1">
      <alignment horizontal="center" vertical="center"/>
    </xf>
    <xf numFmtId="0" fontId="13" fillId="5" borderId="25" xfId="0" applyFont="1" applyFill="1" applyBorder="1" applyAlignment="1">
      <alignment horizontal="center" vertical="center"/>
    </xf>
    <xf numFmtId="0" fontId="13" fillId="5" borderId="26" xfId="0" applyFont="1" applyFill="1" applyBorder="1" applyAlignment="1">
      <alignment horizontal="center" vertical="center"/>
    </xf>
    <xf numFmtId="0" fontId="13" fillId="5" borderId="22" xfId="0" applyFont="1" applyFill="1" applyBorder="1" applyAlignment="1">
      <alignment horizontal="center" vertical="center"/>
    </xf>
    <xf numFmtId="0" fontId="25" fillId="5" borderId="19" xfId="0" applyFont="1" applyFill="1" applyBorder="1" applyAlignment="1">
      <alignment horizontal="center" vertical="center"/>
    </xf>
    <xf numFmtId="0" fontId="26" fillId="0" borderId="29" xfId="0" applyFont="1" applyBorder="1" applyAlignment="1">
      <alignment horizontal="center" vertical="center"/>
    </xf>
    <xf numFmtId="0" fontId="26" fillId="0" borderId="30" xfId="0" applyFont="1" applyBorder="1" applyAlignment="1">
      <alignment horizontal="center" vertical="center"/>
    </xf>
    <xf numFmtId="0" fontId="26" fillId="4" borderId="18" xfId="0" applyFont="1" applyFill="1" applyBorder="1" applyAlignment="1">
      <alignment horizontal="center" vertical="center"/>
    </xf>
    <xf numFmtId="0" fontId="26" fillId="4" borderId="33" xfId="0" applyFont="1" applyFill="1" applyBorder="1" applyAlignment="1">
      <alignment horizontal="center" vertical="center"/>
    </xf>
    <xf numFmtId="0" fontId="26" fillId="5" borderId="29" xfId="0" applyFont="1" applyFill="1" applyBorder="1" applyAlignment="1">
      <alignment horizontal="center" vertical="center"/>
    </xf>
    <xf numFmtId="0" fontId="27" fillId="5" borderId="30" xfId="0" applyFont="1" applyFill="1" applyBorder="1" applyAlignment="1">
      <alignment horizontal="center" vertical="center"/>
    </xf>
    <xf numFmtId="0" fontId="26" fillId="5" borderId="24" xfId="0" applyFont="1" applyFill="1" applyBorder="1" applyAlignment="1">
      <alignment horizontal="center" vertical="center"/>
    </xf>
    <xf numFmtId="0" fontId="28" fillId="4" borderId="19" xfId="0" applyFont="1" applyFill="1" applyBorder="1" applyAlignment="1">
      <alignment horizontal="center" vertical="center"/>
    </xf>
    <xf numFmtId="0" fontId="20" fillId="0" borderId="25" xfId="0" applyFont="1" applyBorder="1" applyAlignment="1">
      <alignment horizontal="center" vertical="center"/>
    </xf>
    <xf numFmtId="0" fontId="20" fillId="0" borderId="26" xfId="0" applyFont="1" applyBorder="1" applyAlignment="1">
      <alignment horizontal="center" vertical="center"/>
    </xf>
    <xf numFmtId="0" fontId="20" fillId="0" borderId="22" xfId="0" applyFont="1" applyBorder="1" applyAlignment="1">
      <alignment horizontal="center" vertical="center"/>
    </xf>
    <xf numFmtId="0" fontId="29" fillId="4" borderId="19" xfId="0" applyFont="1" applyFill="1" applyBorder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0" fontId="26" fillId="0" borderId="28" xfId="0" applyFont="1" applyBorder="1" applyAlignment="1">
      <alignment horizontal="center" vertical="center"/>
    </xf>
    <xf numFmtId="0" fontId="20" fillId="0" borderId="31" xfId="0" applyFont="1" applyBorder="1" applyAlignment="1">
      <alignment horizontal="center" vertical="center"/>
    </xf>
    <xf numFmtId="0" fontId="20" fillId="0" borderId="32" xfId="0" applyFont="1" applyBorder="1" applyAlignment="1">
      <alignment horizontal="center" vertical="center"/>
    </xf>
    <xf numFmtId="0" fontId="26" fillId="0" borderId="24" xfId="0" applyFont="1" applyBorder="1" applyAlignment="1">
      <alignment horizontal="center" vertical="center"/>
    </xf>
    <xf numFmtId="0" fontId="13" fillId="4" borderId="34" xfId="0" applyFont="1" applyFill="1" applyBorder="1" applyAlignment="1">
      <alignment horizontal="center" vertical="center"/>
    </xf>
    <xf numFmtId="0" fontId="41" fillId="0" borderId="0" xfId="0" applyFont="1" applyBorder="1" applyAlignment="1">
      <alignment horizontal="left"/>
    </xf>
    <xf numFmtId="0" fontId="39" fillId="0" borderId="0" xfId="0" applyFont="1" applyBorder="1" applyAlignment="1">
      <alignment horizontal="left"/>
    </xf>
    <xf numFmtId="0" fontId="0" fillId="0" borderId="0" xfId="0"/>
    <xf numFmtId="0" fontId="38" fillId="0" borderId="0" xfId="0" applyFont="1" applyBorder="1" applyAlignment="1">
      <alignment horizontal="center"/>
    </xf>
    <xf numFmtId="0" fontId="33" fillId="0" borderId="0" xfId="0" applyFont="1" applyBorder="1" applyAlignment="1">
      <alignment horizontal="left"/>
    </xf>
    <xf numFmtId="0" fontId="40" fillId="0" borderId="0" xfId="0" applyFont="1" applyBorder="1" applyAlignment="1">
      <alignment horizontal="left"/>
    </xf>
    <xf numFmtId="0" fontId="33" fillId="0" borderId="0" xfId="0" applyFont="1" applyBorder="1" applyAlignment="1">
      <alignment horizontal="center" vertical="center"/>
    </xf>
    <xf numFmtId="0" fontId="37" fillId="0" borderId="0" xfId="0" applyFont="1" applyBorder="1" applyAlignment="1">
      <alignment horizontal="left" vertical="center"/>
    </xf>
    <xf numFmtId="0" fontId="37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32" fillId="0" borderId="0" xfId="0" applyFont="1" applyBorder="1" applyAlignment="1">
      <alignment horizontal="center"/>
    </xf>
    <xf numFmtId="0" fontId="6" fillId="4" borderId="6" xfId="0" applyFont="1" applyFill="1" applyBorder="1" applyAlignment="1">
      <alignment horizontal="center" vertical="center"/>
    </xf>
    <xf numFmtId="0" fontId="48" fillId="4" borderId="6" xfId="0" applyFont="1" applyFill="1" applyBorder="1" applyAlignment="1">
      <alignment horizontal="center" vertical="center"/>
    </xf>
    <xf numFmtId="0" fontId="62" fillId="0" borderId="48" xfId="0" applyFont="1" applyBorder="1" applyAlignment="1">
      <alignment horizontal="center"/>
    </xf>
    <xf numFmtId="0" fontId="62" fillId="0" borderId="49" xfId="0" applyFont="1" applyBorder="1" applyAlignment="1">
      <alignment horizontal="center"/>
    </xf>
    <xf numFmtId="0" fontId="59" fillId="0" borderId="21" xfId="0" applyFont="1" applyBorder="1" applyAlignment="1">
      <alignment horizontal="center"/>
    </xf>
    <xf numFmtId="0" fontId="56" fillId="0" borderId="23" xfId="0" applyFont="1" applyBorder="1" applyAlignment="1">
      <alignment horizontal="center" wrapText="1"/>
    </xf>
    <xf numFmtId="0" fontId="59" fillId="0" borderId="19" xfId="0" applyFont="1" applyBorder="1" applyAlignment="1">
      <alignment horizontal="center" vertical="center"/>
    </xf>
    <xf numFmtId="0" fontId="59" fillId="0" borderId="34" xfId="0" applyFont="1" applyBorder="1" applyAlignment="1">
      <alignment horizontal="left"/>
    </xf>
    <xf numFmtId="0" fontId="59" fillId="4" borderId="41" xfId="0" applyFont="1" applyFill="1" applyBorder="1" applyAlignment="1">
      <alignment horizontal="center" vertical="center"/>
    </xf>
    <xf numFmtId="0" fontId="40" fillId="0" borderId="20" xfId="0" applyFont="1" applyBorder="1" applyAlignment="1">
      <alignment horizontal="center"/>
    </xf>
    <xf numFmtId="0" fontId="41" fillId="0" borderId="20" xfId="0" applyFont="1" applyBorder="1" applyAlignment="1">
      <alignment horizontal="center"/>
    </xf>
    <xf numFmtId="0" fontId="40" fillId="0" borderId="24" xfId="0" applyFont="1" applyBorder="1" applyAlignment="1">
      <alignment horizontal="center"/>
    </xf>
    <xf numFmtId="0" fontId="61" fillId="0" borderId="29" xfId="0" applyFont="1" applyBorder="1" applyAlignment="1">
      <alignment horizontal="center"/>
    </xf>
    <xf numFmtId="0" fontId="41" fillId="0" borderId="24" xfId="0" applyFont="1" applyBorder="1" applyAlignment="1">
      <alignment horizontal="center"/>
    </xf>
    <xf numFmtId="0" fontId="48" fillId="2" borderId="39" xfId="0" applyFont="1" applyFill="1" applyBorder="1" applyAlignment="1">
      <alignment horizontal="center" vertical="center"/>
    </xf>
    <xf numFmtId="0" fontId="60" fillId="0" borderId="38" xfId="0" applyFont="1" applyBorder="1" applyAlignment="1">
      <alignment horizontal="left" vertical="center"/>
    </xf>
    <xf numFmtId="0" fontId="59" fillId="0" borderId="38" xfId="0" applyFont="1" applyBorder="1" applyAlignment="1">
      <alignment horizontal="center" vertical="center"/>
    </xf>
    <xf numFmtId="14" fontId="41" fillId="0" borderId="39" xfId="0" applyNumberFormat="1" applyFont="1" applyBorder="1" applyAlignment="1">
      <alignment horizontal="center" vertical="center"/>
    </xf>
    <xf numFmtId="0" fontId="59" fillId="0" borderId="38" xfId="0" applyFont="1" applyBorder="1" applyAlignment="1">
      <alignment horizontal="left" vertical="center"/>
    </xf>
    <xf numFmtId="0" fontId="41" fillId="0" borderId="39" xfId="0" applyFont="1" applyBorder="1" applyAlignment="1">
      <alignment horizontal="center" vertical="center"/>
    </xf>
    <xf numFmtId="0" fontId="59" fillId="0" borderId="19" xfId="0" applyFont="1" applyBorder="1" applyAlignment="1">
      <alignment horizontal="left" vertical="center"/>
    </xf>
    <xf numFmtId="0" fontId="40" fillId="0" borderId="39" xfId="0" applyFont="1" applyBorder="1" applyAlignment="1">
      <alignment horizontal="center" vertical="center"/>
    </xf>
    <xf numFmtId="0" fontId="58" fillId="0" borderId="0" xfId="0" applyFont="1" applyBorder="1" applyAlignment="1">
      <alignment horizontal="center"/>
    </xf>
    <xf numFmtId="14" fontId="40" fillId="0" borderId="0" xfId="0" applyNumberFormat="1" applyFont="1" applyBorder="1" applyAlignment="1">
      <alignment horizontal="center"/>
    </xf>
  </cellXfs>
  <cellStyles count="2">
    <cellStyle name="normální" xfId="0" builtinId="0"/>
    <cellStyle name="Vysvětlující text" xfId="1" builtinId="53" customBuiltin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C00000"/>
      <rgbColor rgb="FF006600"/>
      <rgbColor rgb="FF000080"/>
      <rgbColor rgb="FF996600"/>
      <rgbColor rgb="FF800080"/>
      <rgbColor rgb="FF008080"/>
      <rgbColor rgb="FFD9D9D9"/>
      <rgbColor rgb="FF808080"/>
      <rgbColor rgb="FF9999FF"/>
      <rgbColor rgb="FF7030A0"/>
      <rgbColor rgb="FFFFFFCC"/>
      <rgbColor rgb="FFDBEEF4"/>
      <rgbColor rgb="FF660066"/>
      <rgbColor rgb="FFFF8080"/>
      <rgbColor rgb="FF0070C0"/>
      <rgbColor rgb="FFD5D5D5"/>
      <rgbColor rgb="FF000080"/>
      <rgbColor rgb="FFFF00FF"/>
      <rgbColor rgb="FFFFFF00"/>
      <rgbColor rgb="FF00FFFF"/>
      <rgbColor rgb="FF800080"/>
      <rgbColor rgb="FFCC0000"/>
      <rgbColor rgb="FF008080"/>
      <rgbColor rgb="FF0000FF"/>
      <rgbColor rgb="FF00B0F0"/>
      <rgbColor rgb="FFF2F2F2"/>
      <rgbColor rgb="FFCCFFCC"/>
      <rgbColor rgb="FFD7E4BD"/>
      <rgbColor rgb="FFDDDDDD"/>
      <rgbColor rgb="FFFF99CC"/>
      <rgbColor rgb="FFCC99FF"/>
      <rgbColor rgb="FFFFCCCC"/>
      <rgbColor rgb="FF3366FF"/>
      <rgbColor rgb="FF33CCCC"/>
      <rgbColor rgb="FF99CC00"/>
      <rgbColor rgb="FFFFC000"/>
      <rgbColor rgb="FFFF9900"/>
      <rgbColor rgb="FFFF6600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66600</xdr:colOff>
      <xdr:row>6</xdr:row>
      <xdr:rowOff>108720</xdr:rowOff>
    </xdr:from>
    <xdr:to>
      <xdr:col>4</xdr:col>
      <xdr:colOff>232200</xdr:colOff>
      <xdr:row>9</xdr:row>
      <xdr:rowOff>58320</xdr:rowOff>
    </xdr:to>
    <xdr:pic>
      <xdr:nvPicPr>
        <xdr:cNvPr id="2" name="Obrázek 5"/>
        <xdr:cNvPicPr/>
      </xdr:nvPicPr>
      <xdr:blipFill>
        <a:blip xmlns:r="http://schemas.openxmlformats.org/officeDocument/2006/relationships" r:embed="rId1" cstate="print"/>
        <a:stretch/>
      </xdr:blipFill>
      <xdr:spPr>
        <a:xfrm>
          <a:off x="2715480" y="1455480"/>
          <a:ext cx="572760" cy="530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8</xdr:col>
      <xdr:colOff>64080</xdr:colOff>
      <xdr:row>14</xdr:row>
      <xdr:rowOff>122040</xdr:rowOff>
    </xdr:from>
    <xdr:to>
      <xdr:col>10</xdr:col>
      <xdr:colOff>229680</xdr:colOff>
      <xdr:row>17</xdr:row>
      <xdr:rowOff>71640</xdr:rowOff>
    </xdr:to>
    <xdr:pic>
      <xdr:nvPicPr>
        <xdr:cNvPr id="3" name="Obrázek 5"/>
        <xdr:cNvPicPr/>
      </xdr:nvPicPr>
      <xdr:blipFill>
        <a:blip xmlns:r="http://schemas.openxmlformats.org/officeDocument/2006/relationships" r:embed="rId1" cstate="print"/>
        <a:stretch/>
      </xdr:blipFill>
      <xdr:spPr>
        <a:xfrm>
          <a:off x="4138200" y="3030840"/>
          <a:ext cx="572400" cy="53064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83880</xdr:colOff>
      <xdr:row>6</xdr:row>
      <xdr:rowOff>129960</xdr:rowOff>
    </xdr:from>
    <xdr:to>
      <xdr:col>4</xdr:col>
      <xdr:colOff>250560</xdr:colOff>
      <xdr:row>9</xdr:row>
      <xdr:rowOff>84240</xdr:rowOff>
    </xdr:to>
    <xdr:pic>
      <xdr:nvPicPr>
        <xdr:cNvPr id="2" name="Obrázek 5"/>
        <xdr:cNvPicPr/>
      </xdr:nvPicPr>
      <xdr:blipFill>
        <a:blip xmlns:r="http://schemas.openxmlformats.org/officeDocument/2006/relationships" r:embed="rId1" cstate="print"/>
        <a:stretch/>
      </xdr:blipFill>
      <xdr:spPr>
        <a:xfrm>
          <a:off x="2732760" y="1461240"/>
          <a:ext cx="573840" cy="5353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8</xdr:col>
      <xdr:colOff>76320</xdr:colOff>
      <xdr:row>14</xdr:row>
      <xdr:rowOff>114120</xdr:rowOff>
    </xdr:from>
    <xdr:to>
      <xdr:col>10</xdr:col>
      <xdr:colOff>243000</xdr:colOff>
      <xdr:row>17</xdr:row>
      <xdr:rowOff>68400</xdr:rowOff>
    </xdr:to>
    <xdr:pic>
      <xdr:nvPicPr>
        <xdr:cNvPr id="3" name="Obrázek 5"/>
        <xdr:cNvPicPr/>
      </xdr:nvPicPr>
      <xdr:blipFill>
        <a:blip xmlns:r="http://schemas.openxmlformats.org/officeDocument/2006/relationships" r:embed="rId1" cstate="print"/>
        <a:stretch/>
      </xdr:blipFill>
      <xdr:spPr>
        <a:xfrm>
          <a:off x="4150440" y="3007800"/>
          <a:ext cx="573480" cy="53532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57240</xdr:colOff>
      <xdr:row>6</xdr:row>
      <xdr:rowOff>133200</xdr:rowOff>
    </xdr:from>
    <xdr:to>
      <xdr:col>4</xdr:col>
      <xdr:colOff>216720</xdr:colOff>
      <xdr:row>9</xdr:row>
      <xdr:rowOff>89640</xdr:rowOff>
    </xdr:to>
    <xdr:pic>
      <xdr:nvPicPr>
        <xdr:cNvPr id="4" name="Obrázek 5"/>
        <xdr:cNvPicPr/>
      </xdr:nvPicPr>
      <xdr:blipFill>
        <a:blip xmlns:r="http://schemas.openxmlformats.org/officeDocument/2006/relationships" r:embed="rId1" cstate="print"/>
        <a:stretch/>
      </xdr:blipFill>
      <xdr:spPr>
        <a:xfrm>
          <a:off x="2831400" y="1514160"/>
          <a:ext cx="566640" cy="5374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8</xdr:col>
      <xdr:colOff>66600</xdr:colOff>
      <xdr:row>14</xdr:row>
      <xdr:rowOff>133200</xdr:rowOff>
    </xdr:from>
    <xdr:to>
      <xdr:col>10</xdr:col>
      <xdr:colOff>226080</xdr:colOff>
      <xdr:row>17</xdr:row>
      <xdr:rowOff>89640</xdr:rowOff>
    </xdr:to>
    <xdr:pic>
      <xdr:nvPicPr>
        <xdr:cNvPr id="5" name="Obrázek 5"/>
        <xdr:cNvPicPr/>
      </xdr:nvPicPr>
      <xdr:blipFill>
        <a:blip xmlns:r="http://schemas.openxmlformats.org/officeDocument/2006/relationships" r:embed="rId1" cstate="print"/>
        <a:stretch/>
      </xdr:blipFill>
      <xdr:spPr>
        <a:xfrm>
          <a:off x="4265640" y="3076200"/>
          <a:ext cx="566640" cy="53748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76320</xdr:colOff>
      <xdr:row>6</xdr:row>
      <xdr:rowOff>106560</xdr:rowOff>
    </xdr:from>
    <xdr:to>
      <xdr:col>4</xdr:col>
      <xdr:colOff>243000</xdr:colOff>
      <xdr:row>9</xdr:row>
      <xdr:rowOff>60840</xdr:rowOff>
    </xdr:to>
    <xdr:pic>
      <xdr:nvPicPr>
        <xdr:cNvPr id="6" name="Obrázek 5"/>
        <xdr:cNvPicPr/>
      </xdr:nvPicPr>
      <xdr:blipFill>
        <a:blip xmlns:r="http://schemas.openxmlformats.org/officeDocument/2006/relationships" r:embed="rId1" cstate="print"/>
        <a:stretch/>
      </xdr:blipFill>
      <xdr:spPr>
        <a:xfrm>
          <a:off x="2850480" y="1487520"/>
          <a:ext cx="573840" cy="5353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8</xdr:col>
      <xdr:colOff>60840</xdr:colOff>
      <xdr:row>14</xdr:row>
      <xdr:rowOff>114480</xdr:rowOff>
    </xdr:from>
    <xdr:to>
      <xdr:col>10</xdr:col>
      <xdr:colOff>227520</xdr:colOff>
      <xdr:row>17</xdr:row>
      <xdr:rowOff>68760</xdr:rowOff>
    </xdr:to>
    <xdr:pic>
      <xdr:nvPicPr>
        <xdr:cNvPr id="7" name="Obrázek 5"/>
        <xdr:cNvPicPr/>
      </xdr:nvPicPr>
      <xdr:blipFill>
        <a:blip xmlns:r="http://schemas.openxmlformats.org/officeDocument/2006/relationships" r:embed="rId1" cstate="print"/>
        <a:stretch/>
      </xdr:blipFill>
      <xdr:spPr>
        <a:xfrm>
          <a:off x="4259880" y="3057480"/>
          <a:ext cx="573840" cy="53532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66600</xdr:colOff>
      <xdr:row>6</xdr:row>
      <xdr:rowOff>104760</xdr:rowOff>
    </xdr:from>
    <xdr:to>
      <xdr:col>4</xdr:col>
      <xdr:colOff>226080</xdr:colOff>
      <xdr:row>9</xdr:row>
      <xdr:rowOff>61200</xdr:rowOff>
    </xdr:to>
    <xdr:pic>
      <xdr:nvPicPr>
        <xdr:cNvPr id="8" name="Obrázek 5"/>
        <xdr:cNvPicPr/>
      </xdr:nvPicPr>
      <xdr:blipFill>
        <a:blip xmlns:r="http://schemas.openxmlformats.org/officeDocument/2006/relationships" r:embed="rId1" cstate="print"/>
        <a:stretch/>
      </xdr:blipFill>
      <xdr:spPr>
        <a:xfrm>
          <a:off x="2786040" y="1485720"/>
          <a:ext cx="566640" cy="5374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8</xdr:col>
      <xdr:colOff>38160</xdr:colOff>
      <xdr:row>14</xdr:row>
      <xdr:rowOff>95400</xdr:rowOff>
    </xdr:from>
    <xdr:to>
      <xdr:col>10</xdr:col>
      <xdr:colOff>197640</xdr:colOff>
      <xdr:row>17</xdr:row>
      <xdr:rowOff>51840</xdr:rowOff>
    </xdr:to>
    <xdr:pic>
      <xdr:nvPicPr>
        <xdr:cNvPr id="9" name="Obrázek 5"/>
        <xdr:cNvPicPr/>
      </xdr:nvPicPr>
      <xdr:blipFill>
        <a:blip xmlns:r="http://schemas.openxmlformats.org/officeDocument/2006/relationships" r:embed="rId1" cstate="print"/>
        <a:stretch/>
      </xdr:blipFill>
      <xdr:spPr>
        <a:xfrm>
          <a:off x="4182480" y="3038400"/>
          <a:ext cx="566640" cy="53748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60840</xdr:colOff>
      <xdr:row>6</xdr:row>
      <xdr:rowOff>91440</xdr:rowOff>
    </xdr:from>
    <xdr:to>
      <xdr:col>4</xdr:col>
      <xdr:colOff>227520</xdr:colOff>
      <xdr:row>9</xdr:row>
      <xdr:rowOff>45720</xdr:rowOff>
    </xdr:to>
    <xdr:pic>
      <xdr:nvPicPr>
        <xdr:cNvPr id="10" name="Obrázek 5"/>
        <xdr:cNvPicPr/>
      </xdr:nvPicPr>
      <xdr:blipFill>
        <a:blip xmlns:r="http://schemas.openxmlformats.org/officeDocument/2006/relationships" r:embed="rId1" cstate="print"/>
        <a:stretch/>
      </xdr:blipFill>
      <xdr:spPr>
        <a:xfrm>
          <a:off x="2780280" y="1472400"/>
          <a:ext cx="573840" cy="5353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8</xdr:col>
      <xdr:colOff>68760</xdr:colOff>
      <xdr:row>14</xdr:row>
      <xdr:rowOff>114480</xdr:rowOff>
    </xdr:from>
    <xdr:to>
      <xdr:col>10</xdr:col>
      <xdr:colOff>235440</xdr:colOff>
      <xdr:row>17</xdr:row>
      <xdr:rowOff>68760</xdr:rowOff>
    </xdr:to>
    <xdr:pic>
      <xdr:nvPicPr>
        <xdr:cNvPr id="11" name="Obrázek 5"/>
        <xdr:cNvPicPr/>
      </xdr:nvPicPr>
      <xdr:blipFill>
        <a:blip xmlns:r="http://schemas.openxmlformats.org/officeDocument/2006/relationships" r:embed="rId1" cstate="print"/>
        <a:stretch/>
      </xdr:blipFill>
      <xdr:spPr>
        <a:xfrm>
          <a:off x="4213080" y="3057480"/>
          <a:ext cx="573840" cy="53532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66600</xdr:colOff>
      <xdr:row>6</xdr:row>
      <xdr:rowOff>104760</xdr:rowOff>
    </xdr:from>
    <xdr:to>
      <xdr:col>4</xdr:col>
      <xdr:colOff>226080</xdr:colOff>
      <xdr:row>9</xdr:row>
      <xdr:rowOff>61200</xdr:rowOff>
    </xdr:to>
    <xdr:pic>
      <xdr:nvPicPr>
        <xdr:cNvPr id="12" name="Obrázek 5"/>
        <xdr:cNvPicPr/>
      </xdr:nvPicPr>
      <xdr:blipFill>
        <a:blip xmlns:r="http://schemas.openxmlformats.org/officeDocument/2006/relationships" r:embed="rId1" cstate="print"/>
        <a:stretch/>
      </xdr:blipFill>
      <xdr:spPr>
        <a:xfrm>
          <a:off x="2840760" y="1451520"/>
          <a:ext cx="566640" cy="5374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8</xdr:col>
      <xdr:colOff>76320</xdr:colOff>
      <xdr:row>14</xdr:row>
      <xdr:rowOff>123840</xdr:rowOff>
    </xdr:from>
    <xdr:to>
      <xdr:col>10</xdr:col>
      <xdr:colOff>235800</xdr:colOff>
      <xdr:row>17</xdr:row>
      <xdr:rowOff>80280</xdr:rowOff>
    </xdr:to>
    <xdr:pic>
      <xdr:nvPicPr>
        <xdr:cNvPr id="13" name="Obrázek 5"/>
        <xdr:cNvPicPr/>
      </xdr:nvPicPr>
      <xdr:blipFill>
        <a:blip xmlns:r="http://schemas.openxmlformats.org/officeDocument/2006/relationships" r:embed="rId1" cstate="print"/>
        <a:stretch/>
      </xdr:blipFill>
      <xdr:spPr>
        <a:xfrm>
          <a:off x="4275360" y="3032640"/>
          <a:ext cx="566640" cy="53748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68760</xdr:colOff>
      <xdr:row>6</xdr:row>
      <xdr:rowOff>129600</xdr:rowOff>
    </xdr:from>
    <xdr:to>
      <xdr:col>4</xdr:col>
      <xdr:colOff>235440</xdr:colOff>
      <xdr:row>9</xdr:row>
      <xdr:rowOff>83880</xdr:rowOff>
    </xdr:to>
    <xdr:pic>
      <xdr:nvPicPr>
        <xdr:cNvPr id="14" name="Obrázek 5"/>
        <xdr:cNvPicPr/>
      </xdr:nvPicPr>
      <xdr:blipFill>
        <a:blip xmlns:r="http://schemas.openxmlformats.org/officeDocument/2006/relationships" r:embed="rId1" cstate="print"/>
        <a:stretch/>
      </xdr:blipFill>
      <xdr:spPr>
        <a:xfrm>
          <a:off x="2842920" y="1453320"/>
          <a:ext cx="573840" cy="5353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8</xdr:col>
      <xdr:colOff>60840</xdr:colOff>
      <xdr:row>14</xdr:row>
      <xdr:rowOff>106920</xdr:rowOff>
    </xdr:from>
    <xdr:to>
      <xdr:col>10</xdr:col>
      <xdr:colOff>227520</xdr:colOff>
      <xdr:row>17</xdr:row>
      <xdr:rowOff>61200</xdr:rowOff>
    </xdr:to>
    <xdr:pic>
      <xdr:nvPicPr>
        <xdr:cNvPr id="15" name="Obrázek 5"/>
        <xdr:cNvPicPr/>
      </xdr:nvPicPr>
      <xdr:blipFill>
        <a:blip xmlns:r="http://schemas.openxmlformats.org/officeDocument/2006/relationships" r:embed="rId1" cstate="print"/>
        <a:stretch/>
      </xdr:blipFill>
      <xdr:spPr>
        <a:xfrm>
          <a:off x="4259880" y="2992680"/>
          <a:ext cx="573840" cy="535320"/>
        </a:xfrm>
        <a:prstGeom prst="rect">
          <a:avLst/>
        </a:prstGeom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/Downloads/DOCUME~1/User/LOCALS~1/Temp/Vanocni%20turnaj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rihlasene tymy"/>
      <sheetName val="Sheet2"/>
      <sheetName val="Pomucky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5"/>
  <sheetViews>
    <sheetView zoomScaleNormal="100" workbookViewId="0">
      <selection activeCell="I11" sqref="I11"/>
    </sheetView>
  </sheetViews>
  <sheetFormatPr defaultRowHeight="14.4"/>
  <cols>
    <col min="1" max="1" width="3.6640625" customWidth="1"/>
    <col min="2" max="2" width="11.33203125" customWidth="1"/>
    <col min="3" max="3" width="6" bestFit="1" customWidth="1"/>
    <col min="4" max="4" width="6.88671875" bestFit="1" customWidth="1"/>
    <col min="5" max="5" width="43.77734375" bestFit="1" customWidth="1"/>
    <col min="6" max="6" width="16.109375" customWidth="1"/>
    <col min="7" max="7" width="19.44140625" customWidth="1"/>
    <col min="9" max="9" width="15.5546875" customWidth="1"/>
    <col min="10" max="10" width="11.109375" customWidth="1"/>
    <col min="257" max="257" width="3.6640625" customWidth="1"/>
    <col min="258" max="258" width="11.33203125" customWidth="1"/>
    <col min="259" max="259" width="6" bestFit="1" customWidth="1"/>
    <col min="260" max="260" width="6.88671875" bestFit="1" customWidth="1"/>
    <col min="261" max="261" width="43.77734375" bestFit="1" customWidth="1"/>
    <col min="262" max="262" width="23" customWidth="1"/>
    <col min="263" max="263" width="6.33203125" customWidth="1"/>
    <col min="265" max="265" width="15.5546875" customWidth="1"/>
    <col min="266" max="266" width="11.109375" customWidth="1"/>
    <col min="513" max="513" width="3.6640625" customWidth="1"/>
    <col min="514" max="514" width="11.33203125" customWidth="1"/>
    <col min="515" max="515" width="6" bestFit="1" customWidth="1"/>
    <col min="516" max="516" width="6.88671875" bestFit="1" customWidth="1"/>
    <col min="517" max="517" width="43.77734375" bestFit="1" customWidth="1"/>
    <col min="518" max="518" width="23" customWidth="1"/>
    <col min="519" max="519" width="6.33203125" customWidth="1"/>
    <col min="521" max="521" width="15.5546875" customWidth="1"/>
    <col min="522" max="522" width="11.109375" customWidth="1"/>
    <col min="769" max="769" width="3.6640625" customWidth="1"/>
    <col min="770" max="770" width="11.33203125" customWidth="1"/>
    <col min="771" max="771" width="6" bestFit="1" customWidth="1"/>
    <col min="772" max="772" width="6.88671875" bestFit="1" customWidth="1"/>
    <col min="773" max="773" width="43.77734375" bestFit="1" customWidth="1"/>
    <col min="774" max="774" width="23" customWidth="1"/>
    <col min="775" max="775" width="6.33203125" customWidth="1"/>
    <col min="777" max="777" width="15.5546875" customWidth="1"/>
    <col min="778" max="778" width="11.109375" customWidth="1"/>
    <col min="1025" max="1025" width="3.6640625" customWidth="1"/>
    <col min="1026" max="1026" width="11.33203125" customWidth="1"/>
    <col min="1027" max="1027" width="6" bestFit="1" customWidth="1"/>
    <col min="1028" max="1028" width="6.88671875" bestFit="1" customWidth="1"/>
    <col min="1029" max="1029" width="43.77734375" bestFit="1" customWidth="1"/>
    <col min="1030" max="1030" width="23" customWidth="1"/>
    <col min="1031" max="1031" width="6.33203125" customWidth="1"/>
    <col min="1033" max="1033" width="15.5546875" customWidth="1"/>
    <col min="1034" max="1034" width="11.109375" customWidth="1"/>
    <col min="1281" max="1281" width="3.6640625" customWidth="1"/>
    <col min="1282" max="1282" width="11.33203125" customWidth="1"/>
    <col min="1283" max="1283" width="6" bestFit="1" customWidth="1"/>
    <col min="1284" max="1284" width="6.88671875" bestFit="1" customWidth="1"/>
    <col min="1285" max="1285" width="43.77734375" bestFit="1" customWidth="1"/>
    <col min="1286" max="1286" width="23" customWidth="1"/>
    <col min="1287" max="1287" width="6.33203125" customWidth="1"/>
    <col min="1289" max="1289" width="15.5546875" customWidth="1"/>
    <col min="1290" max="1290" width="11.109375" customWidth="1"/>
    <col min="1537" max="1537" width="3.6640625" customWidth="1"/>
    <col min="1538" max="1538" width="11.33203125" customWidth="1"/>
    <col min="1539" max="1539" width="6" bestFit="1" customWidth="1"/>
    <col min="1540" max="1540" width="6.88671875" bestFit="1" customWidth="1"/>
    <col min="1541" max="1541" width="43.77734375" bestFit="1" customWidth="1"/>
    <col min="1542" max="1542" width="23" customWidth="1"/>
    <col min="1543" max="1543" width="6.33203125" customWidth="1"/>
    <col min="1545" max="1545" width="15.5546875" customWidth="1"/>
    <col min="1546" max="1546" width="11.109375" customWidth="1"/>
    <col min="1793" max="1793" width="3.6640625" customWidth="1"/>
    <col min="1794" max="1794" width="11.33203125" customWidth="1"/>
    <col min="1795" max="1795" width="6" bestFit="1" customWidth="1"/>
    <col min="1796" max="1796" width="6.88671875" bestFit="1" customWidth="1"/>
    <col min="1797" max="1797" width="43.77734375" bestFit="1" customWidth="1"/>
    <col min="1798" max="1798" width="23" customWidth="1"/>
    <col min="1799" max="1799" width="6.33203125" customWidth="1"/>
    <col min="1801" max="1801" width="15.5546875" customWidth="1"/>
    <col min="1802" max="1802" width="11.109375" customWidth="1"/>
    <col min="2049" max="2049" width="3.6640625" customWidth="1"/>
    <col min="2050" max="2050" width="11.33203125" customWidth="1"/>
    <col min="2051" max="2051" width="6" bestFit="1" customWidth="1"/>
    <col min="2052" max="2052" width="6.88671875" bestFit="1" customWidth="1"/>
    <col min="2053" max="2053" width="43.77734375" bestFit="1" customWidth="1"/>
    <col min="2054" max="2054" width="23" customWidth="1"/>
    <col min="2055" max="2055" width="6.33203125" customWidth="1"/>
    <col min="2057" max="2057" width="15.5546875" customWidth="1"/>
    <col min="2058" max="2058" width="11.109375" customWidth="1"/>
    <col min="2305" max="2305" width="3.6640625" customWidth="1"/>
    <col min="2306" max="2306" width="11.33203125" customWidth="1"/>
    <col min="2307" max="2307" width="6" bestFit="1" customWidth="1"/>
    <col min="2308" max="2308" width="6.88671875" bestFit="1" customWidth="1"/>
    <col min="2309" max="2309" width="43.77734375" bestFit="1" customWidth="1"/>
    <col min="2310" max="2310" width="23" customWidth="1"/>
    <col min="2311" max="2311" width="6.33203125" customWidth="1"/>
    <col min="2313" max="2313" width="15.5546875" customWidth="1"/>
    <col min="2314" max="2314" width="11.109375" customWidth="1"/>
    <col min="2561" max="2561" width="3.6640625" customWidth="1"/>
    <col min="2562" max="2562" width="11.33203125" customWidth="1"/>
    <col min="2563" max="2563" width="6" bestFit="1" customWidth="1"/>
    <col min="2564" max="2564" width="6.88671875" bestFit="1" customWidth="1"/>
    <col min="2565" max="2565" width="43.77734375" bestFit="1" customWidth="1"/>
    <col min="2566" max="2566" width="23" customWidth="1"/>
    <col min="2567" max="2567" width="6.33203125" customWidth="1"/>
    <col min="2569" max="2569" width="15.5546875" customWidth="1"/>
    <col min="2570" max="2570" width="11.109375" customWidth="1"/>
    <col min="2817" max="2817" width="3.6640625" customWidth="1"/>
    <col min="2818" max="2818" width="11.33203125" customWidth="1"/>
    <col min="2819" max="2819" width="6" bestFit="1" customWidth="1"/>
    <col min="2820" max="2820" width="6.88671875" bestFit="1" customWidth="1"/>
    <col min="2821" max="2821" width="43.77734375" bestFit="1" customWidth="1"/>
    <col min="2822" max="2822" width="23" customWidth="1"/>
    <col min="2823" max="2823" width="6.33203125" customWidth="1"/>
    <col min="2825" max="2825" width="15.5546875" customWidth="1"/>
    <col min="2826" max="2826" width="11.109375" customWidth="1"/>
    <col min="3073" max="3073" width="3.6640625" customWidth="1"/>
    <col min="3074" max="3074" width="11.33203125" customWidth="1"/>
    <col min="3075" max="3075" width="6" bestFit="1" customWidth="1"/>
    <col min="3076" max="3076" width="6.88671875" bestFit="1" customWidth="1"/>
    <col min="3077" max="3077" width="43.77734375" bestFit="1" customWidth="1"/>
    <col min="3078" max="3078" width="23" customWidth="1"/>
    <col min="3079" max="3079" width="6.33203125" customWidth="1"/>
    <col min="3081" max="3081" width="15.5546875" customWidth="1"/>
    <col min="3082" max="3082" width="11.109375" customWidth="1"/>
    <col min="3329" max="3329" width="3.6640625" customWidth="1"/>
    <col min="3330" max="3330" width="11.33203125" customWidth="1"/>
    <col min="3331" max="3331" width="6" bestFit="1" customWidth="1"/>
    <col min="3332" max="3332" width="6.88671875" bestFit="1" customWidth="1"/>
    <col min="3333" max="3333" width="43.77734375" bestFit="1" customWidth="1"/>
    <col min="3334" max="3334" width="23" customWidth="1"/>
    <col min="3335" max="3335" width="6.33203125" customWidth="1"/>
    <col min="3337" max="3337" width="15.5546875" customWidth="1"/>
    <col min="3338" max="3338" width="11.109375" customWidth="1"/>
    <col min="3585" max="3585" width="3.6640625" customWidth="1"/>
    <col min="3586" max="3586" width="11.33203125" customWidth="1"/>
    <col min="3587" max="3587" width="6" bestFit="1" customWidth="1"/>
    <col min="3588" max="3588" width="6.88671875" bestFit="1" customWidth="1"/>
    <col min="3589" max="3589" width="43.77734375" bestFit="1" customWidth="1"/>
    <col min="3590" max="3590" width="23" customWidth="1"/>
    <col min="3591" max="3591" width="6.33203125" customWidth="1"/>
    <col min="3593" max="3593" width="15.5546875" customWidth="1"/>
    <col min="3594" max="3594" width="11.109375" customWidth="1"/>
    <col min="3841" max="3841" width="3.6640625" customWidth="1"/>
    <col min="3842" max="3842" width="11.33203125" customWidth="1"/>
    <col min="3843" max="3843" width="6" bestFit="1" customWidth="1"/>
    <col min="3844" max="3844" width="6.88671875" bestFit="1" customWidth="1"/>
    <col min="3845" max="3845" width="43.77734375" bestFit="1" customWidth="1"/>
    <col min="3846" max="3846" width="23" customWidth="1"/>
    <col min="3847" max="3847" width="6.33203125" customWidth="1"/>
    <col min="3849" max="3849" width="15.5546875" customWidth="1"/>
    <col min="3850" max="3850" width="11.109375" customWidth="1"/>
    <col min="4097" max="4097" width="3.6640625" customWidth="1"/>
    <col min="4098" max="4098" width="11.33203125" customWidth="1"/>
    <col min="4099" max="4099" width="6" bestFit="1" customWidth="1"/>
    <col min="4100" max="4100" width="6.88671875" bestFit="1" customWidth="1"/>
    <col min="4101" max="4101" width="43.77734375" bestFit="1" customWidth="1"/>
    <col min="4102" max="4102" width="23" customWidth="1"/>
    <col min="4103" max="4103" width="6.33203125" customWidth="1"/>
    <col min="4105" max="4105" width="15.5546875" customWidth="1"/>
    <col min="4106" max="4106" width="11.109375" customWidth="1"/>
    <col min="4353" max="4353" width="3.6640625" customWidth="1"/>
    <col min="4354" max="4354" width="11.33203125" customWidth="1"/>
    <col min="4355" max="4355" width="6" bestFit="1" customWidth="1"/>
    <col min="4356" max="4356" width="6.88671875" bestFit="1" customWidth="1"/>
    <col min="4357" max="4357" width="43.77734375" bestFit="1" customWidth="1"/>
    <col min="4358" max="4358" width="23" customWidth="1"/>
    <col min="4359" max="4359" width="6.33203125" customWidth="1"/>
    <col min="4361" max="4361" width="15.5546875" customWidth="1"/>
    <col min="4362" max="4362" width="11.109375" customWidth="1"/>
    <col min="4609" max="4609" width="3.6640625" customWidth="1"/>
    <col min="4610" max="4610" width="11.33203125" customWidth="1"/>
    <col min="4611" max="4611" width="6" bestFit="1" customWidth="1"/>
    <col min="4612" max="4612" width="6.88671875" bestFit="1" customWidth="1"/>
    <col min="4613" max="4613" width="43.77734375" bestFit="1" customWidth="1"/>
    <col min="4614" max="4614" width="23" customWidth="1"/>
    <col min="4615" max="4615" width="6.33203125" customWidth="1"/>
    <col min="4617" max="4617" width="15.5546875" customWidth="1"/>
    <col min="4618" max="4618" width="11.109375" customWidth="1"/>
    <col min="4865" max="4865" width="3.6640625" customWidth="1"/>
    <col min="4866" max="4866" width="11.33203125" customWidth="1"/>
    <col min="4867" max="4867" width="6" bestFit="1" customWidth="1"/>
    <col min="4868" max="4868" width="6.88671875" bestFit="1" customWidth="1"/>
    <col min="4869" max="4869" width="43.77734375" bestFit="1" customWidth="1"/>
    <col min="4870" max="4870" width="23" customWidth="1"/>
    <col min="4871" max="4871" width="6.33203125" customWidth="1"/>
    <col min="4873" max="4873" width="15.5546875" customWidth="1"/>
    <col min="4874" max="4874" width="11.109375" customWidth="1"/>
    <col min="5121" max="5121" width="3.6640625" customWidth="1"/>
    <col min="5122" max="5122" width="11.33203125" customWidth="1"/>
    <col min="5123" max="5123" width="6" bestFit="1" customWidth="1"/>
    <col min="5124" max="5124" width="6.88671875" bestFit="1" customWidth="1"/>
    <col min="5125" max="5125" width="43.77734375" bestFit="1" customWidth="1"/>
    <col min="5126" max="5126" width="23" customWidth="1"/>
    <col min="5127" max="5127" width="6.33203125" customWidth="1"/>
    <col min="5129" max="5129" width="15.5546875" customWidth="1"/>
    <col min="5130" max="5130" width="11.109375" customWidth="1"/>
    <col min="5377" max="5377" width="3.6640625" customWidth="1"/>
    <col min="5378" max="5378" width="11.33203125" customWidth="1"/>
    <col min="5379" max="5379" width="6" bestFit="1" customWidth="1"/>
    <col min="5380" max="5380" width="6.88671875" bestFit="1" customWidth="1"/>
    <col min="5381" max="5381" width="43.77734375" bestFit="1" customWidth="1"/>
    <col min="5382" max="5382" width="23" customWidth="1"/>
    <col min="5383" max="5383" width="6.33203125" customWidth="1"/>
    <col min="5385" max="5385" width="15.5546875" customWidth="1"/>
    <col min="5386" max="5386" width="11.109375" customWidth="1"/>
    <col min="5633" max="5633" width="3.6640625" customWidth="1"/>
    <col min="5634" max="5634" width="11.33203125" customWidth="1"/>
    <col min="5635" max="5635" width="6" bestFit="1" customWidth="1"/>
    <col min="5636" max="5636" width="6.88671875" bestFit="1" customWidth="1"/>
    <col min="5637" max="5637" width="43.77734375" bestFit="1" customWidth="1"/>
    <col min="5638" max="5638" width="23" customWidth="1"/>
    <col min="5639" max="5639" width="6.33203125" customWidth="1"/>
    <col min="5641" max="5641" width="15.5546875" customWidth="1"/>
    <col min="5642" max="5642" width="11.109375" customWidth="1"/>
    <col min="5889" max="5889" width="3.6640625" customWidth="1"/>
    <col min="5890" max="5890" width="11.33203125" customWidth="1"/>
    <col min="5891" max="5891" width="6" bestFit="1" customWidth="1"/>
    <col min="5892" max="5892" width="6.88671875" bestFit="1" customWidth="1"/>
    <col min="5893" max="5893" width="43.77734375" bestFit="1" customWidth="1"/>
    <col min="5894" max="5894" width="23" customWidth="1"/>
    <col min="5895" max="5895" width="6.33203125" customWidth="1"/>
    <col min="5897" max="5897" width="15.5546875" customWidth="1"/>
    <col min="5898" max="5898" width="11.109375" customWidth="1"/>
    <col min="6145" max="6145" width="3.6640625" customWidth="1"/>
    <col min="6146" max="6146" width="11.33203125" customWidth="1"/>
    <col min="6147" max="6147" width="6" bestFit="1" customWidth="1"/>
    <col min="6148" max="6148" width="6.88671875" bestFit="1" customWidth="1"/>
    <col min="6149" max="6149" width="43.77734375" bestFit="1" customWidth="1"/>
    <col min="6150" max="6150" width="23" customWidth="1"/>
    <col min="6151" max="6151" width="6.33203125" customWidth="1"/>
    <col min="6153" max="6153" width="15.5546875" customWidth="1"/>
    <col min="6154" max="6154" width="11.109375" customWidth="1"/>
    <col min="6401" max="6401" width="3.6640625" customWidth="1"/>
    <col min="6402" max="6402" width="11.33203125" customWidth="1"/>
    <col min="6403" max="6403" width="6" bestFit="1" customWidth="1"/>
    <col min="6404" max="6404" width="6.88671875" bestFit="1" customWidth="1"/>
    <col min="6405" max="6405" width="43.77734375" bestFit="1" customWidth="1"/>
    <col min="6406" max="6406" width="23" customWidth="1"/>
    <col min="6407" max="6407" width="6.33203125" customWidth="1"/>
    <col min="6409" max="6409" width="15.5546875" customWidth="1"/>
    <col min="6410" max="6410" width="11.109375" customWidth="1"/>
    <col min="6657" max="6657" width="3.6640625" customWidth="1"/>
    <col min="6658" max="6658" width="11.33203125" customWidth="1"/>
    <col min="6659" max="6659" width="6" bestFit="1" customWidth="1"/>
    <col min="6660" max="6660" width="6.88671875" bestFit="1" customWidth="1"/>
    <col min="6661" max="6661" width="43.77734375" bestFit="1" customWidth="1"/>
    <col min="6662" max="6662" width="23" customWidth="1"/>
    <col min="6663" max="6663" width="6.33203125" customWidth="1"/>
    <col min="6665" max="6665" width="15.5546875" customWidth="1"/>
    <col min="6666" max="6666" width="11.109375" customWidth="1"/>
    <col min="6913" max="6913" width="3.6640625" customWidth="1"/>
    <col min="6914" max="6914" width="11.33203125" customWidth="1"/>
    <col min="6915" max="6915" width="6" bestFit="1" customWidth="1"/>
    <col min="6916" max="6916" width="6.88671875" bestFit="1" customWidth="1"/>
    <col min="6917" max="6917" width="43.77734375" bestFit="1" customWidth="1"/>
    <col min="6918" max="6918" width="23" customWidth="1"/>
    <col min="6919" max="6919" width="6.33203125" customWidth="1"/>
    <col min="6921" max="6921" width="15.5546875" customWidth="1"/>
    <col min="6922" max="6922" width="11.109375" customWidth="1"/>
    <col min="7169" max="7169" width="3.6640625" customWidth="1"/>
    <col min="7170" max="7170" width="11.33203125" customWidth="1"/>
    <col min="7171" max="7171" width="6" bestFit="1" customWidth="1"/>
    <col min="7172" max="7172" width="6.88671875" bestFit="1" customWidth="1"/>
    <col min="7173" max="7173" width="43.77734375" bestFit="1" customWidth="1"/>
    <col min="7174" max="7174" width="23" customWidth="1"/>
    <col min="7175" max="7175" width="6.33203125" customWidth="1"/>
    <col min="7177" max="7177" width="15.5546875" customWidth="1"/>
    <col min="7178" max="7178" width="11.109375" customWidth="1"/>
    <col min="7425" max="7425" width="3.6640625" customWidth="1"/>
    <col min="7426" max="7426" width="11.33203125" customWidth="1"/>
    <col min="7427" max="7427" width="6" bestFit="1" customWidth="1"/>
    <col min="7428" max="7428" width="6.88671875" bestFit="1" customWidth="1"/>
    <col min="7429" max="7429" width="43.77734375" bestFit="1" customWidth="1"/>
    <col min="7430" max="7430" width="23" customWidth="1"/>
    <col min="7431" max="7431" width="6.33203125" customWidth="1"/>
    <col min="7433" max="7433" width="15.5546875" customWidth="1"/>
    <col min="7434" max="7434" width="11.109375" customWidth="1"/>
    <col min="7681" max="7681" width="3.6640625" customWidth="1"/>
    <col min="7682" max="7682" width="11.33203125" customWidth="1"/>
    <col min="7683" max="7683" width="6" bestFit="1" customWidth="1"/>
    <col min="7684" max="7684" width="6.88671875" bestFit="1" customWidth="1"/>
    <col min="7685" max="7685" width="43.77734375" bestFit="1" customWidth="1"/>
    <col min="7686" max="7686" width="23" customWidth="1"/>
    <col min="7687" max="7687" width="6.33203125" customWidth="1"/>
    <col min="7689" max="7689" width="15.5546875" customWidth="1"/>
    <col min="7690" max="7690" width="11.109375" customWidth="1"/>
    <col min="7937" max="7937" width="3.6640625" customWidth="1"/>
    <col min="7938" max="7938" width="11.33203125" customWidth="1"/>
    <col min="7939" max="7939" width="6" bestFit="1" customWidth="1"/>
    <col min="7940" max="7940" width="6.88671875" bestFit="1" customWidth="1"/>
    <col min="7941" max="7941" width="43.77734375" bestFit="1" customWidth="1"/>
    <col min="7942" max="7942" width="23" customWidth="1"/>
    <col min="7943" max="7943" width="6.33203125" customWidth="1"/>
    <col min="7945" max="7945" width="15.5546875" customWidth="1"/>
    <col min="7946" max="7946" width="11.109375" customWidth="1"/>
    <col min="8193" max="8193" width="3.6640625" customWidth="1"/>
    <col min="8194" max="8194" width="11.33203125" customWidth="1"/>
    <col min="8195" max="8195" width="6" bestFit="1" customWidth="1"/>
    <col min="8196" max="8196" width="6.88671875" bestFit="1" customWidth="1"/>
    <col min="8197" max="8197" width="43.77734375" bestFit="1" customWidth="1"/>
    <col min="8198" max="8198" width="23" customWidth="1"/>
    <col min="8199" max="8199" width="6.33203125" customWidth="1"/>
    <col min="8201" max="8201" width="15.5546875" customWidth="1"/>
    <col min="8202" max="8202" width="11.109375" customWidth="1"/>
    <col min="8449" max="8449" width="3.6640625" customWidth="1"/>
    <col min="8450" max="8450" width="11.33203125" customWidth="1"/>
    <col min="8451" max="8451" width="6" bestFit="1" customWidth="1"/>
    <col min="8452" max="8452" width="6.88671875" bestFit="1" customWidth="1"/>
    <col min="8453" max="8453" width="43.77734375" bestFit="1" customWidth="1"/>
    <col min="8454" max="8454" width="23" customWidth="1"/>
    <col min="8455" max="8455" width="6.33203125" customWidth="1"/>
    <col min="8457" max="8457" width="15.5546875" customWidth="1"/>
    <col min="8458" max="8458" width="11.109375" customWidth="1"/>
    <col min="8705" max="8705" width="3.6640625" customWidth="1"/>
    <col min="8706" max="8706" width="11.33203125" customWidth="1"/>
    <col min="8707" max="8707" width="6" bestFit="1" customWidth="1"/>
    <col min="8708" max="8708" width="6.88671875" bestFit="1" customWidth="1"/>
    <col min="8709" max="8709" width="43.77734375" bestFit="1" customWidth="1"/>
    <col min="8710" max="8710" width="23" customWidth="1"/>
    <col min="8711" max="8711" width="6.33203125" customWidth="1"/>
    <col min="8713" max="8713" width="15.5546875" customWidth="1"/>
    <col min="8714" max="8714" width="11.109375" customWidth="1"/>
    <col min="8961" max="8961" width="3.6640625" customWidth="1"/>
    <col min="8962" max="8962" width="11.33203125" customWidth="1"/>
    <col min="8963" max="8963" width="6" bestFit="1" customWidth="1"/>
    <col min="8964" max="8964" width="6.88671875" bestFit="1" customWidth="1"/>
    <col min="8965" max="8965" width="43.77734375" bestFit="1" customWidth="1"/>
    <col min="8966" max="8966" width="23" customWidth="1"/>
    <col min="8967" max="8967" width="6.33203125" customWidth="1"/>
    <col min="8969" max="8969" width="15.5546875" customWidth="1"/>
    <col min="8970" max="8970" width="11.109375" customWidth="1"/>
    <col min="9217" max="9217" width="3.6640625" customWidth="1"/>
    <col min="9218" max="9218" width="11.33203125" customWidth="1"/>
    <col min="9219" max="9219" width="6" bestFit="1" customWidth="1"/>
    <col min="9220" max="9220" width="6.88671875" bestFit="1" customWidth="1"/>
    <col min="9221" max="9221" width="43.77734375" bestFit="1" customWidth="1"/>
    <col min="9222" max="9222" width="23" customWidth="1"/>
    <col min="9223" max="9223" width="6.33203125" customWidth="1"/>
    <col min="9225" max="9225" width="15.5546875" customWidth="1"/>
    <col min="9226" max="9226" width="11.109375" customWidth="1"/>
    <col min="9473" max="9473" width="3.6640625" customWidth="1"/>
    <col min="9474" max="9474" width="11.33203125" customWidth="1"/>
    <col min="9475" max="9475" width="6" bestFit="1" customWidth="1"/>
    <col min="9476" max="9476" width="6.88671875" bestFit="1" customWidth="1"/>
    <col min="9477" max="9477" width="43.77734375" bestFit="1" customWidth="1"/>
    <col min="9478" max="9478" width="23" customWidth="1"/>
    <col min="9479" max="9479" width="6.33203125" customWidth="1"/>
    <col min="9481" max="9481" width="15.5546875" customWidth="1"/>
    <col min="9482" max="9482" width="11.109375" customWidth="1"/>
    <col min="9729" max="9729" width="3.6640625" customWidth="1"/>
    <col min="9730" max="9730" width="11.33203125" customWidth="1"/>
    <col min="9731" max="9731" width="6" bestFit="1" customWidth="1"/>
    <col min="9732" max="9732" width="6.88671875" bestFit="1" customWidth="1"/>
    <col min="9733" max="9733" width="43.77734375" bestFit="1" customWidth="1"/>
    <col min="9734" max="9734" width="23" customWidth="1"/>
    <col min="9735" max="9735" width="6.33203125" customWidth="1"/>
    <col min="9737" max="9737" width="15.5546875" customWidth="1"/>
    <col min="9738" max="9738" width="11.109375" customWidth="1"/>
    <col min="9985" max="9985" width="3.6640625" customWidth="1"/>
    <col min="9986" max="9986" width="11.33203125" customWidth="1"/>
    <col min="9987" max="9987" width="6" bestFit="1" customWidth="1"/>
    <col min="9988" max="9988" width="6.88671875" bestFit="1" customWidth="1"/>
    <col min="9989" max="9989" width="43.77734375" bestFit="1" customWidth="1"/>
    <col min="9990" max="9990" width="23" customWidth="1"/>
    <col min="9991" max="9991" width="6.33203125" customWidth="1"/>
    <col min="9993" max="9993" width="15.5546875" customWidth="1"/>
    <col min="9994" max="9994" width="11.109375" customWidth="1"/>
    <col min="10241" max="10241" width="3.6640625" customWidth="1"/>
    <col min="10242" max="10242" width="11.33203125" customWidth="1"/>
    <col min="10243" max="10243" width="6" bestFit="1" customWidth="1"/>
    <col min="10244" max="10244" width="6.88671875" bestFit="1" customWidth="1"/>
    <col min="10245" max="10245" width="43.77734375" bestFit="1" customWidth="1"/>
    <col min="10246" max="10246" width="23" customWidth="1"/>
    <col min="10247" max="10247" width="6.33203125" customWidth="1"/>
    <col min="10249" max="10249" width="15.5546875" customWidth="1"/>
    <col min="10250" max="10250" width="11.109375" customWidth="1"/>
    <col min="10497" max="10497" width="3.6640625" customWidth="1"/>
    <col min="10498" max="10498" width="11.33203125" customWidth="1"/>
    <col min="10499" max="10499" width="6" bestFit="1" customWidth="1"/>
    <col min="10500" max="10500" width="6.88671875" bestFit="1" customWidth="1"/>
    <col min="10501" max="10501" width="43.77734375" bestFit="1" customWidth="1"/>
    <col min="10502" max="10502" width="23" customWidth="1"/>
    <col min="10503" max="10503" width="6.33203125" customWidth="1"/>
    <col min="10505" max="10505" width="15.5546875" customWidth="1"/>
    <col min="10506" max="10506" width="11.109375" customWidth="1"/>
    <col min="10753" max="10753" width="3.6640625" customWidth="1"/>
    <col min="10754" max="10754" width="11.33203125" customWidth="1"/>
    <col min="10755" max="10755" width="6" bestFit="1" customWidth="1"/>
    <col min="10756" max="10756" width="6.88671875" bestFit="1" customWidth="1"/>
    <col min="10757" max="10757" width="43.77734375" bestFit="1" customWidth="1"/>
    <col min="10758" max="10758" width="23" customWidth="1"/>
    <col min="10759" max="10759" width="6.33203125" customWidth="1"/>
    <col min="10761" max="10761" width="15.5546875" customWidth="1"/>
    <col min="10762" max="10762" width="11.109375" customWidth="1"/>
    <col min="11009" max="11009" width="3.6640625" customWidth="1"/>
    <col min="11010" max="11010" width="11.33203125" customWidth="1"/>
    <col min="11011" max="11011" width="6" bestFit="1" customWidth="1"/>
    <col min="11012" max="11012" width="6.88671875" bestFit="1" customWidth="1"/>
    <col min="11013" max="11013" width="43.77734375" bestFit="1" customWidth="1"/>
    <col min="11014" max="11014" width="23" customWidth="1"/>
    <col min="11015" max="11015" width="6.33203125" customWidth="1"/>
    <col min="11017" max="11017" width="15.5546875" customWidth="1"/>
    <col min="11018" max="11018" width="11.109375" customWidth="1"/>
    <col min="11265" max="11265" width="3.6640625" customWidth="1"/>
    <col min="11266" max="11266" width="11.33203125" customWidth="1"/>
    <col min="11267" max="11267" width="6" bestFit="1" customWidth="1"/>
    <col min="11268" max="11268" width="6.88671875" bestFit="1" customWidth="1"/>
    <col min="11269" max="11269" width="43.77734375" bestFit="1" customWidth="1"/>
    <col min="11270" max="11270" width="23" customWidth="1"/>
    <col min="11271" max="11271" width="6.33203125" customWidth="1"/>
    <col min="11273" max="11273" width="15.5546875" customWidth="1"/>
    <col min="11274" max="11274" width="11.109375" customWidth="1"/>
    <col min="11521" max="11521" width="3.6640625" customWidth="1"/>
    <col min="11522" max="11522" width="11.33203125" customWidth="1"/>
    <col min="11523" max="11523" width="6" bestFit="1" customWidth="1"/>
    <col min="11524" max="11524" width="6.88671875" bestFit="1" customWidth="1"/>
    <col min="11525" max="11525" width="43.77734375" bestFit="1" customWidth="1"/>
    <col min="11526" max="11526" width="23" customWidth="1"/>
    <col min="11527" max="11527" width="6.33203125" customWidth="1"/>
    <col min="11529" max="11529" width="15.5546875" customWidth="1"/>
    <col min="11530" max="11530" width="11.109375" customWidth="1"/>
    <col min="11777" max="11777" width="3.6640625" customWidth="1"/>
    <col min="11778" max="11778" width="11.33203125" customWidth="1"/>
    <col min="11779" max="11779" width="6" bestFit="1" customWidth="1"/>
    <col min="11780" max="11780" width="6.88671875" bestFit="1" customWidth="1"/>
    <col min="11781" max="11781" width="43.77734375" bestFit="1" customWidth="1"/>
    <col min="11782" max="11782" width="23" customWidth="1"/>
    <col min="11783" max="11783" width="6.33203125" customWidth="1"/>
    <col min="11785" max="11785" width="15.5546875" customWidth="1"/>
    <col min="11786" max="11786" width="11.109375" customWidth="1"/>
    <col min="12033" max="12033" width="3.6640625" customWidth="1"/>
    <col min="12034" max="12034" width="11.33203125" customWidth="1"/>
    <col min="12035" max="12035" width="6" bestFit="1" customWidth="1"/>
    <col min="12036" max="12036" width="6.88671875" bestFit="1" customWidth="1"/>
    <col min="12037" max="12037" width="43.77734375" bestFit="1" customWidth="1"/>
    <col min="12038" max="12038" width="23" customWidth="1"/>
    <col min="12039" max="12039" width="6.33203125" customWidth="1"/>
    <col min="12041" max="12041" width="15.5546875" customWidth="1"/>
    <col min="12042" max="12042" width="11.109375" customWidth="1"/>
    <col min="12289" max="12289" width="3.6640625" customWidth="1"/>
    <col min="12290" max="12290" width="11.33203125" customWidth="1"/>
    <col min="12291" max="12291" width="6" bestFit="1" customWidth="1"/>
    <col min="12292" max="12292" width="6.88671875" bestFit="1" customWidth="1"/>
    <col min="12293" max="12293" width="43.77734375" bestFit="1" customWidth="1"/>
    <col min="12294" max="12294" width="23" customWidth="1"/>
    <col min="12295" max="12295" width="6.33203125" customWidth="1"/>
    <col min="12297" max="12297" width="15.5546875" customWidth="1"/>
    <col min="12298" max="12298" width="11.109375" customWidth="1"/>
    <col min="12545" max="12545" width="3.6640625" customWidth="1"/>
    <col min="12546" max="12546" width="11.33203125" customWidth="1"/>
    <col min="12547" max="12547" width="6" bestFit="1" customWidth="1"/>
    <col min="12548" max="12548" width="6.88671875" bestFit="1" customWidth="1"/>
    <col min="12549" max="12549" width="43.77734375" bestFit="1" customWidth="1"/>
    <col min="12550" max="12550" width="23" customWidth="1"/>
    <col min="12551" max="12551" width="6.33203125" customWidth="1"/>
    <col min="12553" max="12553" width="15.5546875" customWidth="1"/>
    <col min="12554" max="12554" width="11.109375" customWidth="1"/>
    <col min="12801" max="12801" width="3.6640625" customWidth="1"/>
    <col min="12802" max="12802" width="11.33203125" customWidth="1"/>
    <col min="12803" max="12803" width="6" bestFit="1" customWidth="1"/>
    <col min="12804" max="12804" width="6.88671875" bestFit="1" customWidth="1"/>
    <col min="12805" max="12805" width="43.77734375" bestFit="1" customWidth="1"/>
    <col min="12806" max="12806" width="23" customWidth="1"/>
    <col min="12807" max="12807" width="6.33203125" customWidth="1"/>
    <col min="12809" max="12809" width="15.5546875" customWidth="1"/>
    <col min="12810" max="12810" width="11.109375" customWidth="1"/>
    <col min="13057" max="13057" width="3.6640625" customWidth="1"/>
    <col min="13058" max="13058" width="11.33203125" customWidth="1"/>
    <col min="13059" max="13059" width="6" bestFit="1" customWidth="1"/>
    <col min="13060" max="13060" width="6.88671875" bestFit="1" customWidth="1"/>
    <col min="13061" max="13061" width="43.77734375" bestFit="1" customWidth="1"/>
    <col min="13062" max="13062" width="23" customWidth="1"/>
    <col min="13063" max="13063" width="6.33203125" customWidth="1"/>
    <col min="13065" max="13065" width="15.5546875" customWidth="1"/>
    <col min="13066" max="13066" width="11.109375" customWidth="1"/>
    <col min="13313" max="13313" width="3.6640625" customWidth="1"/>
    <col min="13314" max="13314" width="11.33203125" customWidth="1"/>
    <col min="13315" max="13315" width="6" bestFit="1" customWidth="1"/>
    <col min="13316" max="13316" width="6.88671875" bestFit="1" customWidth="1"/>
    <col min="13317" max="13317" width="43.77734375" bestFit="1" customWidth="1"/>
    <col min="13318" max="13318" width="23" customWidth="1"/>
    <col min="13319" max="13319" width="6.33203125" customWidth="1"/>
    <col min="13321" max="13321" width="15.5546875" customWidth="1"/>
    <col min="13322" max="13322" width="11.109375" customWidth="1"/>
    <col min="13569" max="13569" width="3.6640625" customWidth="1"/>
    <col min="13570" max="13570" width="11.33203125" customWidth="1"/>
    <col min="13571" max="13571" width="6" bestFit="1" customWidth="1"/>
    <col min="13572" max="13572" width="6.88671875" bestFit="1" customWidth="1"/>
    <col min="13573" max="13573" width="43.77734375" bestFit="1" customWidth="1"/>
    <col min="13574" max="13574" width="23" customWidth="1"/>
    <col min="13575" max="13575" width="6.33203125" customWidth="1"/>
    <col min="13577" max="13577" width="15.5546875" customWidth="1"/>
    <col min="13578" max="13578" width="11.109375" customWidth="1"/>
    <col min="13825" max="13825" width="3.6640625" customWidth="1"/>
    <col min="13826" max="13826" width="11.33203125" customWidth="1"/>
    <col min="13827" max="13827" width="6" bestFit="1" customWidth="1"/>
    <col min="13828" max="13828" width="6.88671875" bestFit="1" customWidth="1"/>
    <col min="13829" max="13829" width="43.77734375" bestFit="1" customWidth="1"/>
    <col min="13830" max="13830" width="23" customWidth="1"/>
    <col min="13831" max="13831" width="6.33203125" customWidth="1"/>
    <col min="13833" max="13833" width="15.5546875" customWidth="1"/>
    <col min="13834" max="13834" width="11.109375" customWidth="1"/>
    <col min="14081" max="14081" width="3.6640625" customWidth="1"/>
    <col min="14082" max="14082" width="11.33203125" customWidth="1"/>
    <col min="14083" max="14083" width="6" bestFit="1" customWidth="1"/>
    <col min="14084" max="14084" width="6.88671875" bestFit="1" customWidth="1"/>
    <col min="14085" max="14085" width="43.77734375" bestFit="1" customWidth="1"/>
    <col min="14086" max="14086" width="23" customWidth="1"/>
    <col min="14087" max="14087" width="6.33203125" customWidth="1"/>
    <col min="14089" max="14089" width="15.5546875" customWidth="1"/>
    <col min="14090" max="14090" width="11.109375" customWidth="1"/>
    <col min="14337" max="14337" width="3.6640625" customWidth="1"/>
    <col min="14338" max="14338" width="11.33203125" customWidth="1"/>
    <col min="14339" max="14339" width="6" bestFit="1" customWidth="1"/>
    <col min="14340" max="14340" width="6.88671875" bestFit="1" customWidth="1"/>
    <col min="14341" max="14341" width="43.77734375" bestFit="1" customWidth="1"/>
    <col min="14342" max="14342" width="23" customWidth="1"/>
    <col min="14343" max="14343" width="6.33203125" customWidth="1"/>
    <col min="14345" max="14345" width="15.5546875" customWidth="1"/>
    <col min="14346" max="14346" width="11.109375" customWidth="1"/>
    <col min="14593" max="14593" width="3.6640625" customWidth="1"/>
    <col min="14594" max="14594" width="11.33203125" customWidth="1"/>
    <col min="14595" max="14595" width="6" bestFit="1" customWidth="1"/>
    <col min="14596" max="14596" width="6.88671875" bestFit="1" customWidth="1"/>
    <col min="14597" max="14597" width="43.77734375" bestFit="1" customWidth="1"/>
    <col min="14598" max="14598" width="23" customWidth="1"/>
    <col min="14599" max="14599" width="6.33203125" customWidth="1"/>
    <col min="14601" max="14601" width="15.5546875" customWidth="1"/>
    <col min="14602" max="14602" width="11.109375" customWidth="1"/>
    <col min="14849" max="14849" width="3.6640625" customWidth="1"/>
    <col min="14850" max="14850" width="11.33203125" customWidth="1"/>
    <col min="14851" max="14851" width="6" bestFit="1" customWidth="1"/>
    <col min="14852" max="14852" width="6.88671875" bestFit="1" customWidth="1"/>
    <col min="14853" max="14853" width="43.77734375" bestFit="1" customWidth="1"/>
    <col min="14854" max="14854" width="23" customWidth="1"/>
    <col min="14855" max="14855" width="6.33203125" customWidth="1"/>
    <col min="14857" max="14857" width="15.5546875" customWidth="1"/>
    <col min="14858" max="14858" width="11.109375" customWidth="1"/>
    <col min="15105" max="15105" width="3.6640625" customWidth="1"/>
    <col min="15106" max="15106" width="11.33203125" customWidth="1"/>
    <col min="15107" max="15107" width="6" bestFit="1" customWidth="1"/>
    <col min="15108" max="15108" width="6.88671875" bestFit="1" customWidth="1"/>
    <col min="15109" max="15109" width="43.77734375" bestFit="1" customWidth="1"/>
    <col min="15110" max="15110" width="23" customWidth="1"/>
    <col min="15111" max="15111" width="6.33203125" customWidth="1"/>
    <col min="15113" max="15113" width="15.5546875" customWidth="1"/>
    <col min="15114" max="15114" width="11.109375" customWidth="1"/>
    <col min="15361" max="15361" width="3.6640625" customWidth="1"/>
    <col min="15362" max="15362" width="11.33203125" customWidth="1"/>
    <col min="15363" max="15363" width="6" bestFit="1" customWidth="1"/>
    <col min="15364" max="15364" width="6.88671875" bestFit="1" customWidth="1"/>
    <col min="15365" max="15365" width="43.77734375" bestFit="1" customWidth="1"/>
    <col min="15366" max="15366" width="23" customWidth="1"/>
    <col min="15367" max="15367" width="6.33203125" customWidth="1"/>
    <col min="15369" max="15369" width="15.5546875" customWidth="1"/>
    <col min="15370" max="15370" width="11.109375" customWidth="1"/>
    <col min="15617" max="15617" width="3.6640625" customWidth="1"/>
    <col min="15618" max="15618" width="11.33203125" customWidth="1"/>
    <col min="15619" max="15619" width="6" bestFit="1" customWidth="1"/>
    <col min="15620" max="15620" width="6.88671875" bestFit="1" customWidth="1"/>
    <col min="15621" max="15621" width="43.77734375" bestFit="1" customWidth="1"/>
    <col min="15622" max="15622" width="23" customWidth="1"/>
    <col min="15623" max="15623" width="6.33203125" customWidth="1"/>
    <col min="15625" max="15625" width="15.5546875" customWidth="1"/>
    <col min="15626" max="15626" width="11.109375" customWidth="1"/>
    <col min="15873" max="15873" width="3.6640625" customWidth="1"/>
    <col min="15874" max="15874" width="11.33203125" customWidth="1"/>
    <col min="15875" max="15875" width="6" bestFit="1" customWidth="1"/>
    <col min="15876" max="15876" width="6.88671875" bestFit="1" customWidth="1"/>
    <col min="15877" max="15877" width="43.77734375" bestFit="1" customWidth="1"/>
    <col min="15878" max="15878" width="23" customWidth="1"/>
    <col min="15879" max="15879" width="6.33203125" customWidth="1"/>
    <col min="15881" max="15881" width="15.5546875" customWidth="1"/>
    <col min="15882" max="15882" width="11.109375" customWidth="1"/>
    <col min="16129" max="16129" width="3.6640625" customWidth="1"/>
    <col min="16130" max="16130" width="11.33203125" customWidth="1"/>
    <col min="16131" max="16131" width="6" bestFit="1" customWidth="1"/>
    <col min="16132" max="16132" width="6.88671875" bestFit="1" customWidth="1"/>
    <col min="16133" max="16133" width="43.77734375" bestFit="1" customWidth="1"/>
    <col min="16134" max="16134" width="23" customWidth="1"/>
    <col min="16135" max="16135" width="6.33203125" customWidth="1"/>
    <col min="16137" max="16137" width="15.5546875" customWidth="1"/>
    <col min="16138" max="16138" width="11.109375" customWidth="1"/>
  </cols>
  <sheetData>
    <row r="1" spans="1:10" ht="21">
      <c r="A1" s="197" t="s">
        <v>0</v>
      </c>
      <c r="B1" s="197"/>
      <c r="C1" s="197"/>
      <c r="D1" s="197"/>
      <c r="E1" s="197"/>
      <c r="F1" s="197"/>
      <c r="G1" s="197"/>
    </row>
    <row r="2" spans="1:10">
      <c r="A2" s="1"/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/>
    </row>
    <row r="3" spans="1:10">
      <c r="A3" s="2">
        <v>1</v>
      </c>
      <c r="B3" s="186">
        <v>43242</v>
      </c>
      <c r="C3" s="2">
        <v>2</v>
      </c>
      <c r="D3" s="1">
        <v>2</v>
      </c>
      <c r="E3" s="3" t="s">
        <v>6</v>
      </c>
      <c r="F3" t="s">
        <v>7</v>
      </c>
    </row>
    <row r="4" spans="1:10">
      <c r="A4" s="2">
        <v>2</v>
      </c>
      <c r="B4" s="187">
        <v>43243</v>
      </c>
      <c r="C4" s="188">
        <v>1</v>
      </c>
      <c r="D4" s="189">
        <v>1</v>
      </c>
      <c r="E4" t="s">
        <v>8</v>
      </c>
      <c r="F4" t="s">
        <v>9</v>
      </c>
    </row>
    <row r="5" spans="1:10">
      <c r="A5" s="2">
        <v>3</v>
      </c>
      <c r="B5" s="187">
        <v>43244</v>
      </c>
      <c r="C5" s="188">
        <v>1</v>
      </c>
      <c r="D5" s="189">
        <v>1</v>
      </c>
      <c r="E5" t="s">
        <v>10</v>
      </c>
      <c r="F5" t="s">
        <v>11</v>
      </c>
      <c r="G5" s="5"/>
      <c r="H5" s="5"/>
    </row>
    <row r="6" spans="1:10">
      <c r="A6" s="2">
        <v>4</v>
      </c>
      <c r="B6" s="187">
        <v>43244</v>
      </c>
      <c r="C6" s="188">
        <v>1</v>
      </c>
      <c r="D6" s="189">
        <v>1</v>
      </c>
      <c r="E6" t="s">
        <v>12</v>
      </c>
      <c r="F6" t="s">
        <v>13</v>
      </c>
    </row>
    <row r="7" spans="1:10" s="190" customFormat="1">
      <c r="A7" s="2">
        <v>5</v>
      </c>
      <c r="B7" s="187">
        <v>43244</v>
      </c>
      <c r="C7" s="188">
        <v>1</v>
      </c>
      <c r="D7" s="189">
        <v>1</v>
      </c>
      <c r="E7" t="s">
        <v>14</v>
      </c>
      <c r="F7" t="s">
        <v>15</v>
      </c>
      <c r="G7"/>
      <c r="I7"/>
      <c r="J7"/>
    </row>
    <row r="8" spans="1:10" ht="15" customHeight="1">
      <c r="A8" s="2">
        <v>6</v>
      </c>
      <c r="B8" s="187">
        <v>43244</v>
      </c>
      <c r="C8" s="188">
        <v>1</v>
      </c>
      <c r="D8" s="189">
        <v>1</v>
      </c>
      <c r="E8" t="s">
        <v>16</v>
      </c>
      <c r="F8" t="s">
        <v>17</v>
      </c>
    </row>
    <row r="9" spans="1:10">
      <c r="A9" s="2">
        <v>7</v>
      </c>
      <c r="B9" s="187">
        <v>43245</v>
      </c>
      <c r="C9" s="188">
        <v>1</v>
      </c>
      <c r="D9" s="189">
        <v>1</v>
      </c>
      <c r="E9" t="s">
        <v>18</v>
      </c>
      <c r="F9" t="s">
        <v>19</v>
      </c>
    </row>
    <row r="10" spans="1:10">
      <c r="A10" s="2">
        <v>8</v>
      </c>
      <c r="B10" s="187">
        <v>43245</v>
      </c>
      <c r="C10" s="188">
        <v>1</v>
      </c>
      <c r="D10" s="189">
        <v>1</v>
      </c>
      <c r="E10" t="s">
        <v>20</v>
      </c>
      <c r="F10" t="s">
        <v>21</v>
      </c>
    </row>
    <row r="11" spans="1:10">
      <c r="A11" s="2">
        <v>9</v>
      </c>
      <c r="B11" s="187">
        <v>43245</v>
      </c>
      <c r="C11" s="188">
        <v>1</v>
      </c>
      <c r="D11" s="189">
        <v>1</v>
      </c>
      <c r="E11" t="s">
        <v>22</v>
      </c>
      <c r="F11" t="s">
        <v>23</v>
      </c>
      <c r="G11" s="190"/>
    </row>
    <row r="12" spans="1:10">
      <c r="A12" s="2">
        <v>10</v>
      </c>
      <c r="B12" s="187">
        <v>43258</v>
      </c>
      <c r="C12" s="188">
        <v>1</v>
      </c>
      <c r="D12" s="189">
        <v>1</v>
      </c>
      <c r="E12" s="3" t="s">
        <v>6</v>
      </c>
      <c r="F12" t="s">
        <v>7</v>
      </c>
      <c r="G12" s="190" t="s">
        <v>230</v>
      </c>
    </row>
    <row r="13" spans="1:10">
      <c r="A13" s="2">
        <v>11</v>
      </c>
      <c r="B13" s="187">
        <v>43258</v>
      </c>
      <c r="C13" s="188">
        <v>1</v>
      </c>
      <c r="D13" s="189">
        <v>1</v>
      </c>
      <c r="E13" t="s">
        <v>231</v>
      </c>
      <c r="G13" s="190" t="s">
        <v>230</v>
      </c>
    </row>
    <row r="14" spans="1:10" ht="13.5" customHeight="1">
      <c r="A14" s="191"/>
      <c r="B14" s="191"/>
      <c r="C14" s="192">
        <f>SUM(C3:C13)</f>
        <v>12</v>
      </c>
      <c r="D14" s="193">
        <f>SUM(D3:D13)</f>
        <v>12</v>
      </c>
      <c r="E14" s="191"/>
    </row>
    <row r="15" spans="1:10" ht="13.2" customHeight="1"/>
    <row r="16" spans="1:10">
      <c r="A16" s="6"/>
      <c r="B16" s="194"/>
      <c r="C16" s="6"/>
      <c r="D16" s="195"/>
      <c r="E16" s="196"/>
      <c r="F16" s="6"/>
    </row>
    <row r="17" spans="1:6">
      <c r="A17" s="6"/>
      <c r="B17" s="6"/>
      <c r="C17" s="6"/>
      <c r="D17" s="6"/>
      <c r="E17" s="196"/>
      <c r="F17" s="6"/>
    </row>
    <row r="18" spans="1:6">
      <c r="A18" s="6"/>
      <c r="B18" s="6" t="s">
        <v>24</v>
      </c>
      <c r="C18" s="6"/>
      <c r="D18" s="6"/>
      <c r="E18" s="6"/>
      <c r="F18" s="6"/>
    </row>
    <row r="19" spans="1:6">
      <c r="A19" s="6"/>
      <c r="B19" s="6"/>
      <c r="C19" s="6"/>
      <c r="D19" s="6"/>
      <c r="E19" s="6"/>
      <c r="F19" s="6"/>
    </row>
    <row r="20" spans="1:6" ht="13.2" customHeight="1">
      <c r="A20" s="7"/>
      <c r="B20" s="6"/>
      <c r="C20" s="6"/>
      <c r="D20" s="6"/>
      <c r="E20" s="8" t="s">
        <v>25</v>
      </c>
      <c r="F20" s="6"/>
    </row>
    <row r="21" spans="1:6">
      <c r="A21" s="6"/>
      <c r="B21" s="6"/>
      <c r="C21" s="6"/>
      <c r="D21" s="6"/>
      <c r="E21" s="8" t="s">
        <v>26</v>
      </c>
      <c r="F21" s="6"/>
    </row>
    <row r="22" spans="1:6">
      <c r="A22" s="9"/>
      <c r="B22" s="6"/>
      <c r="C22" s="6"/>
      <c r="D22" s="6"/>
      <c r="E22" s="8" t="s">
        <v>27</v>
      </c>
      <c r="F22" s="6"/>
    </row>
    <row r="23" spans="1:6">
      <c r="A23" s="9"/>
      <c r="B23" s="6"/>
      <c r="C23" s="6"/>
      <c r="D23" s="6"/>
      <c r="E23" s="8" t="s">
        <v>28</v>
      </c>
      <c r="F23" s="6"/>
    </row>
    <row r="24" spans="1:6">
      <c r="F24" s="6"/>
    </row>
    <row r="25" spans="1:6">
      <c r="F25" s="6"/>
    </row>
  </sheetData>
  <mergeCells count="1">
    <mergeCell ref="A1:G1"/>
  </mergeCells>
  <pageMargins left="0.78749999999999998" right="0.78749999999999998" top="0.98402777777777795" bottom="0.98402777777777795" header="0.51180555555555496" footer="0.51180555555555496"/>
  <pageSetup paperSize="9" firstPageNumber="0" orientation="portrait" horizontalDpi="300" verticalDpi="300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00B0F0"/>
  </sheetPr>
  <dimension ref="A2:Z65"/>
  <sheetViews>
    <sheetView showGridLines="0" zoomScaleNormal="100" workbookViewId="0">
      <selection activeCell="L19" sqref="L19"/>
    </sheetView>
  </sheetViews>
  <sheetFormatPr defaultRowHeight="14.4"/>
  <cols>
    <col min="1" max="1" width="4" customWidth="1"/>
    <col min="2" max="2" width="35.33203125" customWidth="1"/>
    <col min="3" max="3" width="4.33203125" customWidth="1"/>
    <col min="4" max="4" width="1.44140625" customWidth="1"/>
    <col min="5" max="6" width="4.33203125" customWidth="1"/>
    <col min="7" max="7" width="1.44140625" customWidth="1"/>
    <col min="8" max="9" width="4.33203125" customWidth="1"/>
    <col min="10" max="10" width="1.44140625" customWidth="1"/>
    <col min="11" max="12" width="4.33203125" customWidth="1"/>
    <col min="13" max="13" width="1.44140625" customWidth="1"/>
    <col min="14" max="14" width="4.33203125" customWidth="1"/>
    <col min="15" max="15" width="4.6640625" customWidth="1"/>
    <col min="16" max="16" width="1.44140625" customWidth="1"/>
    <col min="17" max="17" width="4.6640625" customWidth="1"/>
    <col min="18" max="18" width="6.6640625" customWidth="1"/>
    <col min="19" max="19" width="8.44140625" customWidth="1"/>
    <col min="20" max="28" width="2.6640625" customWidth="1"/>
    <col min="29" max="29" width="3" customWidth="1"/>
    <col min="30" max="40" width="2.6640625" customWidth="1"/>
    <col min="41" max="41" width="3" customWidth="1"/>
    <col min="42" max="52" width="2.6640625" customWidth="1"/>
    <col min="53" max="53" width="3" customWidth="1"/>
    <col min="54" max="54" width="2.6640625" customWidth="1"/>
    <col min="55" max="256" width="8.44140625" customWidth="1"/>
    <col min="257" max="257" width="4" customWidth="1"/>
    <col min="258" max="258" width="35.33203125" customWidth="1"/>
    <col min="259" max="259" width="4.33203125" customWidth="1"/>
    <col min="260" max="260" width="1.44140625" customWidth="1"/>
    <col min="261" max="262" width="4.33203125" customWidth="1"/>
    <col min="263" max="263" width="1.44140625" customWidth="1"/>
    <col min="264" max="265" width="4.33203125" customWidth="1"/>
    <col min="266" max="266" width="1.44140625" customWidth="1"/>
    <col min="267" max="268" width="4.33203125" customWidth="1"/>
    <col min="269" max="269" width="1.44140625" customWidth="1"/>
    <col min="270" max="270" width="4.33203125" customWidth="1"/>
    <col min="271" max="271" width="4.6640625" customWidth="1"/>
    <col min="272" max="272" width="1.44140625" customWidth="1"/>
    <col min="273" max="273" width="4.6640625" customWidth="1"/>
    <col min="274" max="274" width="6.6640625" customWidth="1"/>
    <col min="275" max="512" width="8.44140625" customWidth="1"/>
    <col min="513" max="513" width="4" customWidth="1"/>
    <col min="514" max="514" width="35.33203125" customWidth="1"/>
    <col min="515" max="515" width="4.33203125" customWidth="1"/>
    <col min="516" max="516" width="1.44140625" customWidth="1"/>
    <col min="517" max="518" width="4.33203125" customWidth="1"/>
    <col min="519" max="519" width="1.44140625" customWidth="1"/>
    <col min="520" max="521" width="4.33203125" customWidth="1"/>
    <col min="522" max="522" width="1.44140625" customWidth="1"/>
    <col min="523" max="524" width="4.33203125" customWidth="1"/>
    <col min="525" max="525" width="1.44140625" customWidth="1"/>
    <col min="526" max="526" width="4.33203125" customWidth="1"/>
    <col min="527" max="527" width="4.6640625" customWidth="1"/>
    <col min="528" max="528" width="1.44140625" customWidth="1"/>
    <col min="529" max="529" width="4.6640625" customWidth="1"/>
    <col min="530" max="530" width="6.6640625" customWidth="1"/>
    <col min="531" max="768" width="8.44140625" customWidth="1"/>
    <col min="769" max="769" width="4" customWidth="1"/>
    <col min="770" max="770" width="35.33203125" customWidth="1"/>
    <col min="771" max="771" width="4.33203125" customWidth="1"/>
    <col min="772" max="772" width="1.44140625" customWidth="1"/>
    <col min="773" max="774" width="4.33203125" customWidth="1"/>
    <col min="775" max="775" width="1.44140625" customWidth="1"/>
    <col min="776" max="777" width="4.33203125" customWidth="1"/>
    <col min="778" max="778" width="1.44140625" customWidth="1"/>
    <col min="779" max="780" width="4.33203125" customWidth="1"/>
    <col min="781" max="781" width="1.44140625" customWidth="1"/>
    <col min="782" max="782" width="4.33203125" customWidth="1"/>
    <col min="783" max="783" width="4.6640625" customWidth="1"/>
    <col min="784" max="784" width="1.44140625" customWidth="1"/>
    <col min="785" max="785" width="4.6640625" customWidth="1"/>
    <col min="786" max="786" width="6.6640625" customWidth="1"/>
    <col min="787" max="1025" width="8.44140625" customWidth="1"/>
  </cols>
  <sheetData>
    <row r="2" spans="1:26">
      <c r="A2" s="243" t="str">
        <f>'Nasazení do skupin'!B2</f>
        <v>11. GALA MČR mladších žáků trojice</v>
      </c>
      <c r="B2" s="243"/>
      <c r="C2" s="243"/>
      <c r="D2" s="243"/>
      <c r="E2" s="243"/>
      <c r="F2" s="243"/>
      <c r="G2" s="243"/>
      <c r="H2" s="243"/>
      <c r="I2" s="243"/>
      <c r="J2" s="243"/>
      <c r="K2" s="243"/>
      <c r="L2" s="243"/>
      <c r="M2" s="243"/>
      <c r="N2" s="243"/>
      <c r="O2" s="243"/>
      <c r="P2" s="243"/>
      <c r="Q2" s="243"/>
      <c r="R2" s="243"/>
    </row>
    <row r="3" spans="1:26">
      <c r="A3" s="243"/>
      <c r="B3" s="243"/>
      <c r="C3" s="243"/>
      <c r="D3" s="243"/>
      <c r="E3" s="243"/>
      <c r="F3" s="243"/>
      <c r="G3" s="243"/>
      <c r="H3" s="243"/>
      <c r="I3" s="243"/>
      <c r="J3" s="243"/>
      <c r="K3" s="243"/>
      <c r="L3" s="243"/>
      <c r="M3" s="243"/>
      <c r="N3" s="243"/>
      <c r="O3" s="243"/>
      <c r="P3" s="243"/>
      <c r="Q3" s="243"/>
      <c r="R3" s="243"/>
    </row>
    <row r="4" spans="1:26" ht="32.25" customHeight="1">
      <c r="A4" s="244" t="s">
        <v>106</v>
      </c>
      <c r="B4" s="244"/>
      <c r="C4" s="245" t="str">
        <f>'Nasazení do skupin'!B3</f>
        <v>Útěchov 10.6.2018</v>
      </c>
      <c r="D4" s="245"/>
      <c r="E4" s="245"/>
      <c r="F4" s="245"/>
      <c r="G4" s="245"/>
      <c r="H4" s="245"/>
      <c r="I4" s="245"/>
      <c r="J4" s="245"/>
      <c r="K4" s="245"/>
      <c r="L4" s="245"/>
      <c r="M4" s="245"/>
      <c r="N4" s="245"/>
      <c r="O4" s="245"/>
      <c r="P4" s="245"/>
      <c r="Q4" s="245"/>
      <c r="R4" s="245"/>
    </row>
    <row r="5" spans="1:26">
      <c r="A5" s="244"/>
      <c r="B5" s="244"/>
      <c r="C5" s="287">
        <v>1</v>
      </c>
      <c r="D5" s="287"/>
      <c r="E5" s="287"/>
      <c r="F5" s="243">
        <v>2</v>
      </c>
      <c r="G5" s="243"/>
      <c r="H5" s="243"/>
      <c r="I5" s="243">
        <v>3</v>
      </c>
      <c r="J5" s="243"/>
      <c r="K5" s="243"/>
      <c r="L5" s="243"/>
      <c r="M5" s="243"/>
      <c r="N5" s="243"/>
      <c r="O5" s="247" t="s">
        <v>107</v>
      </c>
      <c r="P5" s="247"/>
      <c r="Q5" s="247"/>
      <c r="R5" s="51" t="s">
        <v>108</v>
      </c>
    </row>
    <row r="6" spans="1:26">
      <c r="A6" s="244"/>
      <c r="B6" s="244"/>
      <c r="C6" s="287"/>
      <c r="D6" s="287"/>
      <c r="E6" s="287"/>
      <c r="F6" s="243"/>
      <c r="G6" s="243"/>
      <c r="H6" s="243"/>
      <c r="I6" s="243"/>
      <c r="J6" s="243"/>
      <c r="K6" s="243"/>
      <c r="L6" s="243"/>
      <c r="M6" s="243"/>
      <c r="N6" s="243"/>
      <c r="O6" s="248" t="s">
        <v>109</v>
      </c>
      <c r="P6" s="248"/>
      <c r="Q6" s="248"/>
      <c r="R6" s="52" t="s">
        <v>110</v>
      </c>
    </row>
    <row r="7" spans="1:26" ht="15" customHeight="1">
      <c r="A7" s="216">
        <v>1</v>
      </c>
      <c r="B7" s="217" t="str">
        <f>'Nasazení do skupin'!B14</f>
        <v>TJ Avia Čakovice</v>
      </c>
      <c r="C7" s="237"/>
      <c r="D7" s="237"/>
      <c r="E7" s="237"/>
      <c r="F7" s="233"/>
      <c r="G7" s="233"/>
      <c r="H7" s="234"/>
      <c r="I7" s="232"/>
      <c r="J7" s="233"/>
      <c r="K7" s="234"/>
      <c r="L7" s="218"/>
      <c r="M7" s="207"/>
      <c r="N7" s="208"/>
      <c r="O7" s="220"/>
      <c r="P7" s="221"/>
      <c r="Q7" s="222"/>
      <c r="R7" s="223"/>
      <c r="Y7" s="53"/>
    </row>
    <row r="8" spans="1:26" ht="15.75" customHeight="1">
      <c r="A8" s="216"/>
      <c r="B8" s="217"/>
      <c r="C8" s="237"/>
      <c r="D8" s="237"/>
      <c r="E8" s="237"/>
      <c r="F8" s="233"/>
      <c r="G8" s="233"/>
      <c r="H8" s="234"/>
      <c r="I8" s="232"/>
      <c r="J8" s="233"/>
      <c r="K8" s="234"/>
      <c r="L8" s="218"/>
      <c r="M8" s="207"/>
      <c r="N8" s="208"/>
      <c r="O8" s="220"/>
      <c r="P8" s="221"/>
      <c r="Q8" s="222"/>
      <c r="R8" s="223"/>
    </row>
    <row r="9" spans="1:26" ht="15" customHeight="1">
      <c r="A9" s="216"/>
      <c r="B9" s="217"/>
      <c r="C9" s="237"/>
      <c r="D9" s="237"/>
      <c r="E9" s="237"/>
      <c r="F9" s="238"/>
      <c r="G9" s="238"/>
      <c r="H9" s="239"/>
      <c r="I9" s="224"/>
      <c r="J9" s="225"/>
      <c r="K9" s="226"/>
      <c r="L9" s="210"/>
      <c r="M9" s="211"/>
      <c r="N9" s="212"/>
      <c r="O9" s="229"/>
      <c r="P9" s="230"/>
      <c r="Q9" s="231"/>
      <c r="R9" s="215"/>
      <c r="X9" s="53"/>
      <c r="Y9" s="53"/>
      <c r="Z9" s="53"/>
    </row>
    <row r="10" spans="1:26" ht="15.75" customHeight="1">
      <c r="A10" s="216"/>
      <c r="B10" s="217"/>
      <c r="C10" s="237"/>
      <c r="D10" s="237"/>
      <c r="E10" s="237"/>
      <c r="F10" s="238"/>
      <c r="G10" s="238"/>
      <c r="H10" s="239"/>
      <c r="I10" s="224"/>
      <c r="J10" s="225"/>
      <c r="K10" s="226"/>
      <c r="L10" s="210"/>
      <c r="M10" s="211"/>
      <c r="N10" s="212"/>
      <c r="O10" s="229"/>
      <c r="P10" s="230"/>
      <c r="Q10" s="231"/>
      <c r="R10" s="215"/>
      <c r="X10" s="53"/>
      <c r="Y10" s="53"/>
      <c r="Z10" s="53"/>
    </row>
    <row r="11" spans="1:26" ht="15" customHeight="1">
      <c r="A11" s="216">
        <v>2</v>
      </c>
      <c r="B11" s="217" t="str">
        <f>'Nasazení do skupin'!B15</f>
        <v>UNITOP SKP Žďár nad Sázavou - oddíl nohejbalu</v>
      </c>
      <c r="C11" s="235"/>
      <c r="D11" s="236"/>
      <c r="E11" s="236"/>
      <c r="F11" s="240" t="s">
        <v>111</v>
      </c>
      <c r="G11" s="240"/>
      <c r="H11" s="240"/>
      <c r="I11" s="233"/>
      <c r="J11" s="233"/>
      <c r="K11" s="234"/>
      <c r="L11" s="218"/>
      <c r="M11" s="207"/>
      <c r="N11" s="208"/>
      <c r="O11" s="220"/>
      <c r="P11" s="221"/>
      <c r="Q11" s="222"/>
      <c r="R11" s="223"/>
    </row>
    <row r="12" spans="1:26" ht="15.75" customHeight="1">
      <c r="A12" s="216"/>
      <c r="B12" s="217"/>
      <c r="C12" s="235"/>
      <c r="D12" s="236"/>
      <c r="E12" s="236"/>
      <c r="F12" s="240"/>
      <c r="G12" s="240"/>
      <c r="H12" s="240"/>
      <c r="I12" s="233"/>
      <c r="J12" s="233"/>
      <c r="K12" s="234"/>
      <c r="L12" s="218"/>
      <c r="M12" s="207"/>
      <c r="N12" s="208"/>
      <c r="O12" s="220"/>
      <c r="P12" s="221"/>
      <c r="Q12" s="222"/>
      <c r="R12" s="223"/>
    </row>
    <row r="13" spans="1:26" ht="15" customHeight="1">
      <c r="A13" s="216"/>
      <c r="B13" s="217"/>
      <c r="C13" s="224"/>
      <c r="D13" s="225"/>
      <c r="E13" s="225"/>
      <c r="F13" s="240"/>
      <c r="G13" s="240"/>
      <c r="H13" s="240"/>
      <c r="I13" s="238"/>
      <c r="J13" s="238"/>
      <c r="K13" s="239"/>
      <c r="L13" s="210"/>
      <c r="M13" s="211"/>
      <c r="N13" s="212"/>
      <c r="O13" s="229"/>
      <c r="P13" s="230"/>
      <c r="Q13" s="231"/>
      <c r="R13" s="215"/>
    </row>
    <row r="14" spans="1:26" ht="15.75" customHeight="1">
      <c r="A14" s="216"/>
      <c r="B14" s="217"/>
      <c r="C14" s="224"/>
      <c r="D14" s="225"/>
      <c r="E14" s="225"/>
      <c r="F14" s="240"/>
      <c r="G14" s="240"/>
      <c r="H14" s="240"/>
      <c r="I14" s="238"/>
      <c r="J14" s="238"/>
      <c r="K14" s="239"/>
      <c r="L14" s="210"/>
      <c r="M14" s="211"/>
      <c r="N14" s="212"/>
      <c r="O14" s="229"/>
      <c r="P14" s="230"/>
      <c r="Q14" s="231"/>
      <c r="R14" s="215"/>
    </row>
    <row r="15" spans="1:26" ht="15" customHeight="1">
      <c r="A15" s="216">
        <v>3</v>
      </c>
      <c r="B15" s="217" t="str">
        <f>'Nasazení do skupin'!B16</f>
        <v>Městský nohejbalový klub Modřice, z.s. "C"</v>
      </c>
      <c r="C15" s="232"/>
      <c r="D15" s="233"/>
      <c r="E15" s="234"/>
      <c r="F15" s="235"/>
      <c r="G15" s="236"/>
      <c r="H15" s="236"/>
      <c r="I15" s="281"/>
      <c r="J15" s="281"/>
      <c r="K15" s="281"/>
      <c r="L15" s="207"/>
      <c r="M15" s="207"/>
      <c r="N15" s="208"/>
      <c r="O15" s="220"/>
      <c r="P15" s="221"/>
      <c r="Q15" s="222"/>
      <c r="R15" s="223"/>
    </row>
    <row r="16" spans="1:26" ht="15.75" customHeight="1">
      <c r="A16" s="216"/>
      <c r="B16" s="217"/>
      <c r="C16" s="232"/>
      <c r="D16" s="233"/>
      <c r="E16" s="234"/>
      <c r="F16" s="235"/>
      <c r="G16" s="236"/>
      <c r="H16" s="236"/>
      <c r="I16" s="281"/>
      <c r="J16" s="281"/>
      <c r="K16" s="281"/>
      <c r="L16" s="207"/>
      <c r="M16" s="207"/>
      <c r="N16" s="208"/>
      <c r="O16" s="220"/>
      <c r="P16" s="221"/>
      <c r="Q16" s="222"/>
      <c r="R16" s="223"/>
    </row>
    <row r="17" spans="1:18" ht="15" customHeight="1">
      <c r="A17" s="216"/>
      <c r="B17" s="217"/>
      <c r="C17" s="224"/>
      <c r="D17" s="225"/>
      <c r="E17" s="226"/>
      <c r="F17" s="224"/>
      <c r="G17" s="225"/>
      <c r="H17" s="225"/>
      <c r="I17" s="281"/>
      <c r="J17" s="281"/>
      <c r="K17" s="281"/>
      <c r="L17" s="227"/>
      <c r="M17" s="227"/>
      <c r="N17" s="228"/>
      <c r="O17" s="229"/>
      <c r="P17" s="230"/>
      <c r="Q17" s="231"/>
      <c r="R17" s="215"/>
    </row>
    <row r="18" spans="1:18" ht="15.75" customHeight="1">
      <c r="A18" s="216"/>
      <c r="B18" s="217"/>
      <c r="C18" s="224"/>
      <c r="D18" s="225"/>
      <c r="E18" s="226"/>
      <c r="F18" s="224"/>
      <c r="G18" s="225"/>
      <c r="H18" s="225"/>
      <c r="I18" s="281"/>
      <c r="J18" s="281"/>
      <c r="K18" s="281"/>
      <c r="L18" s="227"/>
      <c r="M18" s="227"/>
      <c r="N18" s="228"/>
      <c r="O18" s="229"/>
      <c r="P18" s="230"/>
      <c r="Q18" s="231"/>
      <c r="R18" s="215"/>
    </row>
    <row r="19" spans="1:18" ht="15" customHeight="1">
      <c r="A19" s="216"/>
      <c r="B19" s="217"/>
      <c r="C19" s="218"/>
      <c r="D19" s="207"/>
      <c r="E19" s="208"/>
      <c r="F19" s="218"/>
      <c r="G19" s="207"/>
      <c r="H19" s="208"/>
      <c r="I19" s="219"/>
      <c r="J19" s="205"/>
      <c r="K19" s="205"/>
      <c r="L19" s="206">
        <v>2018</v>
      </c>
      <c r="M19" s="206"/>
      <c r="N19" s="206"/>
      <c r="O19" s="207"/>
      <c r="P19" s="207"/>
      <c r="Q19" s="208"/>
      <c r="R19" s="209"/>
    </row>
    <row r="20" spans="1:18" ht="15.75" customHeight="1">
      <c r="A20" s="216"/>
      <c r="B20" s="217"/>
      <c r="C20" s="218"/>
      <c r="D20" s="207"/>
      <c r="E20" s="208"/>
      <c r="F20" s="218"/>
      <c r="G20" s="207"/>
      <c r="H20" s="208"/>
      <c r="I20" s="219"/>
      <c r="J20" s="205"/>
      <c r="K20" s="205"/>
      <c r="L20" s="206"/>
      <c r="M20" s="206"/>
      <c r="N20" s="206"/>
      <c r="O20" s="207"/>
      <c r="P20" s="207"/>
      <c r="Q20" s="208"/>
      <c r="R20" s="209"/>
    </row>
    <row r="21" spans="1:18" ht="15" customHeight="1">
      <c r="A21" s="216"/>
      <c r="B21" s="217"/>
      <c r="C21" s="210"/>
      <c r="D21" s="211"/>
      <c r="E21" s="212"/>
      <c r="F21" s="210"/>
      <c r="G21" s="211"/>
      <c r="H21" s="212"/>
      <c r="I21" s="210"/>
      <c r="J21" s="211"/>
      <c r="K21" s="211"/>
      <c r="L21" s="206"/>
      <c r="M21" s="206"/>
      <c r="N21" s="206"/>
      <c r="O21" s="213"/>
      <c r="P21" s="211"/>
      <c r="Q21" s="214"/>
      <c r="R21" s="215"/>
    </row>
    <row r="22" spans="1:18" ht="15.75" customHeight="1">
      <c r="A22" s="216"/>
      <c r="B22" s="217"/>
      <c r="C22" s="210"/>
      <c r="D22" s="211"/>
      <c r="E22" s="212"/>
      <c r="F22" s="210"/>
      <c r="G22" s="211"/>
      <c r="H22" s="212"/>
      <c r="I22" s="210"/>
      <c r="J22" s="211"/>
      <c r="K22" s="211"/>
      <c r="L22" s="206"/>
      <c r="M22" s="206"/>
      <c r="N22" s="206"/>
      <c r="O22" s="213"/>
      <c r="P22" s="211"/>
      <c r="Q22" s="214"/>
      <c r="R22" s="215"/>
    </row>
    <row r="24" spans="1:18" ht="24.9" customHeight="1"/>
    <row r="25" spans="1:18" ht="15" customHeight="1"/>
    <row r="26" spans="1:18" ht="15" customHeight="1"/>
    <row r="27" spans="1:18" ht="15" customHeight="1"/>
    <row r="28" spans="1:18" ht="15" customHeight="1"/>
    <row r="29" spans="1:18" ht="13.2" customHeight="1"/>
    <row r="30" spans="1:18" ht="13.2" customHeight="1"/>
    <row r="31" spans="1:18" ht="15" customHeight="1"/>
    <row r="32" spans="1:18" ht="21.75" customHeight="1"/>
    <row r="33" ht="15" customHeight="1"/>
    <row r="34" ht="15" customHeight="1"/>
    <row r="35" ht="15" customHeight="1"/>
    <row r="36" ht="15" customHeight="1"/>
    <row r="47" ht="15" customHeight="1"/>
    <row r="65" ht="15" customHeight="1"/>
  </sheetData>
  <mergeCells count="125">
    <mergeCell ref="A2:R3"/>
    <mergeCell ref="A4:B6"/>
    <mergeCell ref="C4:R4"/>
    <mergeCell ref="C5:E6"/>
    <mergeCell ref="F5:H6"/>
    <mergeCell ref="I5:K6"/>
    <mergeCell ref="L5:N6"/>
    <mergeCell ref="O5:Q5"/>
    <mergeCell ref="O6:Q6"/>
    <mergeCell ref="A7:A10"/>
    <mergeCell ref="B7:B10"/>
    <mergeCell ref="C7:E10"/>
    <mergeCell ref="F7:F8"/>
    <mergeCell ref="G7:G8"/>
    <mergeCell ref="H7:H8"/>
    <mergeCell ref="I7:I8"/>
    <mergeCell ref="J7:J8"/>
    <mergeCell ref="K7:K8"/>
    <mergeCell ref="L7:L8"/>
    <mergeCell ref="M7:M8"/>
    <mergeCell ref="N7:N8"/>
    <mergeCell ref="O7:O8"/>
    <mergeCell ref="P7:P8"/>
    <mergeCell ref="Q7:Q8"/>
    <mergeCell ref="R7:R8"/>
    <mergeCell ref="F9:F10"/>
    <mergeCell ref="G9:G10"/>
    <mergeCell ref="H9:H10"/>
    <mergeCell ref="I9:I10"/>
    <mergeCell ref="J9:J10"/>
    <mergeCell ref="K9:K10"/>
    <mergeCell ref="L9:L10"/>
    <mergeCell ref="M9:M10"/>
    <mergeCell ref="N9:N10"/>
    <mergeCell ref="O9:O10"/>
    <mergeCell ref="P9:P10"/>
    <mergeCell ref="Q9:Q10"/>
    <mergeCell ref="R9:R10"/>
    <mergeCell ref="A11:A14"/>
    <mergeCell ref="B11:B14"/>
    <mergeCell ref="C11:C12"/>
    <mergeCell ref="D11:D12"/>
    <mergeCell ref="E11:E12"/>
    <mergeCell ref="F11:H14"/>
    <mergeCell ref="I11:I12"/>
    <mergeCell ref="J11:J12"/>
    <mergeCell ref="K11:K12"/>
    <mergeCell ref="L11:L12"/>
    <mergeCell ref="M11:M12"/>
    <mergeCell ref="N11:N12"/>
    <mergeCell ref="O11:O12"/>
    <mergeCell ref="P11:P12"/>
    <mergeCell ref="Q11:Q12"/>
    <mergeCell ref="R11:R12"/>
    <mergeCell ref="C13:C14"/>
    <mergeCell ref="D13:D14"/>
    <mergeCell ref="E13:E14"/>
    <mergeCell ref="I13:I14"/>
    <mergeCell ref="J13:J14"/>
    <mergeCell ref="K13:K14"/>
    <mergeCell ref="L13:L14"/>
    <mergeCell ref="M13:M14"/>
    <mergeCell ref="N13:N14"/>
    <mergeCell ref="O13:O14"/>
    <mergeCell ref="P13:P14"/>
    <mergeCell ref="Q13:Q14"/>
    <mergeCell ref="R13:R14"/>
    <mergeCell ref="A15:A18"/>
    <mergeCell ref="B15:B18"/>
    <mergeCell ref="C15:C16"/>
    <mergeCell ref="D15:D16"/>
    <mergeCell ref="E15:E16"/>
    <mergeCell ref="F15:F16"/>
    <mergeCell ref="G15:G16"/>
    <mergeCell ref="H15:H16"/>
    <mergeCell ref="I15:K18"/>
    <mergeCell ref="L15:L16"/>
    <mergeCell ref="M15:M16"/>
    <mergeCell ref="N15:N16"/>
    <mergeCell ref="O15:O16"/>
    <mergeCell ref="P15:P16"/>
    <mergeCell ref="Q15:Q16"/>
    <mergeCell ref="R15:R16"/>
    <mergeCell ref="C17:C18"/>
    <mergeCell ref="D17:D18"/>
    <mergeCell ref="E17:E18"/>
    <mergeCell ref="F17:F18"/>
    <mergeCell ref="G17:G18"/>
    <mergeCell ref="H17:H18"/>
    <mergeCell ref="L17:L18"/>
    <mergeCell ref="M17:M18"/>
    <mergeCell ref="N17:N18"/>
    <mergeCell ref="O17:O18"/>
    <mergeCell ref="P17:P18"/>
    <mergeCell ref="Q17:Q18"/>
    <mergeCell ref="R17:R18"/>
    <mergeCell ref="A19:A22"/>
    <mergeCell ref="B19:B22"/>
    <mergeCell ref="C19:C20"/>
    <mergeCell ref="D19:D20"/>
    <mergeCell ref="E19:E20"/>
    <mergeCell ref="F19:F20"/>
    <mergeCell ref="G19:G20"/>
    <mergeCell ref="H19:H20"/>
    <mergeCell ref="I19:I20"/>
    <mergeCell ref="J19:J20"/>
    <mergeCell ref="K19:K20"/>
    <mergeCell ref="L19:N22"/>
    <mergeCell ref="O19:O20"/>
    <mergeCell ref="P19:P20"/>
    <mergeCell ref="Q19:Q20"/>
    <mergeCell ref="R19:R20"/>
    <mergeCell ref="C21:C22"/>
    <mergeCell ref="D21:D22"/>
    <mergeCell ref="E21:E22"/>
    <mergeCell ref="F21:F22"/>
    <mergeCell ref="G21:G22"/>
    <mergeCell ref="H21:H22"/>
    <mergeCell ref="I21:I22"/>
    <mergeCell ref="J21:J22"/>
    <mergeCell ref="K21:K22"/>
    <mergeCell ref="O21:O22"/>
    <mergeCell ref="P21:P22"/>
    <mergeCell ref="Q21:Q22"/>
    <mergeCell ref="R21:R22"/>
  </mergeCells>
  <pageMargins left="0.31527777777777799" right="0.118055555555556" top="0.78749999999999998" bottom="0.78749999999999998" header="0.51180555555555496" footer="0.51180555555555496"/>
  <pageSetup paperSize="9" firstPageNumber="0" orientation="portrait" horizontalDpi="300" verticalDpi="30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00B0F0"/>
  </sheetPr>
  <dimension ref="A2:S59"/>
  <sheetViews>
    <sheetView showGridLines="0" topLeftCell="A4" zoomScaleNormal="100" workbookViewId="0">
      <selection activeCell="Q30" sqref="Q30"/>
    </sheetView>
  </sheetViews>
  <sheetFormatPr defaultRowHeight="14.4"/>
  <cols>
    <col min="1" max="1" width="4" customWidth="1"/>
    <col min="2" max="2" width="35.33203125" customWidth="1"/>
    <col min="3" max="3" width="4.33203125" customWidth="1"/>
    <col min="4" max="4" width="1.44140625" customWidth="1"/>
    <col min="5" max="6" width="4.33203125" customWidth="1"/>
    <col min="7" max="7" width="1.44140625" customWidth="1"/>
    <col min="8" max="9" width="4.33203125" customWidth="1"/>
    <col min="10" max="10" width="1.44140625" customWidth="1"/>
    <col min="11" max="12" width="4.33203125" customWidth="1"/>
    <col min="13" max="13" width="1.44140625" customWidth="1"/>
    <col min="14" max="14" width="4.33203125" customWidth="1"/>
    <col min="15" max="15" width="4.6640625" customWidth="1"/>
    <col min="16" max="16" width="1.44140625" customWidth="1"/>
    <col min="17" max="17" width="4.6640625" customWidth="1"/>
    <col min="18" max="18" width="6.6640625" customWidth="1"/>
    <col min="19" max="220" width="8.44140625" customWidth="1"/>
    <col min="221" max="221" width="4" customWidth="1"/>
    <col min="222" max="222" width="35.33203125" customWidth="1"/>
    <col min="223" max="223" width="4.33203125" customWidth="1"/>
    <col min="224" max="224" width="1.44140625" customWidth="1"/>
    <col min="225" max="226" width="4.33203125" customWidth="1"/>
    <col min="227" max="227" width="1.44140625" customWidth="1"/>
    <col min="228" max="229" width="4.33203125" customWidth="1"/>
    <col min="230" max="230" width="1.44140625" customWidth="1"/>
    <col min="231" max="232" width="4.33203125" customWidth="1"/>
    <col min="233" max="233" width="1.44140625" customWidth="1"/>
    <col min="234" max="234" width="4.33203125" customWidth="1"/>
    <col min="235" max="235" width="4.6640625" customWidth="1"/>
    <col min="236" max="236" width="1.44140625" customWidth="1"/>
    <col min="237" max="237" width="4.6640625" customWidth="1"/>
    <col min="238" max="238" width="6.6640625" customWidth="1"/>
    <col min="239" max="476" width="8.44140625" customWidth="1"/>
    <col min="477" max="477" width="4" customWidth="1"/>
    <col min="478" max="478" width="35.33203125" customWidth="1"/>
    <col min="479" max="479" width="4.33203125" customWidth="1"/>
    <col min="480" max="480" width="1.44140625" customWidth="1"/>
    <col min="481" max="482" width="4.33203125" customWidth="1"/>
    <col min="483" max="483" width="1.44140625" customWidth="1"/>
    <col min="484" max="485" width="4.33203125" customWidth="1"/>
    <col min="486" max="486" width="1.44140625" customWidth="1"/>
    <col min="487" max="488" width="4.33203125" customWidth="1"/>
    <col min="489" max="489" width="1.44140625" customWidth="1"/>
    <col min="490" max="490" width="4.33203125" customWidth="1"/>
    <col min="491" max="491" width="4.6640625" customWidth="1"/>
    <col min="492" max="492" width="1.44140625" customWidth="1"/>
    <col min="493" max="493" width="4.6640625" customWidth="1"/>
    <col min="494" max="494" width="6.6640625" customWidth="1"/>
    <col min="495" max="732" width="8.44140625" customWidth="1"/>
    <col min="733" max="733" width="4" customWidth="1"/>
    <col min="734" max="734" width="35.33203125" customWidth="1"/>
    <col min="735" max="735" width="4.33203125" customWidth="1"/>
    <col min="736" max="736" width="1.44140625" customWidth="1"/>
    <col min="737" max="738" width="4.33203125" customWidth="1"/>
    <col min="739" max="739" width="1.44140625" customWidth="1"/>
    <col min="740" max="741" width="4.33203125" customWidth="1"/>
    <col min="742" max="742" width="1.44140625" customWidth="1"/>
    <col min="743" max="744" width="4.33203125" customWidth="1"/>
    <col min="745" max="745" width="1.44140625" customWidth="1"/>
    <col min="746" max="746" width="4.33203125" customWidth="1"/>
    <col min="747" max="747" width="4.6640625" customWidth="1"/>
    <col min="748" max="748" width="1.44140625" customWidth="1"/>
    <col min="749" max="749" width="4.6640625" customWidth="1"/>
    <col min="750" max="750" width="6.6640625" customWidth="1"/>
    <col min="751" max="988" width="8.44140625" customWidth="1"/>
    <col min="989" max="989" width="4" customWidth="1"/>
    <col min="990" max="990" width="35.33203125" customWidth="1"/>
    <col min="991" max="991" width="4.33203125" customWidth="1"/>
    <col min="992" max="992" width="1.44140625" customWidth="1"/>
    <col min="993" max="994" width="4.33203125" customWidth="1"/>
    <col min="995" max="995" width="1.44140625" customWidth="1"/>
    <col min="996" max="997" width="4.33203125" customWidth="1"/>
    <col min="998" max="998" width="1.44140625" customWidth="1"/>
    <col min="999" max="1000" width="4.33203125" customWidth="1"/>
    <col min="1001" max="1001" width="1.44140625" customWidth="1"/>
    <col min="1002" max="1002" width="4.33203125" customWidth="1"/>
    <col min="1003" max="1003" width="4.6640625" customWidth="1"/>
    <col min="1004" max="1004" width="1.44140625" customWidth="1"/>
    <col min="1005" max="1005" width="4.6640625" customWidth="1"/>
    <col min="1006" max="1006" width="6.6640625" customWidth="1"/>
    <col min="1007" max="1025" width="8.44140625" customWidth="1"/>
  </cols>
  <sheetData>
    <row r="2" spans="1:18">
      <c r="A2" s="243" t="str">
        <f>'Nasazení do skupin'!B2</f>
        <v>11. GALA MČR mladších žáků trojice</v>
      </c>
      <c r="B2" s="243"/>
      <c r="C2" s="243"/>
      <c r="D2" s="243"/>
      <c r="E2" s="243"/>
      <c r="F2" s="243"/>
      <c r="G2" s="243"/>
      <c r="H2" s="243"/>
      <c r="I2" s="243"/>
      <c r="J2" s="243"/>
      <c r="K2" s="243"/>
      <c r="L2" s="243"/>
      <c r="M2" s="243"/>
      <c r="N2" s="243"/>
      <c r="O2" s="243"/>
      <c r="P2" s="243"/>
      <c r="Q2" s="243"/>
      <c r="R2" s="243"/>
    </row>
    <row r="3" spans="1:18">
      <c r="A3" s="243"/>
      <c r="B3" s="243"/>
      <c r="C3" s="243"/>
      <c r="D3" s="243"/>
      <c r="E3" s="243"/>
      <c r="F3" s="243"/>
      <c r="G3" s="243"/>
      <c r="H3" s="243"/>
      <c r="I3" s="243"/>
      <c r="J3" s="243"/>
      <c r="K3" s="243"/>
      <c r="L3" s="243"/>
      <c r="M3" s="243"/>
      <c r="N3" s="243"/>
      <c r="O3" s="243"/>
      <c r="P3" s="243"/>
      <c r="Q3" s="243"/>
      <c r="R3" s="243"/>
    </row>
    <row r="4" spans="1:18" ht="32.25" customHeight="1">
      <c r="A4" s="244" t="s">
        <v>106</v>
      </c>
      <c r="B4" s="244"/>
      <c r="C4" s="206" t="str">
        <f>'Nasazení do skupin'!B3</f>
        <v>Útěchov 10.6.2018</v>
      </c>
      <c r="D4" s="206"/>
      <c r="E4" s="206"/>
      <c r="F4" s="206"/>
      <c r="G4" s="206"/>
      <c r="H4" s="206"/>
      <c r="I4" s="206"/>
      <c r="J4" s="206"/>
      <c r="K4" s="206"/>
      <c r="L4" s="206"/>
      <c r="M4" s="206"/>
      <c r="N4" s="206"/>
      <c r="O4" s="206"/>
      <c r="P4" s="206"/>
      <c r="Q4" s="206"/>
      <c r="R4" s="206"/>
    </row>
    <row r="5" spans="1:18">
      <c r="A5" s="244"/>
      <c r="B5" s="244"/>
      <c r="C5" s="287">
        <v>1</v>
      </c>
      <c r="D5" s="287"/>
      <c r="E5" s="287"/>
      <c r="F5" s="243">
        <v>2</v>
      </c>
      <c r="G5" s="243"/>
      <c r="H5" s="243"/>
      <c r="I5" s="243">
        <v>3</v>
      </c>
      <c r="J5" s="243"/>
      <c r="K5" s="243"/>
      <c r="L5" s="243"/>
      <c r="M5" s="243"/>
      <c r="N5" s="243"/>
      <c r="O5" s="247" t="s">
        <v>107</v>
      </c>
      <c r="P5" s="247"/>
      <c r="Q5" s="247"/>
      <c r="R5" s="71" t="s">
        <v>108</v>
      </c>
    </row>
    <row r="6" spans="1:18">
      <c r="A6" s="244"/>
      <c r="B6" s="244"/>
      <c r="C6" s="287"/>
      <c r="D6" s="287"/>
      <c r="E6" s="287"/>
      <c r="F6" s="243"/>
      <c r="G6" s="243"/>
      <c r="H6" s="243"/>
      <c r="I6" s="243"/>
      <c r="J6" s="243"/>
      <c r="K6" s="243"/>
      <c r="L6" s="243"/>
      <c r="M6" s="243"/>
      <c r="N6" s="243"/>
      <c r="O6" s="248" t="s">
        <v>109</v>
      </c>
      <c r="P6" s="248"/>
      <c r="Q6" s="248"/>
      <c r="R6" s="54" t="s">
        <v>110</v>
      </c>
    </row>
    <row r="7" spans="1:18" ht="15" customHeight="1">
      <c r="A7" s="261">
        <v>1</v>
      </c>
      <c r="B7" s="217" t="str">
        <f>'Nasazení do skupin'!B14</f>
        <v>TJ Avia Čakovice</v>
      </c>
      <c r="C7" s="237"/>
      <c r="D7" s="237"/>
      <c r="E7" s="237"/>
      <c r="F7" s="279">
        <v>2</v>
      </c>
      <c r="G7" s="279" t="s">
        <v>112</v>
      </c>
      <c r="H7" s="280">
        <f>Q29</f>
        <v>0</v>
      </c>
      <c r="I7" s="278">
        <v>2</v>
      </c>
      <c r="J7" s="279" t="s">
        <v>112</v>
      </c>
      <c r="K7" s="280">
        <f>Q25</f>
        <v>0</v>
      </c>
      <c r="L7" s="262"/>
      <c r="M7" s="263"/>
      <c r="N7" s="264"/>
      <c r="O7" s="266">
        <f>F7+I7+L7</f>
        <v>4</v>
      </c>
      <c r="P7" s="267" t="s">
        <v>112</v>
      </c>
      <c r="Q7" s="268">
        <f>H7+K7+N7</f>
        <v>0</v>
      </c>
      <c r="R7" s="269">
        <v>4</v>
      </c>
    </row>
    <row r="8" spans="1:18" ht="15.75" customHeight="1">
      <c r="A8" s="261"/>
      <c r="B8" s="217"/>
      <c r="C8" s="237"/>
      <c r="D8" s="237"/>
      <c r="E8" s="237"/>
      <c r="F8" s="279"/>
      <c r="G8" s="279"/>
      <c r="H8" s="280"/>
      <c r="I8" s="278"/>
      <c r="J8" s="279"/>
      <c r="K8" s="280"/>
      <c r="L8" s="262"/>
      <c r="M8" s="263"/>
      <c r="N8" s="264"/>
      <c r="O8" s="266"/>
      <c r="P8" s="267"/>
      <c r="Q8" s="268"/>
      <c r="R8" s="269"/>
    </row>
    <row r="9" spans="1:18" ht="15" customHeight="1">
      <c r="A9" s="261"/>
      <c r="B9" s="217"/>
      <c r="C9" s="237"/>
      <c r="D9" s="237"/>
      <c r="E9" s="237"/>
      <c r="F9" s="282">
        <v>20</v>
      </c>
      <c r="G9" s="282" t="s">
        <v>112</v>
      </c>
      <c r="H9" s="283">
        <v>10</v>
      </c>
      <c r="I9" s="270">
        <v>20</v>
      </c>
      <c r="J9" s="271" t="s">
        <v>112</v>
      </c>
      <c r="K9" s="286">
        <v>7</v>
      </c>
      <c r="L9" s="256"/>
      <c r="M9" s="257"/>
      <c r="N9" s="258"/>
      <c r="O9" s="274">
        <f>F9+I9+L9</f>
        <v>40</v>
      </c>
      <c r="P9" s="275" t="s">
        <v>112</v>
      </c>
      <c r="Q9" s="276">
        <f>H9+K9+N9</f>
        <v>17</v>
      </c>
      <c r="R9" s="277" t="s">
        <v>113</v>
      </c>
    </row>
    <row r="10" spans="1:18" ht="15.75" customHeight="1">
      <c r="A10" s="261"/>
      <c r="B10" s="217"/>
      <c r="C10" s="237"/>
      <c r="D10" s="237"/>
      <c r="E10" s="237"/>
      <c r="F10" s="282"/>
      <c r="G10" s="282"/>
      <c r="H10" s="283"/>
      <c r="I10" s="270"/>
      <c r="J10" s="271"/>
      <c r="K10" s="286"/>
      <c r="L10" s="256"/>
      <c r="M10" s="257"/>
      <c r="N10" s="258"/>
      <c r="O10" s="274"/>
      <c r="P10" s="275"/>
      <c r="Q10" s="276"/>
      <c r="R10" s="277"/>
    </row>
    <row r="11" spans="1:18" ht="15" customHeight="1">
      <c r="A11" s="261">
        <v>2</v>
      </c>
      <c r="B11" s="217" t="str">
        <f>'Nasazení do skupin'!B15</f>
        <v>UNITOP SKP Žďár nad Sázavou - oddíl nohejbalu</v>
      </c>
      <c r="C11" s="284">
        <f>H7</f>
        <v>0</v>
      </c>
      <c r="D11" s="285" t="s">
        <v>112</v>
      </c>
      <c r="E11" s="285">
        <f>F7</f>
        <v>2</v>
      </c>
      <c r="F11" s="240" t="s">
        <v>111</v>
      </c>
      <c r="G11" s="240"/>
      <c r="H11" s="240"/>
      <c r="I11" s="279">
        <v>2</v>
      </c>
      <c r="J11" s="279" t="s">
        <v>112</v>
      </c>
      <c r="K11" s="280">
        <f>Q27</f>
        <v>0</v>
      </c>
      <c r="L11" s="262"/>
      <c r="M11" s="263"/>
      <c r="N11" s="264"/>
      <c r="O11" s="266">
        <f>C11+I11+L11</f>
        <v>2</v>
      </c>
      <c r="P11" s="267" t="s">
        <v>112</v>
      </c>
      <c r="Q11" s="268">
        <f>E11+K11+N11</f>
        <v>2</v>
      </c>
      <c r="R11" s="269">
        <v>2</v>
      </c>
    </row>
    <row r="12" spans="1:18" ht="15.75" customHeight="1">
      <c r="A12" s="261"/>
      <c r="B12" s="217"/>
      <c r="C12" s="284"/>
      <c r="D12" s="285"/>
      <c r="E12" s="285"/>
      <c r="F12" s="240"/>
      <c r="G12" s="240"/>
      <c r="H12" s="240"/>
      <c r="I12" s="279"/>
      <c r="J12" s="279"/>
      <c r="K12" s="280"/>
      <c r="L12" s="262"/>
      <c r="M12" s="263"/>
      <c r="N12" s="264"/>
      <c r="O12" s="266"/>
      <c r="P12" s="267"/>
      <c r="Q12" s="268"/>
      <c r="R12" s="269"/>
    </row>
    <row r="13" spans="1:18" ht="15" customHeight="1">
      <c r="A13" s="261"/>
      <c r="B13" s="217"/>
      <c r="C13" s="270">
        <f>H9</f>
        <v>10</v>
      </c>
      <c r="D13" s="271" t="s">
        <v>112</v>
      </c>
      <c r="E13" s="271">
        <f>F9</f>
        <v>20</v>
      </c>
      <c r="F13" s="240"/>
      <c r="G13" s="240"/>
      <c r="H13" s="240"/>
      <c r="I13" s="282">
        <v>20</v>
      </c>
      <c r="J13" s="282" t="s">
        <v>112</v>
      </c>
      <c r="K13" s="283">
        <v>10</v>
      </c>
      <c r="L13" s="256"/>
      <c r="M13" s="257"/>
      <c r="N13" s="258"/>
      <c r="O13" s="274">
        <f>C13+I13+L13</f>
        <v>30</v>
      </c>
      <c r="P13" s="275" t="s">
        <v>112</v>
      </c>
      <c r="Q13" s="276">
        <f>E13+K13+N13</f>
        <v>30</v>
      </c>
      <c r="R13" s="277" t="s">
        <v>115</v>
      </c>
    </row>
    <row r="14" spans="1:18" ht="15.75" customHeight="1">
      <c r="A14" s="261"/>
      <c r="B14" s="217"/>
      <c r="C14" s="270"/>
      <c r="D14" s="271"/>
      <c r="E14" s="271"/>
      <c r="F14" s="240"/>
      <c r="G14" s="240"/>
      <c r="H14" s="240"/>
      <c r="I14" s="282"/>
      <c r="J14" s="282"/>
      <c r="K14" s="283"/>
      <c r="L14" s="256"/>
      <c r="M14" s="257"/>
      <c r="N14" s="258"/>
      <c r="O14" s="274"/>
      <c r="P14" s="275"/>
      <c r="Q14" s="276"/>
      <c r="R14" s="277"/>
    </row>
    <row r="15" spans="1:18" ht="15" customHeight="1">
      <c r="A15" s="261">
        <v>3</v>
      </c>
      <c r="B15" s="217" t="str">
        <f>'Nasazení do skupin'!B16</f>
        <v>Městský nohejbalový klub Modřice, z.s. "C"</v>
      </c>
      <c r="C15" s="278">
        <f>K7</f>
        <v>0</v>
      </c>
      <c r="D15" s="279" t="s">
        <v>112</v>
      </c>
      <c r="E15" s="280">
        <f>I7</f>
        <v>2</v>
      </c>
      <c r="F15" s="278">
        <f>K11</f>
        <v>0</v>
      </c>
      <c r="G15" s="279" t="s">
        <v>112</v>
      </c>
      <c r="H15" s="280">
        <f>I11</f>
        <v>2</v>
      </c>
      <c r="I15" s="281"/>
      <c r="J15" s="281"/>
      <c r="K15" s="281"/>
      <c r="L15" s="263"/>
      <c r="M15" s="263"/>
      <c r="N15" s="264"/>
      <c r="O15" s="266">
        <f>C15+F15+L15</f>
        <v>0</v>
      </c>
      <c r="P15" s="267" t="s">
        <v>112</v>
      </c>
      <c r="Q15" s="268">
        <f>E15+H15+N15</f>
        <v>4</v>
      </c>
      <c r="R15" s="269">
        <v>0</v>
      </c>
    </row>
    <row r="16" spans="1:18" ht="15.75" customHeight="1">
      <c r="A16" s="261"/>
      <c r="B16" s="217"/>
      <c r="C16" s="278"/>
      <c r="D16" s="279"/>
      <c r="E16" s="280"/>
      <c r="F16" s="278"/>
      <c r="G16" s="279"/>
      <c r="H16" s="280"/>
      <c r="I16" s="281"/>
      <c r="J16" s="281"/>
      <c r="K16" s="281"/>
      <c r="L16" s="263"/>
      <c r="M16" s="263"/>
      <c r="N16" s="264"/>
      <c r="O16" s="266"/>
      <c r="P16" s="267"/>
      <c r="Q16" s="268"/>
      <c r="R16" s="269"/>
    </row>
    <row r="17" spans="1:19" ht="15" customHeight="1">
      <c r="A17" s="261"/>
      <c r="B17" s="217"/>
      <c r="C17" s="270">
        <f>K9</f>
        <v>7</v>
      </c>
      <c r="D17" s="271" t="s">
        <v>112</v>
      </c>
      <c r="E17" s="271">
        <f>I9</f>
        <v>20</v>
      </c>
      <c r="F17" s="270">
        <f>K13</f>
        <v>10</v>
      </c>
      <c r="G17" s="271" t="s">
        <v>112</v>
      </c>
      <c r="H17" s="271">
        <f>I13</f>
        <v>20</v>
      </c>
      <c r="I17" s="281"/>
      <c r="J17" s="281"/>
      <c r="K17" s="281"/>
      <c r="L17" s="272"/>
      <c r="M17" s="272"/>
      <c r="N17" s="273"/>
      <c r="O17" s="274">
        <f>C17+F17+L17</f>
        <v>17</v>
      </c>
      <c r="P17" s="275" t="s">
        <v>112</v>
      </c>
      <c r="Q17" s="276">
        <f>E17+H17+N17</f>
        <v>40</v>
      </c>
      <c r="R17" s="277" t="s">
        <v>114</v>
      </c>
    </row>
    <row r="18" spans="1:19" ht="15.75" customHeight="1">
      <c r="A18" s="261"/>
      <c r="B18" s="217"/>
      <c r="C18" s="270"/>
      <c r="D18" s="271"/>
      <c r="E18" s="271"/>
      <c r="F18" s="270"/>
      <c r="G18" s="271"/>
      <c r="H18" s="271"/>
      <c r="I18" s="281"/>
      <c r="J18" s="281"/>
      <c r="K18" s="281"/>
      <c r="L18" s="272"/>
      <c r="M18" s="272"/>
      <c r="N18" s="273"/>
      <c r="O18" s="274"/>
      <c r="P18" s="275"/>
      <c r="Q18" s="276"/>
      <c r="R18" s="277"/>
    </row>
    <row r="19" spans="1:19" ht="15" customHeight="1">
      <c r="A19" s="261"/>
      <c r="B19" s="217"/>
      <c r="C19" s="262"/>
      <c r="D19" s="263"/>
      <c r="E19" s="264"/>
      <c r="F19" s="262"/>
      <c r="G19" s="263"/>
      <c r="H19" s="264"/>
      <c r="I19" s="265"/>
      <c r="J19" s="252"/>
      <c r="K19" s="252"/>
      <c r="L19" s="206">
        <v>2018</v>
      </c>
      <c r="M19" s="206"/>
      <c r="N19" s="206"/>
      <c r="O19" s="253"/>
      <c r="P19" s="253"/>
      <c r="Q19" s="254"/>
      <c r="R19" s="255"/>
    </row>
    <row r="20" spans="1:19" ht="15.75" customHeight="1">
      <c r="A20" s="261"/>
      <c r="B20" s="217"/>
      <c r="C20" s="262"/>
      <c r="D20" s="263"/>
      <c r="E20" s="264"/>
      <c r="F20" s="262"/>
      <c r="G20" s="263"/>
      <c r="H20" s="264"/>
      <c r="I20" s="265"/>
      <c r="J20" s="252"/>
      <c r="K20" s="252"/>
      <c r="L20" s="206"/>
      <c r="M20" s="206"/>
      <c r="N20" s="206"/>
      <c r="O20" s="253"/>
      <c r="P20" s="253"/>
      <c r="Q20" s="254"/>
      <c r="R20" s="255"/>
    </row>
    <row r="21" spans="1:19" ht="15" customHeight="1">
      <c r="A21" s="261"/>
      <c r="B21" s="217"/>
      <c r="C21" s="256"/>
      <c r="D21" s="257"/>
      <c r="E21" s="258"/>
      <c r="F21" s="256"/>
      <c r="G21" s="257"/>
      <c r="H21" s="258"/>
      <c r="I21" s="256"/>
      <c r="J21" s="257"/>
      <c r="K21" s="257"/>
      <c r="L21" s="206"/>
      <c r="M21" s="206"/>
      <c r="N21" s="206"/>
      <c r="O21" s="257"/>
      <c r="P21" s="259"/>
      <c r="Q21" s="258"/>
      <c r="R21" s="260"/>
    </row>
    <row r="22" spans="1:19" ht="15.75" customHeight="1">
      <c r="A22" s="261"/>
      <c r="B22" s="217"/>
      <c r="C22" s="256"/>
      <c r="D22" s="257"/>
      <c r="E22" s="258"/>
      <c r="F22" s="256"/>
      <c r="G22" s="257"/>
      <c r="H22" s="258"/>
      <c r="I22" s="256"/>
      <c r="J22" s="257"/>
      <c r="K22" s="257"/>
      <c r="L22" s="206"/>
      <c r="M22" s="206"/>
      <c r="N22" s="206"/>
      <c r="O22" s="257"/>
      <c r="P22" s="259"/>
      <c r="Q22" s="258"/>
      <c r="R22" s="260"/>
    </row>
    <row r="24" spans="1:19" ht="24.9" customHeight="1">
      <c r="A24" s="251" t="s">
        <v>116</v>
      </c>
      <c r="B24" s="251"/>
      <c r="C24" s="251"/>
      <c r="D24" s="251"/>
      <c r="E24" s="251"/>
      <c r="F24" s="251"/>
      <c r="G24" s="251"/>
      <c r="H24" s="251"/>
      <c r="I24" s="251"/>
      <c r="J24" s="251"/>
      <c r="K24" s="251"/>
      <c r="L24" s="251"/>
      <c r="M24" s="251"/>
      <c r="N24" s="251"/>
      <c r="O24" s="251"/>
      <c r="P24" s="251"/>
      <c r="Q24" s="251"/>
      <c r="R24" s="251"/>
    </row>
    <row r="25" spans="1:19" ht="15" customHeight="1">
      <c r="A25" s="249">
        <v>1</v>
      </c>
      <c r="B25" s="250" t="str">
        <f>B7</f>
        <v>TJ Avia Čakovice</v>
      </c>
      <c r="C25" s="250"/>
      <c r="D25" s="250" t="s">
        <v>112</v>
      </c>
      <c r="E25" s="250" t="str">
        <f>B15</f>
        <v>Městský nohejbalový klub Modřice, z.s. "C"</v>
      </c>
      <c r="F25" s="250"/>
      <c r="G25" s="250"/>
      <c r="H25" s="250"/>
      <c r="I25" s="250"/>
      <c r="J25" s="250"/>
      <c r="K25" s="250"/>
      <c r="L25" s="250"/>
      <c r="M25" s="250"/>
      <c r="N25" s="250"/>
      <c r="O25" s="55">
        <v>2</v>
      </c>
      <c r="P25" s="56" t="s">
        <v>112</v>
      </c>
      <c r="Q25" s="56">
        <v>0</v>
      </c>
      <c r="R25" s="57" t="s">
        <v>117</v>
      </c>
      <c r="S25" s="58"/>
    </row>
    <row r="26" spans="1:19" ht="15" customHeight="1">
      <c r="A26" s="249"/>
      <c r="B26" s="250"/>
      <c r="C26" s="250"/>
      <c r="D26" s="250"/>
      <c r="E26" s="250"/>
      <c r="F26" s="250"/>
      <c r="G26" s="250"/>
      <c r="H26" s="250"/>
      <c r="I26" s="250"/>
      <c r="J26" s="250"/>
      <c r="K26" s="250"/>
      <c r="L26" s="250"/>
      <c r="M26" s="250"/>
      <c r="N26" s="250"/>
      <c r="O26" s="59">
        <v>20</v>
      </c>
      <c r="P26" s="56" t="s">
        <v>112</v>
      </c>
      <c r="Q26" s="60">
        <v>7</v>
      </c>
      <c r="R26" s="57" t="s">
        <v>118</v>
      </c>
      <c r="S26" s="58"/>
    </row>
    <row r="27" spans="1:19" ht="15" customHeight="1">
      <c r="A27" s="249">
        <v>2</v>
      </c>
      <c r="B27" s="250" t="str">
        <f>B11</f>
        <v>UNITOP SKP Žďár nad Sázavou - oddíl nohejbalu</v>
      </c>
      <c r="C27" s="250"/>
      <c r="D27" s="250" t="s">
        <v>112</v>
      </c>
      <c r="E27" s="250" t="str">
        <f>B15</f>
        <v>Městský nohejbalový klub Modřice, z.s. "C"</v>
      </c>
      <c r="F27" s="250"/>
      <c r="G27" s="250"/>
      <c r="H27" s="250"/>
      <c r="I27" s="250"/>
      <c r="J27" s="250"/>
      <c r="K27" s="250"/>
      <c r="L27" s="250"/>
      <c r="M27" s="250"/>
      <c r="N27" s="250"/>
      <c r="O27" s="55">
        <v>2</v>
      </c>
      <c r="P27" s="56" t="s">
        <v>112</v>
      </c>
      <c r="Q27" s="56">
        <v>0</v>
      </c>
      <c r="R27" s="57" t="s">
        <v>117</v>
      </c>
    </row>
    <row r="28" spans="1:19" ht="15" customHeight="1">
      <c r="A28" s="249"/>
      <c r="B28" s="250"/>
      <c r="C28" s="250"/>
      <c r="D28" s="250"/>
      <c r="E28" s="250"/>
      <c r="F28" s="250"/>
      <c r="G28" s="250"/>
      <c r="H28" s="250"/>
      <c r="I28" s="250"/>
      <c r="J28" s="250"/>
      <c r="K28" s="250"/>
      <c r="L28" s="250"/>
      <c r="M28" s="250"/>
      <c r="N28" s="250"/>
      <c r="O28" s="59">
        <v>20</v>
      </c>
      <c r="P28" s="56" t="s">
        <v>112</v>
      </c>
      <c r="Q28" s="60">
        <v>10</v>
      </c>
      <c r="R28" s="57" t="s">
        <v>118</v>
      </c>
    </row>
    <row r="29" spans="1:19" ht="13.2" customHeight="1">
      <c r="A29" s="249">
        <v>3</v>
      </c>
      <c r="B29" s="250" t="str">
        <f>B7</f>
        <v>TJ Avia Čakovice</v>
      </c>
      <c r="C29" s="250"/>
      <c r="D29" s="250" t="s">
        <v>112</v>
      </c>
      <c r="E29" s="250" t="str">
        <f>B11</f>
        <v>UNITOP SKP Žďár nad Sázavou - oddíl nohejbalu</v>
      </c>
      <c r="F29" s="250"/>
      <c r="G29" s="250"/>
      <c r="H29" s="250"/>
      <c r="I29" s="250"/>
      <c r="J29" s="250"/>
      <c r="K29" s="250"/>
      <c r="L29" s="250"/>
      <c r="M29" s="250"/>
      <c r="N29" s="250"/>
      <c r="O29" s="55">
        <v>2</v>
      </c>
      <c r="P29" s="56" t="s">
        <v>112</v>
      </c>
      <c r="Q29" s="56">
        <v>0</v>
      </c>
      <c r="R29" s="57" t="s">
        <v>117</v>
      </c>
    </row>
    <row r="30" spans="1:19" ht="13.2" customHeight="1">
      <c r="A30" s="249"/>
      <c r="B30" s="250"/>
      <c r="C30" s="250"/>
      <c r="D30" s="250"/>
      <c r="E30" s="250"/>
      <c r="F30" s="250"/>
      <c r="G30" s="250"/>
      <c r="H30" s="250"/>
      <c r="I30" s="250"/>
      <c r="J30" s="250"/>
      <c r="K30" s="250"/>
      <c r="L30" s="250"/>
      <c r="M30" s="250"/>
      <c r="N30" s="250"/>
      <c r="O30" s="59">
        <v>20</v>
      </c>
      <c r="P30" s="56" t="s">
        <v>112</v>
      </c>
      <c r="Q30" s="60">
        <v>10</v>
      </c>
      <c r="R30" s="57" t="s">
        <v>118</v>
      </c>
    </row>
    <row r="31" spans="1:19" ht="14.4" customHeight="1"/>
    <row r="41" ht="15" customHeight="1"/>
    <row r="59" ht="15" customHeight="1"/>
  </sheetData>
  <mergeCells count="138">
    <mergeCell ref="A2:R3"/>
    <mergeCell ref="A4:B6"/>
    <mergeCell ref="C4:R4"/>
    <mergeCell ref="C5:E6"/>
    <mergeCell ref="F5:H6"/>
    <mergeCell ref="I5:K6"/>
    <mergeCell ref="L5:N6"/>
    <mergeCell ref="O5:Q5"/>
    <mergeCell ref="O6:Q6"/>
    <mergeCell ref="A7:A10"/>
    <mergeCell ref="B7:B10"/>
    <mergeCell ref="C7:E10"/>
    <mergeCell ref="F7:F8"/>
    <mergeCell ref="G7:G8"/>
    <mergeCell ref="H7:H8"/>
    <mergeCell ref="I7:I8"/>
    <mergeCell ref="J7:J8"/>
    <mergeCell ref="K7:K8"/>
    <mergeCell ref="L7:L8"/>
    <mergeCell ref="M7:M8"/>
    <mergeCell ref="N7:N8"/>
    <mergeCell ref="O7:O8"/>
    <mergeCell ref="P7:P8"/>
    <mergeCell ref="Q7:Q8"/>
    <mergeCell ref="R7:R8"/>
    <mergeCell ref="F9:F10"/>
    <mergeCell ref="G9:G10"/>
    <mergeCell ref="H9:H10"/>
    <mergeCell ref="I9:I10"/>
    <mergeCell ref="J9:J10"/>
    <mergeCell ref="K9:K10"/>
    <mergeCell ref="L9:L10"/>
    <mergeCell ref="M9:M10"/>
    <mergeCell ref="N9:N10"/>
    <mergeCell ref="O9:O10"/>
    <mergeCell ref="P9:P10"/>
    <mergeCell ref="Q9:Q10"/>
    <mergeCell ref="R9:R10"/>
    <mergeCell ref="A11:A14"/>
    <mergeCell ref="B11:B14"/>
    <mergeCell ref="C11:C12"/>
    <mergeCell ref="D11:D12"/>
    <mergeCell ref="E11:E12"/>
    <mergeCell ref="F11:H14"/>
    <mergeCell ref="I11:I12"/>
    <mergeCell ref="J11:J12"/>
    <mergeCell ref="K11:K12"/>
    <mergeCell ref="L11:L12"/>
    <mergeCell ref="M11:M12"/>
    <mergeCell ref="N11:N12"/>
    <mergeCell ref="O11:O12"/>
    <mergeCell ref="P11:P12"/>
    <mergeCell ref="Q11:Q12"/>
    <mergeCell ref="R11:R12"/>
    <mergeCell ref="C13:C14"/>
    <mergeCell ref="D13:D14"/>
    <mergeCell ref="E13:E14"/>
    <mergeCell ref="I13:I14"/>
    <mergeCell ref="J13:J14"/>
    <mergeCell ref="K13:K14"/>
    <mergeCell ref="L13:L14"/>
    <mergeCell ref="M13:M14"/>
    <mergeCell ref="N13:N14"/>
    <mergeCell ref="O13:O14"/>
    <mergeCell ref="P13:P14"/>
    <mergeCell ref="Q13:Q14"/>
    <mergeCell ref="R13:R14"/>
    <mergeCell ref="A15:A18"/>
    <mergeCell ref="B15:B18"/>
    <mergeCell ref="C15:C16"/>
    <mergeCell ref="D15:D16"/>
    <mergeCell ref="E15:E16"/>
    <mergeCell ref="F15:F16"/>
    <mergeCell ref="G15:G16"/>
    <mergeCell ref="H15:H16"/>
    <mergeCell ref="I15:K18"/>
    <mergeCell ref="L15:L16"/>
    <mergeCell ref="M15:M16"/>
    <mergeCell ref="N15:N16"/>
    <mergeCell ref="O15:O16"/>
    <mergeCell ref="P15:P16"/>
    <mergeCell ref="Q15:Q16"/>
    <mergeCell ref="R15:R16"/>
    <mergeCell ref="C17:C18"/>
    <mergeCell ref="D17:D18"/>
    <mergeCell ref="E17:E18"/>
    <mergeCell ref="F17:F18"/>
    <mergeCell ref="G17:G18"/>
    <mergeCell ref="H17:H18"/>
    <mergeCell ref="L17:L18"/>
    <mergeCell ref="M17:M18"/>
    <mergeCell ref="N17:N18"/>
    <mergeCell ref="O17:O18"/>
    <mergeCell ref="P17:P18"/>
    <mergeCell ref="Q17:Q18"/>
    <mergeCell ref="R17:R18"/>
    <mergeCell ref="A19:A22"/>
    <mergeCell ref="B19:B22"/>
    <mergeCell ref="C19:C20"/>
    <mergeCell ref="D19:D20"/>
    <mergeCell ref="E19:E20"/>
    <mergeCell ref="F19:F20"/>
    <mergeCell ref="G19:G20"/>
    <mergeCell ref="H19:H20"/>
    <mergeCell ref="I19:I20"/>
    <mergeCell ref="J19:J20"/>
    <mergeCell ref="K19:K20"/>
    <mergeCell ref="L19:N22"/>
    <mergeCell ref="O19:O20"/>
    <mergeCell ref="P19:P20"/>
    <mergeCell ref="Q19:Q20"/>
    <mergeCell ref="R19:R20"/>
    <mergeCell ref="C21:C22"/>
    <mergeCell ref="D21:D22"/>
    <mergeCell ref="E21:E22"/>
    <mergeCell ref="F21:F22"/>
    <mergeCell ref="G21:G22"/>
    <mergeCell ref="H21:H22"/>
    <mergeCell ref="I21:I22"/>
    <mergeCell ref="J21:J22"/>
    <mergeCell ref="K21:K22"/>
    <mergeCell ref="O21:O22"/>
    <mergeCell ref="P21:P22"/>
    <mergeCell ref="Q21:Q22"/>
    <mergeCell ref="R21:R22"/>
    <mergeCell ref="A29:A30"/>
    <mergeCell ref="B29:C30"/>
    <mergeCell ref="D29:D30"/>
    <mergeCell ref="E29:N30"/>
    <mergeCell ref="A24:R24"/>
    <mergeCell ref="A25:A26"/>
    <mergeCell ref="B25:C26"/>
    <mergeCell ref="D25:D26"/>
    <mergeCell ref="E25:N26"/>
    <mergeCell ref="A27:A28"/>
    <mergeCell ref="B27:C28"/>
    <mergeCell ref="D27:D28"/>
    <mergeCell ref="E27:N28"/>
  </mergeCells>
  <pageMargins left="0.31527777777777799" right="0.118055555555556" top="0.78749999999999998" bottom="0.78749999999999998" header="0.51180555555555496" footer="0.51180555555555496"/>
  <pageSetup paperSize="9" firstPageNumber="0" orientation="portrait" horizontalDpi="300" verticalDpi="30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rgb="FF7030A0"/>
    <pageSetUpPr fitToPage="1"/>
  </sheetPr>
  <dimension ref="A1:AMK37"/>
  <sheetViews>
    <sheetView showGridLines="0" topLeftCell="B1" zoomScale="102" zoomScaleNormal="102" workbookViewId="0">
      <selection activeCell="H20" sqref="H20"/>
    </sheetView>
  </sheetViews>
  <sheetFormatPr defaultRowHeight="15.6"/>
  <cols>
    <col min="1" max="1" width="9.109375" style="72" customWidth="1"/>
    <col min="2" max="4" width="9.109375" style="73" customWidth="1"/>
    <col min="5" max="5" width="8.88671875" style="73" customWidth="1"/>
    <col min="6" max="6" width="34.6640625" style="73" customWidth="1"/>
    <col min="7" max="7" width="1.44140625" style="74" customWidth="1"/>
    <col min="8" max="8" width="34.6640625" style="73" customWidth="1"/>
    <col min="9" max="9" width="7.109375" style="73" customWidth="1"/>
    <col min="10" max="261" width="9.109375" style="72" customWidth="1"/>
    <col min="262" max="262" width="22.33203125" style="72" customWidth="1"/>
    <col min="263" max="263" width="9.109375" style="72" customWidth="1"/>
    <col min="264" max="264" width="24.33203125" style="72" customWidth="1"/>
    <col min="265" max="517" width="9.109375" style="72" customWidth="1"/>
    <col min="518" max="518" width="22.33203125" style="72" customWidth="1"/>
    <col min="519" max="519" width="9.109375" style="72" customWidth="1"/>
    <col min="520" max="520" width="24.33203125" style="72" customWidth="1"/>
    <col min="521" max="773" width="9.109375" style="72" customWidth="1"/>
    <col min="774" max="774" width="22.33203125" style="72" customWidth="1"/>
    <col min="775" max="775" width="9.109375" style="72" customWidth="1"/>
    <col min="776" max="776" width="24.33203125" style="72" customWidth="1"/>
    <col min="777" max="1025" width="9.109375" style="72" customWidth="1"/>
  </cols>
  <sheetData>
    <row r="1" spans="2:9" ht="10.199999999999999" customHeight="1"/>
    <row r="2" spans="2:9" ht="25.2" customHeight="1">
      <c r="B2" s="75" t="s">
        <v>131</v>
      </c>
      <c r="C2" s="75" t="s">
        <v>132</v>
      </c>
      <c r="D2" s="76" t="s">
        <v>133</v>
      </c>
      <c r="E2" s="77" t="s">
        <v>134</v>
      </c>
      <c r="F2" s="78" t="s">
        <v>135</v>
      </c>
      <c r="G2" s="79"/>
      <c r="H2" s="80" t="s">
        <v>136</v>
      </c>
      <c r="I2" s="81"/>
    </row>
    <row r="3" spans="2:9" ht="19.95" customHeight="1">
      <c r="B3" s="75" t="s">
        <v>131</v>
      </c>
      <c r="C3" s="75" t="s">
        <v>132</v>
      </c>
      <c r="D3" s="76" t="s">
        <v>133</v>
      </c>
      <c r="E3" s="77" t="s">
        <v>134</v>
      </c>
      <c r="F3" s="78"/>
      <c r="G3" s="79"/>
      <c r="H3" s="80"/>
      <c r="I3" s="81"/>
    </row>
    <row r="4" spans="2:9" ht="15.6" customHeight="1">
      <c r="B4" s="82">
        <v>1</v>
      </c>
      <c r="C4" s="82" t="s">
        <v>103</v>
      </c>
      <c r="D4" s="83" t="s">
        <v>137</v>
      </c>
      <c r="E4" s="83"/>
      <c r="F4" s="84" t="str">
        <f>'A - výsledky'!B25</f>
        <v>Městský nohejbalový klub Modřice, z.s. "A"</v>
      </c>
      <c r="G4" s="85" t="s">
        <v>112</v>
      </c>
      <c r="H4" s="86" t="str">
        <f>'A - výsledky'!E25</f>
        <v>TJ Baník Stříbro</v>
      </c>
      <c r="I4" s="87" t="s">
        <v>138</v>
      </c>
    </row>
    <row r="5" spans="2:9" ht="15.6" customHeight="1">
      <c r="B5" s="82">
        <v>2</v>
      </c>
      <c r="C5" s="82" t="s">
        <v>104</v>
      </c>
      <c r="D5" s="88" t="s">
        <v>137</v>
      </c>
      <c r="E5" s="83"/>
      <c r="F5" s="84" t="str">
        <f>'B - výsledky'!B25</f>
        <v>SK Liapor - Witte Karlovy Vary z.s.</v>
      </c>
      <c r="G5" s="85" t="s">
        <v>112</v>
      </c>
      <c r="H5" s="86" t="str">
        <f>'B - výsledky'!E25</f>
        <v>Tělovýchovná jednota Radomyšl, z.s.</v>
      </c>
      <c r="I5" s="89" t="s">
        <v>139</v>
      </c>
    </row>
    <row r="6" spans="2:9" ht="15.6" customHeight="1">
      <c r="B6" s="82">
        <v>3</v>
      </c>
      <c r="C6" s="82" t="s">
        <v>105</v>
      </c>
      <c r="D6" s="88" t="s">
        <v>137</v>
      </c>
      <c r="E6" s="83"/>
      <c r="F6" s="84" t="str">
        <f>'C - výsledky'!B25</f>
        <v>Městský nohejbalový klub Modřice, z.s. "B"</v>
      </c>
      <c r="G6" s="85" t="s">
        <v>112</v>
      </c>
      <c r="H6" s="86" t="str">
        <f>'C - výsledky'!E25</f>
        <v>NK RUM Holubice</v>
      </c>
      <c r="I6" s="89" t="s">
        <v>140</v>
      </c>
    </row>
    <row r="7" spans="2:9" ht="15.6" customHeight="1">
      <c r="B7" s="82">
        <v>4</v>
      </c>
      <c r="C7" s="82" t="s">
        <v>106</v>
      </c>
      <c r="D7" s="88" t="s">
        <v>137</v>
      </c>
      <c r="E7" s="83"/>
      <c r="F7" s="84" t="str">
        <f>'D - výsledky'!B25</f>
        <v>TJ Avia Čakovice</v>
      </c>
      <c r="G7" s="85" t="s">
        <v>112</v>
      </c>
      <c r="H7" s="86" t="str">
        <f>'D - výsledky'!E25</f>
        <v>Městský nohejbalový klub Modřice, z.s. "C"</v>
      </c>
      <c r="I7" s="89" t="s">
        <v>138</v>
      </c>
    </row>
    <row r="8" spans="2:9" ht="15.6" customHeight="1">
      <c r="B8" s="82">
        <v>5</v>
      </c>
      <c r="C8" s="82" t="str">
        <f>C$4</f>
        <v>A</v>
      </c>
      <c r="D8" s="88" t="s">
        <v>141</v>
      </c>
      <c r="E8" s="83"/>
      <c r="F8" s="84" t="str">
        <f>'A - výsledky'!B27</f>
        <v>T.J. SOKOL Holice</v>
      </c>
      <c r="G8" s="85" t="s">
        <v>112</v>
      </c>
      <c r="H8" s="86" t="str">
        <f>'A - výsledky'!E27</f>
        <v>TJ Baník Stříbro</v>
      </c>
      <c r="I8" s="89" t="s">
        <v>139</v>
      </c>
    </row>
    <row r="9" spans="2:9" ht="15.6" customHeight="1">
      <c r="B9" s="82">
        <v>6</v>
      </c>
      <c r="C9" s="82" t="str">
        <f>C$5</f>
        <v>B</v>
      </c>
      <c r="D9" s="88" t="s">
        <v>141</v>
      </c>
      <c r="E9" s="83"/>
      <c r="F9" s="84" t="str">
        <f>'B - výsledky'!B27</f>
        <v>TJ Peklo nad Zdobnicí</v>
      </c>
      <c r="G9" s="85" t="s">
        <v>112</v>
      </c>
      <c r="H9" s="86" t="str">
        <f>'B - výsledky'!E27</f>
        <v>Tělovýchovná jednota Radomyšl, z.s.</v>
      </c>
      <c r="I9" s="89" t="s">
        <v>139</v>
      </c>
    </row>
    <row r="10" spans="2:9" ht="15.6" customHeight="1">
      <c r="B10" s="82">
        <v>7</v>
      </c>
      <c r="C10" s="82" t="str">
        <f>C$6</f>
        <v>C</v>
      </c>
      <c r="D10" s="88" t="s">
        <v>141</v>
      </c>
      <c r="E10" s="83"/>
      <c r="F10" s="84" t="str">
        <f>'C - výsledky'!B27</f>
        <v>TJ Dynamo České Budějovice z.s.</v>
      </c>
      <c r="G10" s="85" t="s">
        <v>112</v>
      </c>
      <c r="H10" s="86" t="str">
        <f>'C - výsledky'!E27</f>
        <v>NK RUM Holubice</v>
      </c>
      <c r="I10" s="89" t="s">
        <v>138</v>
      </c>
    </row>
    <row r="11" spans="2:9" ht="15.6" customHeight="1">
      <c r="B11" s="82">
        <v>8</v>
      </c>
      <c r="C11" s="82" t="str">
        <f>C$7</f>
        <v>D</v>
      </c>
      <c r="D11" s="88" t="s">
        <v>141</v>
      </c>
      <c r="E11" s="83"/>
      <c r="F11" s="84" t="str">
        <f>'D - výsledky'!B27</f>
        <v>UNITOP SKP Žďár nad Sázavou - oddíl nohejbalu</v>
      </c>
      <c r="G11" s="85" t="s">
        <v>112</v>
      </c>
      <c r="H11" s="86" t="str">
        <f>'D - výsledky'!E27</f>
        <v>Městský nohejbalový klub Modřice, z.s. "C"</v>
      </c>
      <c r="I11" s="89" t="s">
        <v>138</v>
      </c>
    </row>
    <row r="12" spans="2:9" ht="15.6" customHeight="1">
      <c r="B12" s="82">
        <v>9</v>
      </c>
      <c r="C12" s="82" t="str">
        <f>C$4</f>
        <v>A</v>
      </c>
      <c r="D12" s="88" t="s">
        <v>142</v>
      </c>
      <c r="E12" s="83"/>
      <c r="F12" s="84" t="str">
        <f>'A - výsledky'!B29</f>
        <v>Městský nohejbalový klub Modřice, z.s. "A"</v>
      </c>
      <c r="G12" s="85" t="s">
        <v>112</v>
      </c>
      <c r="H12" s="86" t="str">
        <f>'A - výsledky'!E29</f>
        <v>T.J. SOKOL Holice</v>
      </c>
      <c r="I12" s="89" t="s">
        <v>138</v>
      </c>
    </row>
    <row r="13" spans="2:9" ht="15.6" customHeight="1">
      <c r="B13" s="82">
        <v>10</v>
      </c>
      <c r="C13" s="82" t="str">
        <f>C$5</f>
        <v>B</v>
      </c>
      <c r="D13" s="88" t="s">
        <v>142</v>
      </c>
      <c r="E13" s="83"/>
      <c r="F13" s="84" t="str">
        <f>'B - výsledky'!B29</f>
        <v>SK Liapor - Witte Karlovy Vary z.s.</v>
      </c>
      <c r="G13" s="85" t="s">
        <v>112</v>
      </c>
      <c r="H13" s="86" t="str">
        <f>'B - výsledky'!E29</f>
        <v>TJ Peklo nad Zdobnicí</v>
      </c>
      <c r="I13" s="89" t="s">
        <v>139</v>
      </c>
    </row>
    <row r="14" spans="2:9" ht="15.6" customHeight="1">
      <c r="B14" s="82">
        <v>11</v>
      </c>
      <c r="C14" s="82" t="str">
        <f>C$6</f>
        <v>C</v>
      </c>
      <c r="D14" s="88" t="s">
        <v>142</v>
      </c>
      <c r="E14" s="83"/>
      <c r="F14" s="84" t="str">
        <f>'C - výsledky'!B29</f>
        <v>Městský nohejbalový klub Modřice, z.s. "B"</v>
      </c>
      <c r="G14" s="85" t="s">
        <v>112</v>
      </c>
      <c r="H14" s="86" t="str">
        <f>'C - výsledky'!E29</f>
        <v>TJ Dynamo České Budějovice z.s.</v>
      </c>
      <c r="I14" s="89" t="s">
        <v>138</v>
      </c>
    </row>
    <row r="15" spans="2:9" ht="15.6" customHeight="1">
      <c r="B15" s="82">
        <v>12</v>
      </c>
      <c r="C15" s="82" t="str">
        <f>C$7</f>
        <v>D</v>
      </c>
      <c r="D15" s="88" t="s">
        <v>142</v>
      </c>
      <c r="E15" s="83"/>
      <c r="F15" s="84" t="str">
        <f>'D - výsledky'!B29</f>
        <v>TJ Avia Čakovice</v>
      </c>
      <c r="G15" s="85" t="s">
        <v>112</v>
      </c>
      <c r="H15" s="86" t="str">
        <f>'D - výsledky'!E29</f>
        <v>UNITOP SKP Žďár nad Sázavou - oddíl nohejbalu</v>
      </c>
      <c r="I15" s="89" t="s">
        <v>138</v>
      </c>
    </row>
    <row r="16" spans="2:9" ht="14.4" customHeight="1">
      <c r="I16" s="90"/>
    </row>
    <row r="17" spans="2:13" ht="22.95" customHeight="1">
      <c r="B17" s="300" t="s">
        <v>143</v>
      </c>
      <c r="C17" s="300"/>
      <c r="D17" s="300"/>
      <c r="E17" s="300"/>
      <c r="F17" s="300"/>
      <c r="G17" s="300"/>
      <c r="H17" s="300"/>
      <c r="I17" s="91"/>
    </row>
    <row r="18" spans="2:13" ht="14.4" customHeight="1">
      <c r="B18" s="82">
        <v>13</v>
      </c>
      <c r="C18" s="299" t="s">
        <v>144</v>
      </c>
      <c r="D18" s="299"/>
      <c r="E18" s="92"/>
      <c r="F18" s="84" t="str">
        <f>KO!B7</f>
        <v>Ždár</v>
      </c>
      <c r="G18" s="85" t="s">
        <v>112</v>
      </c>
      <c r="H18" s="86" t="str">
        <f>KO!B9</f>
        <v>K. Vary</v>
      </c>
      <c r="I18" s="89" t="s">
        <v>138</v>
      </c>
    </row>
    <row r="19" spans="2:13" ht="14.4" customHeight="1">
      <c r="B19" s="82">
        <v>14</v>
      </c>
      <c r="C19" s="299" t="s">
        <v>145</v>
      </c>
      <c r="D19" s="299"/>
      <c r="E19" s="92"/>
      <c r="F19" s="84" t="str">
        <f>KO!B15</f>
        <v>Peklo</v>
      </c>
      <c r="G19" s="85" t="s">
        <v>112</v>
      </c>
      <c r="H19" s="86" t="str">
        <f>KO!B17</f>
        <v>Modřice C</v>
      </c>
      <c r="I19" s="89" t="s">
        <v>138</v>
      </c>
    </row>
    <row r="20" spans="2:13" ht="14.4" customHeight="1">
      <c r="B20" s="82">
        <v>15</v>
      </c>
      <c r="C20" s="299" t="s">
        <v>146</v>
      </c>
      <c r="D20" s="299"/>
      <c r="E20" s="92"/>
      <c r="F20" s="84" t="str">
        <f>KO!B23</f>
        <v>České Budějovice</v>
      </c>
      <c r="G20" s="85" t="s">
        <v>112</v>
      </c>
      <c r="H20" s="86" t="str">
        <f>KO!B25</f>
        <v>Holice</v>
      </c>
      <c r="I20" s="89" t="s">
        <v>139</v>
      </c>
    </row>
    <row r="21" spans="2:13" ht="14.4" customHeight="1">
      <c r="B21" s="82">
        <v>16</v>
      </c>
      <c r="C21" s="299" t="s">
        <v>147</v>
      </c>
      <c r="D21" s="299"/>
      <c r="E21" s="92"/>
      <c r="F21" s="84" t="str">
        <f>KO!B31</f>
        <v>Stříbro</v>
      </c>
      <c r="G21" s="85" t="s">
        <v>112</v>
      </c>
      <c r="H21" s="86" t="str">
        <f>KO!B33</f>
        <v>Holubice</v>
      </c>
      <c r="I21" s="89" t="s">
        <v>138</v>
      </c>
    </row>
    <row r="22" spans="2:13" ht="14.4" customHeight="1">
      <c r="B22" s="82">
        <v>17</v>
      </c>
      <c r="C22" s="299" t="s">
        <v>148</v>
      </c>
      <c r="D22" s="299"/>
      <c r="E22" s="92"/>
      <c r="F22" s="93" t="str">
        <f>KO!C4</f>
        <v>Modřice B</v>
      </c>
      <c r="G22" s="85" t="s">
        <v>112</v>
      </c>
      <c r="H22" s="94" t="str">
        <f>KO!C8</f>
        <v xml:space="preserve">Žďár nad Sázavou </v>
      </c>
      <c r="I22" s="89" t="s">
        <v>139</v>
      </c>
    </row>
    <row r="23" spans="2:13" ht="14.4" customHeight="1">
      <c r="B23" s="82">
        <v>18</v>
      </c>
      <c r="C23" s="299" t="s">
        <v>149</v>
      </c>
      <c r="D23" s="299"/>
      <c r="E23" s="92"/>
      <c r="F23" s="93" t="str">
        <f>KO!C12</f>
        <v>Modřice A</v>
      </c>
      <c r="G23" s="85" t="s">
        <v>112</v>
      </c>
      <c r="H23" s="94" t="str">
        <f>KO!C16</f>
        <v xml:space="preserve">Peklo </v>
      </c>
      <c r="I23" s="89" t="s">
        <v>138</v>
      </c>
    </row>
    <row r="24" spans="2:13" ht="14.4" customHeight="1">
      <c r="B24" s="82">
        <v>19</v>
      </c>
      <c r="C24" s="299" t="s">
        <v>150</v>
      </c>
      <c r="D24" s="299"/>
      <c r="E24" s="92"/>
      <c r="F24" s="93" t="str">
        <f>KO!C20</f>
        <v>Čakovice</v>
      </c>
      <c r="G24" s="85" t="s">
        <v>112</v>
      </c>
      <c r="H24" s="94" t="str">
        <f>KO!C24</f>
        <v>Holice</v>
      </c>
      <c r="I24" s="89" t="s">
        <v>138</v>
      </c>
    </row>
    <row r="25" spans="2:13" ht="14.4" customHeight="1">
      <c r="B25" s="82">
        <v>20</v>
      </c>
      <c r="C25" s="299" t="s">
        <v>151</v>
      </c>
      <c r="D25" s="299"/>
      <c r="E25" s="92"/>
      <c r="F25" s="93" t="str">
        <f>KO!C28</f>
        <v>Radomyšl</v>
      </c>
      <c r="G25" s="85" t="s">
        <v>112</v>
      </c>
      <c r="H25" s="94" t="str">
        <f>KO!C32</f>
        <v>Stříbro</v>
      </c>
      <c r="I25" s="89" t="s">
        <v>138</v>
      </c>
    </row>
    <row r="26" spans="2:13" ht="14.4" customHeight="1">
      <c r="B26" s="82">
        <v>21</v>
      </c>
      <c r="C26" s="299" t="s">
        <v>152</v>
      </c>
      <c r="D26" s="299"/>
      <c r="E26" s="92"/>
      <c r="F26" s="93" t="str">
        <f>KO!D6</f>
        <v>Žďár</v>
      </c>
      <c r="G26" s="85" t="s">
        <v>112</v>
      </c>
      <c r="H26" s="94" t="str">
        <f>KO!D14</f>
        <v>Modřice A</v>
      </c>
      <c r="I26" s="89" t="s">
        <v>139</v>
      </c>
    </row>
    <row r="27" spans="2:13" ht="14.4" customHeight="1">
      <c r="B27" s="82">
        <v>22</v>
      </c>
      <c r="C27" s="299" t="s">
        <v>153</v>
      </c>
      <c r="D27" s="299"/>
      <c r="E27" s="92"/>
      <c r="F27" s="93" t="str">
        <f>KO!D22</f>
        <v>Čakovice</v>
      </c>
      <c r="G27" s="85" t="s">
        <v>112</v>
      </c>
      <c r="H27" s="94" t="str">
        <f>KO!D30</f>
        <v>Radomyšl</v>
      </c>
      <c r="I27" s="89" t="s">
        <v>138</v>
      </c>
      <c r="M27" s="95"/>
    </row>
    <row r="28" spans="2:13" ht="14.4" customHeight="1">
      <c r="B28" s="82">
        <v>23</v>
      </c>
      <c r="C28" s="299" t="s">
        <v>154</v>
      </c>
      <c r="D28" s="299"/>
      <c r="E28" s="92"/>
      <c r="F28" s="93" t="str">
        <f>KO!E31</f>
        <v>Žďár</v>
      </c>
      <c r="G28" s="85" t="s">
        <v>112</v>
      </c>
      <c r="H28" s="94" t="str">
        <f>KO!E35</f>
        <v>Radomyšl</v>
      </c>
      <c r="I28" s="89" t="s">
        <v>155</v>
      </c>
      <c r="M28" s="95"/>
    </row>
    <row r="29" spans="2:13" ht="14.4" customHeight="1">
      <c r="B29" s="82">
        <v>24</v>
      </c>
      <c r="C29" s="299" t="s">
        <v>156</v>
      </c>
      <c r="D29" s="299"/>
      <c r="E29" s="92"/>
      <c r="F29" s="93" t="str">
        <f>KO!E10</f>
        <v>Modřice A</v>
      </c>
      <c r="G29" s="85" t="s">
        <v>112</v>
      </c>
      <c r="H29" s="94" t="str">
        <f>KO!E26</f>
        <v>Čakovice</v>
      </c>
      <c r="I29" s="89" t="s">
        <v>138</v>
      </c>
    </row>
    <row r="30" spans="2:13" ht="16.2" customHeight="1"/>
    <row r="31" spans="2:13" ht="16.2" customHeight="1"/>
    <row r="32" spans="2:13" ht="16.2" customHeight="1"/>
    <row r="33" ht="16.2" customHeight="1"/>
    <row r="34" ht="16.2" customHeight="1"/>
    <row r="35" ht="16.2" customHeight="1"/>
    <row r="36" ht="16.2" customHeight="1"/>
    <row r="37" ht="16.2" customHeight="1"/>
  </sheetData>
  <autoFilter ref="B2:I2"/>
  <mergeCells count="13">
    <mergeCell ref="B17:H17"/>
    <mergeCell ref="C18:D18"/>
    <mergeCell ref="C19:D19"/>
    <mergeCell ref="C20:D20"/>
    <mergeCell ref="C21:D21"/>
    <mergeCell ref="C27:D27"/>
    <mergeCell ref="C28:D28"/>
    <mergeCell ref="C29:D29"/>
    <mergeCell ref="C22:D22"/>
    <mergeCell ref="C23:D23"/>
    <mergeCell ref="C24:D24"/>
    <mergeCell ref="C25:D25"/>
    <mergeCell ref="C26:D26"/>
  </mergeCells>
  <pageMargins left="0.118055555555556" right="0.31527777777777799" top="0.59027777777777801" bottom="0.39374999999999999" header="0.51180555555555496" footer="0.51180555555555496"/>
  <pageSetup paperSize="9" firstPageNumber="0" fitToHeight="0" orientation="portrait" horizontalDpi="300" verticalDpi="300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rgb="FF7030A0"/>
    <pageSetUpPr fitToPage="1"/>
  </sheetPr>
  <dimension ref="A1:K37"/>
  <sheetViews>
    <sheetView showGridLines="0" tabSelected="1" zoomScaleNormal="100" workbookViewId="0">
      <selection activeCell="B35" sqref="B35"/>
    </sheetView>
  </sheetViews>
  <sheetFormatPr defaultRowHeight="14.4"/>
  <cols>
    <col min="1" max="1" width="5.21875" customWidth="1"/>
    <col min="2" max="2" width="29.88671875" customWidth="1"/>
    <col min="3" max="3" width="33.109375" customWidth="1"/>
    <col min="4" max="4" width="32.44140625" customWidth="1"/>
    <col min="5" max="5" width="28" customWidth="1"/>
    <col min="6" max="6" width="24" customWidth="1"/>
    <col min="7" max="257" width="8.88671875" customWidth="1"/>
    <col min="258" max="258" width="28.44140625" customWidth="1"/>
    <col min="259" max="259" width="33.109375" customWidth="1"/>
    <col min="260" max="260" width="32.44140625" customWidth="1"/>
    <col min="261" max="261" width="28" customWidth="1"/>
    <col min="262" max="513" width="8.88671875" customWidth="1"/>
    <col min="514" max="514" width="28.44140625" customWidth="1"/>
    <col min="515" max="515" width="33.109375" customWidth="1"/>
    <col min="516" max="516" width="32.44140625" customWidth="1"/>
    <col min="517" max="517" width="28" customWidth="1"/>
    <col min="518" max="769" width="8.88671875" customWidth="1"/>
    <col min="770" max="770" width="28.44140625" customWidth="1"/>
    <col min="771" max="771" width="33.109375" customWidth="1"/>
    <col min="772" max="772" width="32.44140625" customWidth="1"/>
    <col min="773" max="773" width="28" customWidth="1"/>
    <col min="774" max="1025" width="8.88671875" customWidth="1"/>
  </cols>
  <sheetData>
    <row r="1" spans="1:6">
      <c r="A1" s="96"/>
      <c r="B1" s="96" t="s">
        <v>157</v>
      </c>
      <c r="C1" s="96" t="s">
        <v>158</v>
      </c>
      <c r="D1" s="96" t="s">
        <v>159</v>
      </c>
      <c r="E1" s="97" t="s">
        <v>160</v>
      </c>
      <c r="F1" s="97" t="s">
        <v>161</v>
      </c>
    </row>
    <row r="2" spans="1:6">
      <c r="A2" s="53"/>
    </row>
    <row r="3" spans="1:6" ht="18.75" customHeight="1">
      <c r="A3" s="53"/>
      <c r="B3" s="98"/>
    </row>
    <row r="4" spans="1:6" ht="18.75" customHeight="1">
      <c r="A4" s="99" t="s">
        <v>162</v>
      </c>
      <c r="B4" s="100"/>
      <c r="C4" s="101" t="s">
        <v>163</v>
      </c>
      <c r="D4" s="102"/>
      <c r="E4" s="103"/>
      <c r="F4" s="104"/>
    </row>
    <row r="5" spans="1:6" ht="18.75" customHeight="1">
      <c r="A5" s="53"/>
      <c r="B5" s="98"/>
      <c r="C5" s="105"/>
      <c r="D5" s="102"/>
      <c r="E5" s="106"/>
      <c r="F5" s="104"/>
    </row>
    <row r="6" spans="1:6" ht="18.75" customHeight="1">
      <c r="A6" s="53"/>
      <c r="B6" s="107"/>
      <c r="C6" s="108" t="s">
        <v>164</v>
      </c>
      <c r="D6" s="109" t="s">
        <v>165</v>
      </c>
      <c r="E6" s="106"/>
      <c r="F6" s="104"/>
    </row>
    <row r="7" spans="1:6" ht="18.75" customHeight="1">
      <c r="A7" s="53" t="s">
        <v>166</v>
      </c>
      <c r="B7" s="110" t="s">
        <v>167</v>
      </c>
      <c r="C7" s="111"/>
      <c r="D7" s="112"/>
      <c r="E7" s="113"/>
      <c r="F7" s="104"/>
    </row>
    <row r="8" spans="1:6" ht="18.75" customHeight="1">
      <c r="A8" s="53"/>
      <c r="B8" s="114" t="s">
        <v>168</v>
      </c>
      <c r="C8" s="115" t="s">
        <v>169</v>
      </c>
      <c r="D8" s="112"/>
      <c r="E8" s="113"/>
      <c r="F8" s="104"/>
    </row>
    <row r="9" spans="1:6" ht="18.75" customHeight="1">
      <c r="A9" s="53" t="s">
        <v>170</v>
      </c>
      <c r="B9" s="116" t="s">
        <v>171</v>
      </c>
      <c r="C9" s="117"/>
      <c r="D9" s="112"/>
      <c r="E9" s="113"/>
      <c r="F9" s="104"/>
    </row>
    <row r="10" spans="1:6" ht="18.75" customHeight="1">
      <c r="A10" s="53"/>
      <c r="B10" s="107"/>
      <c r="C10" s="118"/>
      <c r="D10" s="112" t="s">
        <v>172</v>
      </c>
      <c r="E10" s="109" t="s">
        <v>173</v>
      </c>
      <c r="F10" s="119"/>
    </row>
    <row r="11" spans="1:6" ht="18.75" customHeight="1">
      <c r="A11" s="53"/>
      <c r="B11" s="98"/>
      <c r="C11" s="101"/>
      <c r="D11" s="112"/>
      <c r="E11" s="120"/>
      <c r="F11" s="121"/>
    </row>
    <row r="12" spans="1:6" ht="18.75" customHeight="1">
      <c r="A12" s="122" t="s">
        <v>174</v>
      </c>
      <c r="B12" s="100"/>
      <c r="C12" s="101" t="s">
        <v>173</v>
      </c>
      <c r="D12" s="112"/>
      <c r="E12" s="123"/>
      <c r="F12" s="121"/>
    </row>
    <row r="13" spans="1:6" ht="18.75" customHeight="1">
      <c r="A13" s="53"/>
      <c r="B13" s="98"/>
      <c r="C13" s="124"/>
      <c r="D13" s="112"/>
      <c r="E13" s="123"/>
      <c r="F13" s="121"/>
    </row>
    <row r="14" spans="1:6" ht="18.75" customHeight="1">
      <c r="A14" s="53"/>
      <c r="B14" s="107"/>
      <c r="C14" s="108" t="s">
        <v>175</v>
      </c>
      <c r="D14" s="125" t="s">
        <v>173</v>
      </c>
      <c r="E14" s="123"/>
      <c r="F14" s="121"/>
    </row>
    <row r="15" spans="1:6" ht="18.75" customHeight="1">
      <c r="A15" s="53" t="s">
        <v>176</v>
      </c>
      <c r="B15" s="126" t="s">
        <v>177</v>
      </c>
      <c r="C15" s="127"/>
      <c r="D15" s="102"/>
      <c r="E15" s="123"/>
      <c r="F15" s="121"/>
    </row>
    <row r="16" spans="1:6" ht="18.75" customHeight="1">
      <c r="A16" s="53"/>
      <c r="B16" s="114" t="s">
        <v>178</v>
      </c>
      <c r="C16" s="115" t="s">
        <v>179</v>
      </c>
      <c r="D16" s="102"/>
      <c r="E16" s="123"/>
      <c r="F16" s="121"/>
    </row>
    <row r="17" spans="1:11" ht="18.75" customHeight="1">
      <c r="A17" s="53" t="s">
        <v>180</v>
      </c>
      <c r="B17" s="116" t="s">
        <v>181</v>
      </c>
      <c r="C17" s="117"/>
      <c r="D17" s="128"/>
      <c r="E17" s="123"/>
      <c r="F17" s="121"/>
    </row>
    <row r="18" spans="1:11" ht="18.75" customHeight="1">
      <c r="A18" s="53"/>
      <c r="B18" s="107"/>
      <c r="C18" s="118"/>
      <c r="D18" s="128"/>
      <c r="E18" s="129" t="s">
        <v>182</v>
      </c>
      <c r="F18" s="109" t="s">
        <v>173</v>
      </c>
    </row>
    <row r="19" spans="1:11" ht="18.75" customHeight="1">
      <c r="A19" s="53"/>
      <c r="B19" s="98"/>
      <c r="C19" s="101"/>
      <c r="D19" s="102"/>
      <c r="E19" s="103"/>
      <c r="F19" s="130"/>
    </row>
    <row r="20" spans="1:11" ht="18.75" customHeight="1">
      <c r="A20" s="122" t="s">
        <v>183</v>
      </c>
      <c r="B20" s="131"/>
      <c r="C20" s="101" t="s">
        <v>184</v>
      </c>
      <c r="D20" s="102"/>
      <c r="E20" s="103"/>
      <c r="F20" s="130"/>
    </row>
    <row r="21" spans="1:11" ht="18.75" customHeight="1">
      <c r="A21" s="53"/>
      <c r="B21" s="98"/>
      <c r="C21" s="124"/>
      <c r="D21" s="102"/>
      <c r="E21" s="106"/>
      <c r="F21" s="130"/>
    </row>
    <row r="22" spans="1:11" ht="18.75" customHeight="1">
      <c r="A22" s="53"/>
      <c r="B22" s="107"/>
      <c r="C22" s="108" t="s">
        <v>185</v>
      </c>
      <c r="D22" s="109" t="s">
        <v>184</v>
      </c>
      <c r="E22" s="106"/>
      <c r="F22" s="130"/>
    </row>
    <row r="23" spans="1:11" ht="18.75" customHeight="1">
      <c r="A23" s="53" t="s">
        <v>186</v>
      </c>
      <c r="B23" s="126" t="s">
        <v>187</v>
      </c>
      <c r="C23" s="127"/>
      <c r="D23" s="112"/>
      <c r="E23" s="113"/>
      <c r="F23" s="130"/>
    </row>
    <row r="24" spans="1:11" ht="18.75" customHeight="1">
      <c r="A24" s="53"/>
      <c r="B24" s="114" t="s">
        <v>188</v>
      </c>
      <c r="C24" s="115" t="s">
        <v>189</v>
      </c>
      <c r="D24" s="112"/>
      <c r="E24" s="113"/>
      <c r="F24" s="130"/>
    </row>
    <row r="25" spans="1:11" ht="18.75" customHeight="1">
      <c r="A25" s="53" t="s">
        <v>190</v>
      </c>
      <c r="B25" s="116" t="s">
        <v>189</v>
      </c>
      <c r="C25" s="117"/>
      <c r="D25" s="112"/>
      <c r="E25" s="113"/>
      <c r="F25" s="130"/>
    </row>
    <row r="26" spans="1:11" ht="18.75" customHeight="1">
      <c r="A26" s="53"/>
      <c r="B26" s="107"/>
      <c r="C26" s="118"/>
      <c r="D26" s="129" t="s">
        <v>191</v>
      </c>
      <c r="E26" s="109" t="s">
        <v>184</v>
      </c>
      <c r="F26" s="121"/>
    </row>
    <row r="27" spans="1:11" ht="18.75" customHeight="1">
      <c r="A27" s="53"/>
      <c r="B27" s="98"/>
      <c r="C27" s="101"/>
      <c r="D27" s="112"/>
      <c r="E27" s="120"/>
      <c r="F27" s="123"/>
      <c r="K27" s="53"/>
    </row>
    <row r="28" spans="1:11" ht="18.75" customHeight="1">
      <c r="A28" s="122" t="s">
        <v>192</v>
      </c>
      <c r="B28" s="100"/>
      <c r="C28" s="101" t="s">
        <v>193</v>
      </c>
      <c r="D28" s="112"/>
      <c r="E28" s="123"/>
      <c r="F28" s="123"/>
    </row>
    <row r="29" spans="1:11" ht="18.75" customHeight="1">
      <c r="A29" s="53"/>
      <c r="B29" s="98"/>
      <c r="C29" s="124"/>
      <c r="D29" s="112"/>
      <c r="E29" s="123"/>
      <c r="F29" s="123"/>
    </row>
    <row r="30" spans="1:11" ht="18.75" customHeight="1">
      <c r="A30" s="53"/>
      <c r="B30" s="107"/>
      <c r="C30" s="108" t="s">
        <v>194</v>
      </c>
      <c r="D30" s="125" t="s">
        <v>193</v>
      </c>
      <c r="E30" s="132"/>
      <c r="F30" s="123"/>
    </row>
    <row r="31" spans="1:11" ht="18.75" customHeight="1">
      <c r="A31" s="53" t="s">
        <v>195</v>
      </c>
      <c r="B31" s="126" t="s">
        <v>196</v>
      </c>
      <c r="C31" s="127"/>
      <c r="D31" s="102"/>
      <c r="E31" s="133" t="s">
        <v>165</v>
      </c>
      <c r="F31" s="119"/>
    </row>
    <row r="32" spans="1:11" ht="18.75" customHeight="1">
      <c r="A32" s="53"/>
      <c r="B32" s="134" t="s">
        <v>197</v>
      </c>
      <c r="C32" s="115" t="s">
        <v>196</v>
      </c>
      <c r="D32" s="102"/>
      <c r="E32" s="135"/>
      <c r="F32" s="119"/>
    </row>
    <row r="33" spans="1:6" ht="18.75" customHeight="1">
      <c r="A33" s="53" t="s">
        <v>198</v>
      </c>
      <c r="B33" s="116" t="s">
        <v>199</v>
      </c>
      <c r="C33" s="117"/>
      <c r="D33" s="136"/>
      <c r="E33" s="137"/>
      <c r="F33" s="109" t="s">
        <v>193</v>
      </c>
    </row>
    <row r="34" spans="1:6" ht="18.75" customHeight="1">
      <c r="A34" s="53"/>
      <c r="C34" s="118"/>
      <c r="D34" s="102"/>
      <c r="E34" s="138" t="s">
        <v>200</v>
      </c>
      <c r="F34" s="119"/>
    </row>
    <row r="35" spans="1:6" ht="24" customHeight="1">
      <c r="E35" s="139" t="s">
        <v>193</v>
      </c>
    </row>
    <row r="36" spans="1:6">
      <c r="B36" s="118"/>
      <c r="C36" s="118"/>
      <c r="D36" s="102"/>
      <c r="E36" s="119"/>
      <c r="F36" s="119"/>
    </row>
    <row r="37" spans="1:6">
      <c r="B37" t="s">
        <v>201</v>
      </c>
    </row>
  </sheetData>
  <pageMargins left="0.7" right="0.7" top="0.78749999999999998" bottom="0.78749999999999998" header="0.51180555555555496" footer="0.51180555555555496"/>
  <pageSetup paperSize="9" firstPageNumber="0" fitToWidth="0" orientation="landscape" horizontalDpi="300" verticalDpi="300"/>
</worksheet>
</file>

<file path=xl/worksheets/sheet14.xml><?xml version="1.0" encoding="utf-8"?>
<worksheet xmlns="http://schemas.openxmlformats.org/spreadsheetml/2006/main" xmlns:r="http://schemas.openxmlformats.org/officeDocument/2006/relationships">
  <dimension ref="A1:AMK38"/>
  <sheetViews>
    <sheetView showGridLines="0" topLeftCell="A4" zoomScaleNormal="100" workbookViewId="0">
      <selection activeCell="W11" sqref="W11"/>
    </sheetView>
  </sheetViews>
  <sheetFormatPr defaultRowHeight="15.6"/>
  <cols>
    <col min="1" max="1" width="9.109375" style="69" customWidth="1"/>
    <col min="2" max="13" width="4" style="69" customWidth="1"/>
    <col min="14" max="15" width="4.33203125" style="69" customWidth="1"/>
    <col min="16" max="19" width="5.109375" style="69" customWidth="1"/>
    <col min="20" max="258" width="8.88671875" style="69" customWidth="1"/>
    <col min="259" max="260" width="6.5546875" style="69" customWidth="1"/>
    <col min="261" max="261" width="26.109375" style="69" customWidth="1"/>
    <col min="262" max="270" width="5.6640625" style="69" customWidth="1"/>
    <col min="271" max="514" width="8.88671875" style="69" customWidth="1"/>
    <col min="515" max="516" width="6.5546875" style="69" customWidth="1"/>
    <col min="517" max="517" width="26.109375" style="69" customWidth="1"/>
    <col min="518" max="526" width="5.6640625" style="69" customWidth="1"/>
    <col min="527" max="770" width="8.88671875" style="69" customWidth="1"/>
    <col min="771" max="772" width="6.5546875" style="69" customWidth="1"/>
    <col min="773" max="773" width="26.109375" style="69" customWidth="1"/>
    <col min="774" max="782" width="5.6640625" style="69" customWidth="1"/>
    <col min="783" max="1025" width="8.88671875" style="69" customWidth="1"/>
  </cols>
  <sheetData>
    <row r="1" spans="1:24">
      <c r="A1" s="69" t="s">
        <v>202</v>
      </c>
      <c r="B1" s="322">
        <v>43261</v>
      </c>
      <c r="C1" s="322"/>
      <c r="D1" s="322"/>
    </row>
    <row r="2" spans="1:24">
      <c r="A2" s="321" t="s">
        <v>203</v>
      </c>
      <c r="B2" s="321"/>
      <c r="C2" s="321"/>
      <c r="D2" s="321"/>
      <c r="E2" s="321"/>
      <c r="F2" s="321"/>
      <c r="G2" s="321"/>
      <c r="H2" s="321"/>
      <c r="I2" s="321"/>
      <c r="J2" s="321"/>
      <c r="K2" s="321"/>
      <c r="L2" s="321"/>
      <c r="M2" s="321"/>
      <c r="N2" s="321"/>
      <c r="O2" s="321"/>
      <c r="P2" s="321"/>
      <c r="Q2" s="321"/>
      <c r="R2" s="321"/>
      <c r="S2" s="321"/>
    </row>
    <row r="3" spans="1:24" ht="6.75" customHeight="1">
      <c r="A3" s="140"/>
      <c r="B3" s="140"/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0"/>
      <c r="O3" s="140"/>
      <c r="P3" s="140"/>
      <c r="Q3" s="140"/>
      <c r="R3" s="140"/>
    </row>
    <row r="4" spans="1:24" ht="13.5" customHeight="1">
      <c r="A4" s="315" t="s">
        <v>204</v>
      </c>
      <c r="B4" s="320" t="s">
        <v>111</v>
      </c>
      <c r="C4" s="320"/>
      <c r="D4" s="320"/>
      <c r="E4" s="320"/>
      <c r="F4" s="320"/>
      <c r="G4" s="317" t="s">
        <v>205</v>
      </c>
      <c r="H4" s="317"/>
      <c r="I4" s="317"/>
      <c r="J4" s="320" t="str">
        <f>'Nasazení do skupin'!$A$2</f>
        <v>MŽ3</v>
      </c>
      <c r="K4" s="320"/>
      <c r="L4" s="320"/>
      <c r="M4" s="320"/>
      <c r="N4" s="315" t="s">
        <v>206</v>
      </c>
      <c r="O4" s="315"/>
      <c r="P4" s="313">
        <v>1</v>
      </c>
      <c r="Q4" s="314" t="s">
        <v>207</v>
      </c>
      <c r="R4" s="314"/>
      <c r="S4" s="313" t="str">
        <f>VLOOKUP(P4,Zápasy!B4:H78,2,0)</f>
        <v>A</v>
      </c>
    </row>
    <row r="5" spans="1:24" ht="13.5" customHeight="1">
      <c r="A5" s="315"/>
      <c r="B5" s="320"/>
      <c r="C5" s="320"/>
      <c r="D5" s="320"/>
      <c r="E5" s="320"/>
      <c r="F5" s="320"/>
      <c r="G5" s="317"/>
      <c r="H5" s="317"/>
      <c r="I5" s="317"/>
      <c r="J5" s="320"/>
      <c r="K5" s="320"/>
      <c r="L5" s="320"/>
      <c r="M5" s="320"/>
      <c r="N5" s="315"/>
      <c r="O5" s="315"/>
      <c r="P5" s="313"/>
      <c r="Q5" s="314"/>
      <c r="R5" s="314"/>
      <c r="S5" s="313"/>
    </row>
    <row r="6" spans="1:24" ht="13.5" customHeight="1">
      <c r="A6" s="315" t="s">
        <v>208</v>
      </c>
      <c r="B6" s="316">
        <f>$B$1</f>
        <v>43261</v>
      </c>
      <c r="C6" s="316"/>
      <c r="D6" s="316"/>
      <c r="E6" s="316"/>
      <c r="F6" s="316"/>
      <c r="G6" s="317" t="s">
        <v>209</v>
      </c>
      <c r="H6" s="317"/>
      <c r="I6" s="317"/>
      <c r="J6" s="318">
        <f>VLOOKUP(P4,Zápasy!B4:H78,4,0)</f>
        <v>0</v>
      </c>
      <c r="K6" s="318"/>
      <c r="L6" s="318"/>
      <c r="M6" s="318"/>
      <c r="N6" s="319" t="s">
        <v>210</v>
      </c>
      <c r="O6" s="319"/>
      <c r="P6" s="319"/>
      <c r="Q6" s="319" t="s">
        <v>211</v>
      </c>
      <c r="R6" s="319"/>
      <c r="S6" s="319"/>
      <c r="V6" s="141"/>
      <c r="X6" s="141"/>
    </row>
    <row r="7" spans="1:24" ht="13.2" customHeight="1">
      <c r="A7" s="315"/>
      <c r="B7" s="316"/>
      <c r="C7" s="316"/>
      <c r="D7" s="316"/>
      <c r="E7" s="316"/>
      <c r="F7" s="316"/>
      <c r="G7" s="317"/>
      <c r="H7" s="317"/>
      <c r="I7" s="317"/>
      <c r="J7" s="318"/>
      <c r="K7" s="318"/>
      <c r="L7" s="318"/>
      <c r="M7" s="318"/>
      <c r="N7" s="319"/>
      <c r="O7" s="319"/>
      <c r="P7" s="319"/>
      <c r="Q7" s="319"/>
      <c r="R7" s="319"/>
      <c r="S7" s="319"/>
      <c r="V7" s="141"/>
      <c r="X7" s="141"/>
    </row>
    <row r="8" spans="1:24" ht="18.75" customHeight="1">
      <c r="A8" s="142" t="s">
        <v>212</v>
      </c>
      <c r="B8" s="308"/>
      <c r="C8" s="308"/>
      <c r="D8" s="308"/>
      <c r="E8" s="308"/>
      <c r="F8" s="308"/>
      <c r="G8" s="142" t="s">
        <v>213</v>
      </c>
      <c r="H8" s="143"/>
      <c r="I8" s="309" t="str">
        <f>VLOOKUP(B13,'Nasazení do skupin'!$B$5:$S$40,18,0)</f>
        <v>Bednář</v>
      </c>
      <c r="J8" s="309"/>
      <c r="K8" s="309"/>
      <c r="L8" s="309"/>
      <c r="M8" s="309"/>
      <c r="N8" s="142" t="s">
        <v>214</v>
      </c>
      <c r="O8" s="143"/>
      <c r="P8" s="308" t="str">
        <f>VLOOKUP(B13,'Nasazení do skupin'!$B$5:$S$40,17,0)</f>
        <v>Kolouch</v>
      </c>
      <c r="Q8" s="308"/>
      <c r="R8" s="308"/>
      <c r="S8" s="308"/>
      <c r="V8" s="141"/>
      <c r="X8" s="141"/>
    </row>
    <row r="9" spans="1:24">
      <c r="A9" s="144" t="s">
        <v>215</v>
      </c>
      <c r="B9" s="310"/>
      <c r="C9" s="310"/>
      <c r="D9" s="310"/>
      <c r="E9" s="310"/>
      <c r="F9" s="310"/>
      <c r="G9" s="311" t="s">
        <v>215</v>
      </c>
      <c r="H9" s="311"/>
      <c r="I9" s="312"/>
      <c r="J9" s="312"/>
      <c r="K9" s="312"/>
      <c r="L9" s="312"/>
      <c r="M9" s="312"/>
      <c r="N9" s="311" t="s">
        <v>215</v>
      </c>
      <c r="O9" s="311"/>
      <c r="P9" s="310"/>
      <c r="Q9" s="310"/>
      <c r="R9" s="310"/>
      <c r="S9" s="310"/>
      <c r="V9" s="141"/>
      <c r="X9" s="141"/>
    </row>
    <row r="10" spans="1:24" ht="18.75" customHeight="1">
      <c r="A10" s="142" t="s">
        <v>212</v>
      </c>
      <c r="B10" s="308"/>
      <c r="C10" s="308"/>
      <c r="D10" s="308"/>
      <c r="E10" s="308"/>
      <c r="F10" s="308"/>
      <c r="G10" s="142" t="s">
        <v>216</v>
      </c>
      <c r="H10" s="143"/>
      <c r="I10" s="309" t="str">
        <f>VLOOKUP(H13,'Nasazení do skupin'!$B$5:$S$40,18,0)</f>
        <v>Tolar</v>
      </c>
      <c r="J10" s="309"/>
      <c r="K10" s="309"/>
      <c r="L10" s="309"/>
      <c r="M10" s="309"/>
      <c r="N10" s="142" t="s">
        <v>217</v>
      </c>
      <c r="O10" s="143"/>
      <c r="P10" s="308" t="str">
        <f>VLOOKUP(H13,'Nasazení do skupin'!$B$5:$S$40,17,0)</f>
        <v>Gasczyk</v>
      </c>
      <c r="Q10" s="308"/>
      <c r="R10" s="308"/>
      <c r="S10" s="308"/>
      <c r="V10" s="141"/>
      <c r="X10" s="141"/>
    </row>
    <row r="11" spans="1:24">
      <c r="A11" s="144" t="s">
        <v>215</v>
      </c>
      <c r="B11" s="310"/>
      <c r="C11" s="310"/>
      <c r="D11" s="310"/>
      <c r="E11" s="310"/>
      <c r="F11" s="310"/>
      <c r="G11" s="311" t="s">
        <v>215</v>
      </c>
      <c r="H11" s="311"/>
      <c r="I11" s="312"/>
      <c r="J11" s="312"/>
      <c r="K11" s="312"/>
      <c r="L11" s="312"/>
      <c r="M11" s="312"/>
      <c r="N11" s="311" t="s">
        <v>215</v>
      </c>
      <c r="O11" s="311"/>
      <c r="P11" s="310"/>
      <c r="Q11" s="310"/>
      <c r="R11" s="310"/>
      <c r="S11" s="310"/>
    </row>
    <row r="12" spans="1:24" ht="12" customHeight="1">
      <c r="A12" s="305" t="s">
        <v>218</v>
      </c>
      <c r="B12" s="306" t="s">
        <v>219</v>
      </c>
      <c r="C12" s="306"/>
      <c r="D12" s="306"/>
      <c r="E12" s="306"/>
      <c r="F12" s="306"/>
      <c r="G12" s="307" t="s">
        <v>220</v>
      </c>
      <c r="H12" s="306" t="s">
        <v>221</v>
      </c>
      <c r="I12" s="306"/>
      <c r="J12" s="306"/>
      <c r="K12" s="306"/>
      <c r="L12" s="306"/>
      <c r="M12" s="307" t="s">
        <v>220</v>
      </c>
      <c r="N12" s="303" t="s">
        <v>222</v>
      </c>
      <c r="O12" s="303"/>
      <c r="P12" s="303" t="s">
        <v>223</v>
      </c>
      <c r="Q12" s="303"/>
      <c r="R12" s="303" t="s">
        <v>224</v>
      </c>
      <c r="S12" s="303"/>
    </row>
    <row r="13" spans="1:24" s="147" customFormat="1" ht="24" customHeight="1">
      <c r="A13" s="305"/>
      <c r="B13" s="304" t="str">
        <f>VLOOKUP(P4,Zápasy!$B$4:$H$77,5,0)</f>
        <v>Městský nohejbalový klub Modřice, z.s. "A"</v>
      </c>
      <c r="C13" s="304"/>
      <c r="D13" s="304"/>
      <c r="E13" s="304"/>
      <c r="F13" s="304"/>
      <c r="G13" s="307"/>
      <c r="H13" s="304" t="str">
        <f>VLOOKUP(P4,Zápasy!$B$4:$H$76,7,0)</f>
        <v>TJ Baník Stříbro</v>
      </c>
      <c r="I13" s="304"/>
      <c r="J13" s="304"/>
      <c r="K13" s="304"/>
      <c r="L13" s="304"/>
      <c r="M13" s="307"/>
      <c r="N13" s="145" t="s">
        <v>106</v>
      </c>
      <c r="O13" s="146" t="s">
        <v>225</v>
      </c>
      <c r="P13" s="145" t="s">
        <v>106</v>
      </c>
      <c r="Q13" s="146" t="s">
        <v>225</v>
      </c>
      <c r="R13" s="145" t="s">
        <v>106</v>
      </c>
      <c r="S13" s="146" t="s">
        <v>225</v>
      </c>
    </row>
    <row r="14" spans="1:24" s="147" customFormat="1" ht="18" customHeight="1">
      <c r="A14" s="148" t="s">
        <v>113</v>
      </c>
      <c r="B14" s="149"/>
      <c r="C14" s="150"/>
      <c r="D14" s="150"/>
      <c r="E14" s="150"/>
      <c r="F14" s="151"/>
      <c r="G14" s="152"/>
      <c r="H14" s="149"/>
      <c r="I14" s="150"/>
      <c r="J14" s="150"/>
      <c r="K14" s="150"/>
      <c r="L14" s="153"/>
      <c r="M14" s="154"/>
      <c r="N14" s="155"/>
      <c r="O14" s="153"/>
      <c r="P14" s="301"/>
      <c r="Q14" s="302"/>
      <c r="R14" s="301"/>
      <c r="S14" s="302"/>
    </row>
    <row r="15" spans="1:24" s="147" customFormat="1" ht="18" customHeight="1">
      <c r="A15" s="156" t="s">
        <v>115</v>
      </c>
      <c r="B15" s="157"/>
      <c r="C15" s="158"/>
      <c r="D15" s="158"/>
      <c r="E15" s="158"/>
      <c r="F15" s="159"/>
      <c r="G15" s="160"/>
      <c r="H15" s="157"/>
      <c r="I15" s="158"/>
      <c r="J15" s="158"/>
      <c r="K15" s="158"/>
      <c r="L15" s="159"/>
      <c r="M15" s="161"/>
      <c r="N15" s="162"/>
      <c r="O15" s="159"/>
      <c r="P15" s="301"/>
      <c r="Q15" s="302"/>
      <c r="R15" s="301"/>
      <c r="S15" s="302"/>
    </row>
    <row r="16" spans="1:24" s="147" customFormat="1" ht="18" customHeight="1">
      <c r="A16" s="163" t="s">
        <v>114</v>
      </c>
      <c r="B16" s="164"/>
      <c r="C16" s="165"/>
      <c r="D16" s="165"/>
      <c r="E16" s="165"/>
      <c r="F16" s="166"/>
      <c r="G16" s="167"/>
      <c r="H16" s="164"/>
      <c r="I16" s="165"/>
      <c r="J16" s="165"/>
      <c r="K16" s="165"/>
      <c r="L16" s="166"/>
      <c r="M16" s="168"/>
      <c r="N16" s="169"/>
      <c r="O16" s="170"/>
      <c r="P16" s="301"/>
      <c r="Q16" s="302"/>
      <c r="R16" s="301"/>
      <c r="S16" s="302"/>
    </row>
    <row r="17" spans="1:24" s="147" customFormat="1" ht="27.6" customHeight="1">
      <c r="A17" s="171" t="s">
        <v>226</v>
      </c>
      <c r="B17" s="172">
        <f>VLOOKUP(B13,'Nasazení do skupin'!$B$5:$S$40,2,0)</f>
        <v>5268</v>
      </c>
      <c r="C17" s="172">
        <f>VLOOKUP(B13,'Nasazení do skupin'!$B$5:$S$40,5,0)</f>
        <v>5287</v>
      </c>
      <c r="D17" s="172">
        <f>VLOOKUP(B13,'Nasazení do skupin'!$B$5:$S$40,8,0)</f>
        <v>6006</v>
      </c>
      <c r="E17" s="172">
        <f>VLOOKUP(B13,'Nasazení do skupin'!$B$5:$S$40,11,0)</f>
        <v>0</v>
      </c>
      <c r="F17" s="172">
        <f>VLOOKUP(B13,'Nasazení do skupin'!$B$5:$S$40,14,0)</f>
        <v>0</v>
      </c>
      <c r="G17" s="173"/>
      <c r="H17" s="172">
        <f>VLOOKUP(H13,'Nasazení do skupin'!$B$5:$S$40,2,0)</f>
        <v>5153</v>
      </c>
      <c r="I17" s="172">
        <f>VLOOKUP(H13,'Nasazení do skupin'!$B$5:$S$40,5,0)</f>
        <v>5154</v>
      </c>
      <c r="J17" s="172">
        <f>VLOOKUP(H13,'Nasazení do skupin'!$B$5:$S$40,8,0)</f>
        <v>6230</v>
      </c>
      <c r="K17" s="172">
        <f>VLOOKUP(H13,'Nasazení do skupin'!$B$5:$S$40,11,0)</f>
        <v>0</v>
      </c>
      <c r="L17" s="172">
        <f>VLOOKUP(H13,'Nasazení do skupin'!$B$5:$S$40,14,0)</f>
        <v>0</v>
      </c>
      <c r="M17" s="154"/>
      <c r="N17" s="174" t="s">
        <v>227</v>
      </c>
      <c r="O17" s="175"/>
      <c r="P17" s="175"/>
      <c r="Q17" s="175"/>
      <c r="R17" s="175"/>
      <c r="S17" s="176"/>
    </row>
    <row r="18" spans="1:24" s="147" customFormat="1" ht="88.2" customHeight="1">
      <c r="A18" s="163" t="s">
        <v>228</v>
      </c>
      <c r="B18" s="177" t="str">
        <f>VLOOKUP(B13,'Nasazení do skupin'!$B$5:$S$40,3,0)</f>
        <v>Kolouch Patrik</v>
      </c>
      <c r="C18" s="177" t="str">
        <f>VLOOKUP(B13,'Nasazení do skupin'!$B$5:$S$40,6,0)</f>
        <v>Svoboda Michael</v>
      </c>
      <c r="D18" s="177" t="str">
        <f>VLOOKUP(B13,'Nasazení do skupin'!$B$5:$S$40,9,0)</f>
        <v>Sluka Tomáš</v>
      </c>
      <c r="E18" s="177">
        <f>VLOOKUP(B13,'Nasazení do skupin'!$B$5:$S$40,12,0)</f>
        <v>0</v>
      </c>
      <c r="F18" s="177">
        <f>VLOOKUP(B13,'Nasazení do skupin'!$B$5:$S$40,15,0)</f>
        <v>0</v>
      </c>
      <c r="G18" s="178"/>
      <c r="H18" s="177" t="str">
        <f>VLOOKUP(H13,'Nasazení do skupin'!$B$5:$S$40,3,0)</f>
        <v>Tolar Ondřej</v>
      </c>
      <c r="I18" s="177" t="str">
        <f>VLOOKUP(H13,'Nasazení do skupin'!$B$5:$S$40,6,0)</f>
        <v>Adam Gaszczyk</v>
      </c>
      <c r="J18" s="177" t="str">
        <f>VLOOKUP(H13,'Nasazení do skupin'!$B$5:$S$40,9,0)</f>
        <v>Sobotka Lukáš</v>
      </c>
      <c r="K18" s="177">
        <f>VLOOKUP(H13,'Nasazení do skupin'!$B$5:$S$40,12,0)</f>
        <v>0</v>
      </c>
      <c r="L18" s="177">
        <f>VLOOKUP(H13,'Nasazení do skupin'!$B$5:$S$40,15,0)</f>
        <v>0</v>
      </c>
      <c r="M18" s="179"/>
      <c r="N18" s="175"/>
      <c r="O18" s="175"/>
      <c r="P18" s="175"/>
      <c r="Q18" s="175"/>
      <c r="R18" s="175"/>
      <c r="S18" s="176"/>
    </row>
    <row r="19" spans="1:24" s="147" customFormat="1" ht="19.2" customHeight="1">
      <c r="A19" s="180" t="s">
        <v>229</v>
      </c>
      <c r="B19" s="181">
        <f>VLOOKUP(B13,'Nasazení do skupin'!$B$5:$S$40,4,0)</f>
        <v>2</v>
      </c>
      <c r="C19" s="181">
        <f>VLOOKUP(B13,'Nasazení do skupin'!$B$5:$S$40,7,0)</f>
        <v>11</v>
      </c>
      <c r="D19" s="181">
        <f>VLOOKUP(B13,'Nasazení do skupin'!$B$5:$S$40,10,0)</f>
        <v>23</v>
      </c>
      <c r="E19" s="181">
        <f>VLOOKUP(B13,'Nasazení do skupin'!$B$5:$S$40,13,0)</f>
        <v>0</v>
      </c>
      <c r="F19" s="181">
        <f>VLOOKUP(B13,'Nasazení do skupin'!$B$5:$S$40,16,0)</f>
        <v>0</v>
      </c>
      <c r="G19" s="182"/>
      <c r="H19" s="181">
        <f>VLOOKUP(H13,'Nasazení do skupin'!$B$5:$S$40,4,0)</f>
        <v>6</v>
      </c>
      <c r="I19" s="181">
        <f>VLOOKUP(H13,'Nasazení do skupin'!$B$5:$S$40,7,0)</f>
        <v>5</v>
      </c>
      <c r="J19" s="181">
        <f>VLOOKUP(H13,'Nasazení do skupin'!$B$5:$S$40,10,0)</f>
        <v>3</v>
      </c>
      <c r="K19" s="181">
        <f>VLOOKUP(H13,'Nasazení do skupin'!$B$5:$S$40,13,0)</f>
        <v>0</v>
      </c>
      <c r="L19" s="181">
        <f>VLOOKUP(H13,'Nasazení do skupin'!$B$5:$S$40,16,0)</f>
        <v>0</v>
      </c>
      <c r="M19" s="183"/>
      <c r="N19" s="184"/>
      <c r="O19" s="184"/>
      <c r="P19" s="184"/>
      <c r="Q19" s="184"/>
      <c r="R19" s="184"/>
      <c r="S19" s="185"/>
    </row>
    <row r="20" spans="1:24" s="147" customFormat="1" ht="33.6" customHeight="1"/>
    <row r="21" spans="1:24">
      <c r="A21" s="321" t="s">
        <v>203</v>
      </c>
      <c r="B21" s="321"/>
      <c r="C21" s="321"/>
      <c r="D21" s="321"/>
      <c r="E21" s="321"/>
      <c r="F21" s="321"/>
      <c r="G21" s="321"/>
      <c r="H21" s="321"/>
      <c r="I21" s="321"/>
      <c r="J21" s="321"/>
      <c r="K21" s="321"/>
      <c r="L21" s="321"/>
      <c r="M21" s="321"/>
      <c r="N21" s="321"/>
      <c r="O21" s="321"/>
      <c r="P21" s="321"/>
      <c r="Q21" s="321"/>
      <c r="R21" s="321"/>
      <c r="S21" s="321"/>
    </row>
    <row r="22" spans="1:24" ht="6.75" customHeight="1">
      <c r="A22" s="140"/>
      <c r="B22" s="140"/>
      <c r="C22" s="140"/>
      <c r="D22" s="140"/>
      <c r="E22" s="140"/>
      <c r="F22" s="140"/>
      <c r="G22" s="140"/>
      <c r="H22" s="140"/>
      <c r="I22" s="140"/>
      <c r="J22" s="140"/>
      <c r="K22" s="140"/>
      <c r="L22" s="140"/>
      <c r="M22" s="140"/>
      <c r="N22" s="140"/>
      <c r="O22" s="140"/>
      <c r="P22" s="140"/>
      <c r="Q22" s="140"/>
      <c r="R22" s="140"/>
    </row>
    <row r="23" spans="1:24" ht="13.5" customHeight="1">
      <c r="A23" s="315" t="s">
        <v>204</v>
      </c>
      <c r="B23" s="320" t="s">
        <v>111</v>
      </c>
      <c r="C23" s="320"/>
      <c r="D23" s="320"/>
      <c r="E23" s="320"/>
      <c r="F23" s="320"/>
      <c r="G23" s="317" t="s">
        <v>205</v>
      </c>
      <c r="H23" s="317"/>
      <c r="I23" s="317"/>
      <c r="J23" s="320" t="str">
        <f>'Nasazení do skupin'!$A$2</f>
        <v>MŽ3</v>
      </c>
      <c r="K23" s="320"/>
      <c r="L23" s="320"/>
      <c r="M23" s="320"/>
      <c r="N23" s="315" t="s">
        <v>206</v>
      </c>
      <c r="O23" s="315"/>
      <c r="P23" s="313">
        <v>2</v>
      </c>
      <c r="Q23" s="314" t="s">
        <v>207</v>
      </c>
      <c r="R23" s="314"/>
      <c r="S23" s="313" t="str">
        <f>VLOOKUP(P23,Zápasy!B4:H78,2,0)</f>
        <v>B</v>
      </c>
    </row>
    <row r="24" spans="1:24" ht="13.5" customHeight="1">
      <c r="A24" s="315"/>
      <c r="B24" s="320"/>
      <c r="C24" s="320"/>
      <c r="D24" s="320"/>
      <c r="E24" s="320"/>
      <c r="F24" s="320"/>
      <c r="G24" s="317"/>
      <c r="H24" s="317"/>
      <c r="I24" s="317"/>
      <c r="J24" s="320"/>
      <c r="K24" s="320"/>
      <c r="L24" s="320"/>
      <c r="M24" s="320"/>
      <c r="N24" s="315"/>
      <c r="O24" s="315"/>
      <c r="P24" s="313"/>
      <c r="Q24" s="314"/>
      <c r="R24" s="314"/>
      <c r="S24" s="313"/>
    </row>
    <row r="25" spans="1:24" ht="13.5" customHeight="1">
      <c r="A25" s="315" t="s">
        <v>208</v>
      </c>
      <c r="B25" s="316">
        <f>$B$1</f>
        <v>43261</v>
      </c>
      <c r="C25" s="316"/>
      <c r="D25" s="316"/>
      <c r="E25" s="316"/>
      <c r="F25" s="316"/>
      <c r="G25" s="317" t="s">
        <v>209</v>
      </c>
      <c r="H25" s="317"/>
      <c r="I25" s="317"/>
      <c r="J25" s="318">
        <f>VLOOKUP(P23,Zápasy!B4:H78,4,0)</f>
        <v>0</v>
      </c>
      <c r="K25" s="318"/>
      <c r="L25" s="318"/>
      <c r="M25" s="318"/>
      <c r="N25" s="319" t="s">
        <v>210</v>
      </c>
      <c r="O25" s="319"/>
      <c r="P25" s="319"/>
      <c r="Q25" s="319" t="s">
        <v>211</v>
      </c>
      <c r="R25" s="319"/>
      <c r="S25" s="319"/>
      <c r="V25" s="141"/>
      <c r="X25" s="141"/>
    </row>
    <row r="26" spans="1:24" ht="13.2" customHeight="1">
      <c r="A26" s="315"/>
      <c r="B26" s="316"/>
      <c r="C26" s="316"/>
      <c r="D26" s="316"/>
      <c r="E26" s="316"/>
      <c r="F26" s="316"/>
      <c r="G26" s="317"/>
      <c r="H26" s="317"/>
      <c r="I26" s="317"/>
      <c r="J26" s="318"/>
      <c r="K26" s="318"/>
      <c r="L26" s="318"/>
      <c r="M26" s="318"/>
      <c r="N26" s="319"/>
      <c r="O26" s="319"/>
      <c r="P26" s="319"/>
      <c r="Q26" s="319"/>
      <c r="R26" s="319"/>
      <c r="S26" s="319"/>
      <c r="V26" s="141"/>
      <c r="X26" s="141"/>
    </row>
    <row r="27" spans="1:24" ht="18.75" customHeight="1">
      <c r="A27" s="142" t="s">
        <v>212</v>
      </c>
      <c r="B27" s="308"/>
      <c r="C27" s="308"/>
      <c r="D27" s="308"/>
      <c r="E27" s="308"/>
      <c r="F27" s="308"/>
      <c r="G27" s="142" t="s">
        <v>213</v>
      </c>
      <c r="H27" s="143"/>
      <c r="I27" s="309" t="str">
        <f>VLOOKUP(B32,'Nasazení do skupin'!$B$5:$S$40,18,0)</f>
        <v>Dutka</v>
      </c>
      <c r="J27" s="309"/>
      <c r="K27" s="309"/>
      <c r="L27" s="309"/>
      <c r="M27" s="309"/>
      <c r="N27" s="142" t="s">
        <v>214</v>
      </c>
      <c r="O27" s="143"/>
      <c r="P27" s="308" t="str">
        <f>VLOOKUP(B32,'Nasazení do skupin'!$B$5:$S$40,17,0)</f>
        <v>Stýblo</v>
      </c>
      <c r="Q27" s="308"/>
      <c r="R27" s="308"/>
      <c r="S27" s="308"/>
      <c r="V27" s="141"/>
      <c r="X27" s="141"/>
    </row>
    <row r="28" spans="1:24">
      <c r="A28" s="144" t="s">
        <v>215</v>
      </c>
      <c r="B28" s="310"/>
      <c r="C28" s="310"/>
      <c r="D28" s="310"/>
      <c r="E28" s="310"/>
      <c r="F28" s="310"/>
      <c r="G28" s="311" t="s">
        <v>215</v>
      </c>
      <c r="H28" s="311"/>
      <c r="I28" s="312"/>
      <c r="J28" s="312"/>
      <c r="K28" s="312"/>
      <c r="L28" s="312"/>
      <c r="M28" s="312"/>
      <c r="N28" s="311" t="s">
        <v>215</v>
      </c>
      <c r="O28" s="311"/>
      <c r="P28" s="310"/>
      <c r="Q28" s="310"/>
      <c r="R28" s="310"/>
      <c r="S28" s="310"/>
      <c r="V28" s="141"/>
      <c r="X28" s="141"/>
    </row>
    <row r="29" spans="1:24" ht="18.75" customHeight="1">
      <c r="A29" s="142" t="s">
        <v>212</v>
      </c>
      <c r="B29" s="308"/>
      <c r="C29" s="308"/>
      <c r="D29" s="308"/>
      <c r="E29" s="308"/>
      <c r="F29" s="308"/>
      <c r="G29" s="142" t="s">
        <v>216</v>
      </c>
      <c r="H29" s="143"/>
      <c r="I29" s="309" t="str">
        <f>VLOOKUP(H32,'Nasazení do skupin'!$B$5:$S$40,18,0)</f>
        <v>Votava</v>
      </c>
      <c r="J29" s="309"/>
      <c r="K29" s="309"/>
      <c r="L29" s="309"/>
      <c r="M29" s="309"/>
      <c r="N29" s="142" t="s">
        <v>217</v>
      </c>
      <c r="O29" s="143"/>
      <c r="P29" s="308" t="str">
        <f>VLOOKUP(H32,'Nasazení do skupin'!$B$5:$S$40,17,0)</f>
        <v>Mandl</v>
      </c>
      <c r="Q29" s="308"/>
      <c r="R29" s="308"/>
      <c r="S29" s="308"/>
      <c r="V29" s="141"/>
      <c r="X29" s="141"/>
    </row>
    <row r="30" spans="1:24">
      <c r="A30" s="144" t="s">
        <v>215</v>
      </c>
      <c r="B30" s="310"/>
      <c r="C30" s="310"/>
      <c r="D30" s="310"/>
      <c r="E30" s="310"/>
      <c r="F30" s="310"/>
      <c r="G30" s="311" t="s">
        <v>215</v>
      </c>
      <c r="H30" s="311"/>
      <c r="I30" s="312"/>
      <c r="J30" s="312"/>
      <c r="K30" s="312"/>
      <c r="L30" s="312"/>
      <c r="M30" s="312"/>
      <c r="N30" s="311" t="s">
        <v>215</v>
      </c>
      <c r="O30" s="311"/>
      <c r="P30" s="310"/>
      <c r="Q30" s="310"/>
      <c r="R30" s="310"/>
      <c r="S30" s="310"/>
    </row>
    <row r="31" spans="1:24" ht="12" customHeight="1">
      <c r="A31" s="305" t="s">
        <v>218</v>
      </c>
      <c r="B31" s="306" t="s">
        <v>219</v>
      </c>
      <c r="C31" s="306"/>
      <c r="D31" s="306"/>
      <c r="E31" s="306"/>
      <c r="F31" s="306"/>
      <c r="G31" s="307" t="s">
        <v>220</v>
      </c>
      <c r="H31" s="306" t="s">
        <v>221</v>
      </c>
      <c r="I31" s="306"/>
      <c r="J31" s="306"/>
      <c r="K31" s="306"/>
      <c r="L31" s="306"/>
      <c r="M31" s="307" t="s">
        <v>220</v>
      </c>
      <c r="N31" s="303" t="s">
        <v>222</v>
      </c>
      <c r="O31" s="303"/>
      <c r="P31" s="303" t="s">
        <v>223</v>
      </c>
      <c r="Q31" s="303"/>
      <c r="R31" s="303" t="s">
        <v>224</v>
      </c>
      <c r="S31" s="303"/>
    </row>
    <row r="32" spans="1:24" s="147" customFormat="1" ht="24" customHeight="1">
      <c r="A32" s="305"/>
      <c r="B32" s="304" t="str">
        <f>VLOOKUP(P23,Zápasy!$B$4:$H$77,5,0)</f>
        <v>SK Liapor - Witte Karlovy Vary z.s.</v>
      </c>
      <c r="C32" s="304"/>
      <c r="D32" s="304"/>
      <c r="E32" s="304"/>
      <c r="F32" s="304"/>
      <c r="G32" s="307"/>
      <c r="H32" s="304" t="str">
        <f>VLOOKUP(P23,Zápasy!$B$4:$H$76,7,0)</f>
        <v>Tělovýchovná jednota Radomyšl, z.s.</v>
      </c>
      <c r="I32" s="304"/>
      <c r="J32" s="304"/>
      <c r="K32" s="304"/>
      <c r="L32" s="304"/>
      <c r="M32" s="307"/>
      <c r="N32" s="145" t="s">
        <v>106</v>
      </c>
      <c r="O32" s="146" t="s">
        <v>225</v>
      </c>
      <c r="P32" s="145" t="s">
        <v>106</v>
      </c>
      <c r="Q32" s="146" t="s">
        <v>225</v>
      </c>
      <c r="R32" s="145" t="s">
        <v>106</v>
      </c>
      <c r="S32" s="146" t="s">
        <v>225</v>
      </c>
    </row>
    <row r="33" spans="1:19" s="147" customFormat="1" ht="18" customHeight="1">
      <c r="A33" s="148" t="s">
        <v>113</v>
      </c>
      <c r="B33" s="149"/>
      <c r="C33" s="150"/>
      <c r="D33" s="150"/>
      <c r="E33" s="150"/>
      <c r="F33" s="151"/>
      <c r="G33" s="152"/>
      <c r="H33" s="149"/>
      <c r="I33" s="150"/>
      <c r="J33" s="150"/>
      <c r="K33" s="150"/>
      <c r="L33" s="153"/>
      <c r="M33" s="154"/>
      <c r="N33" s="155"/>
      <c r="O33" s="153"/>
      <c r="P33" s="301"/>
      <c r="Q33" s="302"/>
      <c r="R33" s="301"/>
      <c r="S33" s="302"/>
    </row>
    <row r="34" spans="1:19" s="147" customFormat="1" ht="18" customHeight="1">
      <c r="A34" s="156" t="s">
        <v>115</v>
      </c>
      <c r="B34" s="157"/>
      <c r="C34" s="158"/>
      <c r="D34" s="158"/>
      <c r="E34" s="158"/>
      <c r="F34" s="159"/>
      <c r="G34" s="160"/>
      <c r="H34" s="157"/>
      <c r="I34" s="158"/>
      <c r="J34" s="158"/>
      <c r="K34" s="158"/>
      <c r="L34" s="159"/>
      <c r="M34" s="161"/>
      <c r="N34" s="162"/>
      <c r="O34" s="159"/>
      <c r="P34" s="301"/>
      <c r="Q34" s="302"/>
      <c r="R34" s="301"/>
      <c r="S34" s="302"/>
    </row>
    <row r="35" spans="1:19" s="147" customFormat="1" ht="18" customHeight="1">
      <c r="A35" s="163" t="s">
        <v>114</v>
      </c>
      <c r="B35" s="164"/>
      <c r="C35" s="165"/>
      <c r="D35" s="165"/>
      <c r="E35" s="165"/>
      <c r="F35" s="166"/>
      <c r="G35" s="167"/>
      <c r="H35" s="164"/>
      <c r="I35" s="165"/>
      <c r="J35" s="165"/>
      <c r="K35" s="165"/>
      <c r="L35" s="166"/>
      <c r="M35" s="168"/>
      <c r="N35" s="169"/>
      <c r="O35" s="170"/>
      <c r="P35" s="301"/>
      <c r="Q35" s="302"/>
      <c r="R35" s="301"/>
      <c r="S35" s="302"/>
    </row>
    <row r="36" spans="1:19" s="147" customFormat="1" ht="27.6" customHeight="1">
      <c r="A36" s="171" t="s">
        <v>226</v>
      </c>
      <c r="B36" s="172">
        <f>VLOOKUP(B32,'Nasazení do skupin'!$B$5:$S$40,2,0)</f>
        <v>6227</v>
      </c>
      <c r="C36" s="172">
        <f>VLOOKUP(B32,'Nasazení do skupin'!$B$5:$S$40,5,0)</f>
        <v>5474</v>
      </c>
      <c r="D36" s="172">
        <f>VLOOKUP(B32,'Nasazení do skupin'!$B$5:$S$40,8,0)</f>
        <v>6072</v>
      </c>
      <c r="E36" s="172">
        <f>VLOOKUP(B32,'Nasazení do skupin'!$B$5:$S$40,11,0)</f>
        <v>6352</v>
      </c>
      <c r="F36" s="172">
        <f>VLOOKUP(B32,'Nasazení do skupin'!$B$5:$S$40,14,0)</f>
        <v>0</v>
      </c>
      <c r="G36" s="173"/>
      <c r="H36" s="172">
        <f>VLOOKUP(H32,'Nasazení do skupin'!$B$5:$S$40,2,0)</f>
        <v>5335</v>
      </c>
      <c r="I36" s="172">
        <f>VLOOKUP(H32,'Nasazení do skupin'!$B$5:$S$40,5,0)</f>
        <v>6362</v>
      </c>
      <c r="J36" s="172">
        <f>VLOOKUP(H32,'Nasazení do skupin'!$B$5:$S$40,8,0)</f>
        <v>5836</v>
      </c>
      <c r="K36" s="172">
        <f>VLOOKUP(H32,'Nasazení do skupin'!$B$5:$S$40,11,0)</f>
        <v>0</v>
      </c>
      <c r="L36" s="172">
        <f>VLOOKUP(H32,'Nasazení do skupin'!$B$5:$S$40,14,0)</f>
        <v>0</v>
      </c>
      <c r="M36" s="154"/>
      <c r="N36" s="174" t="s">
        <v>227</v>
      </c>
      <c r="O36" s="175"/>
      <c r="P36" s="175"/>
      <c r="Q36" s="175"/>
      <c r="R36" s="175"/>
      <c r="S36" s="176"/>
    </row>
    <row r="37" spans="1:19" s="147" customFormat="1" ht="88.2" customHeight="1">
      <c r="A37" s="163" t="s">
        <v>228</v>
      </c>
      <c r="B37" s="177" t="str">
        <f>VLOOKUP(B32,'Nasazení do skupin'!$B$5:$S$40,3,0)</f>
        <v>Gregor Tobiáš</v>
      </c>
      <c r="C37" s="177" t="str">
        <f>VLOOKUP(B32,'Nasazení do skupin'!$B$5:$S$40,6,0)</f>
        <v>Lebeda Marek</v>
      </c>
      <c r="D37" s="177" t="str">
        <f>VLOOKUP(B32,'Nasazení do skupin'!$B$5:$S$40,9,0)</f>
        <v>Stýblo Petr</v>
      </c>
      <c r="E37" s="177" t="str">
        <f>VLOOKUP(B32,'Nasazení do skupin'!$B$5:$S$40,12,0)</f>
        <v>Sunek Matěj</v>
      </c>
      <c r="F37" s="177">
        <f>VLOOKUP(B32,'Nasazení do skupin'!$B$5:$S$40,15,0)</f>
        <v>0</v>
      </c>
      <c r="G37" s="178"/>
      <c r="H37" s="177" t="str">
        <f>VLOOKUP(H32,'Nasazení do skupin'!$B$5:$S$40,3,0)</f>
        <v>Mandl Šimon</v>
      </c>
      <c r="I37" s="177" t="str">
        <f>VLOOKUP(H32,'Nasazení do skupin'!$B$5:$S$40,6,0)</f>
        <v>Mach Štěpán</v>
      </c>
      <c r="J37" s="177" t="str">
        <f>VLOOKUP(H32,'Nasazení do skupin'!$B$5:$S$40,9,0)</f>
        <v>Votava Tomáš</v>
      </c>
      <c r="K37" s="177">
        <f>VLOOKUP(H32,'Nasazení do skupin'!$B$5:$S$40,12,0)</f>
        <v>0</v>
      </c>
      <c r="L37" s="177">
        <f>VLOOKUP(H32,'Nasazení do skupin'!$B$5:$S$40,15,0)</f>
        <v>0</v>
      </c>
      <c r="M37" s="179"/>
      <c r="N37" s="175"/>
      <c r="O37" s="175"/>
      <c r="P37" s="175"/>
      <c r="Q37" s="175"/>
      <c r="R37" s="175"/>
      <c r="S37" s="176"/>
    </row>
    <row r="38" spans="1:19" s="147" customFormat="1" ht="18" customHeight="1">
      <c r="A38" s="180" t="s">
        <v>229</v>
      </c>
      <c r="B38" s="181">
        <f>VLOOKUP(B32,'Nasazení do skupin'!$B$5:$S$40,4,0)</f>
        <v>1</v>
      </c>
      <c r="C38" s="181">
        <f>VLOOKUP(B32,'Nasazení do skupin'!$B$5:$S$40,7,0)</f>
        <v>8</v>
      </c>
      <c r="D38" s="181">
        <f>VLOOKUP(B32,'Nasazení do skupin'!$B$5:$S$40,10,0)</f>
        <v>9</v>
      </c>
      <c r="E38" s="181">
        <f>VLOOKUP(B32,'Nasazení do skupin'!$B$5:$S$40,13,0)</f>
        <v>13</v>
      </c>
      <c r="F38" s="181">
        <f>VLOOKUP(B32,'Nasazení do skupin'!$B$5:$S$40,16,0)</f>
        <v>0</v>
      </c>
      <c r="G38" s="182"/>
      <c r="H38" s="181">
        <f>VLOOKUP(H32,'Nasazení do skupin'!$B$5:$S$40,4,0)</f>
        <v>28</v>
      </c>
      <c r="I38" s="181">
        <f>VLOOKUP(H32,'Nasazení do skupin'!$B$5:$S$40,7,0)</f>
        <v>25</v>
      </c>
      <c r="J38" s="181">
        <f>VLOOKUP(H32,'Nasazení do skupin'!$B$5:$S$40,10,0)</f>
        <v>5</v>
      </c>
      <c r="K38" s="181">
        <f>VLOOKUP(H32,'Nasazení do skupin'!$B$5:$S$40,13,0)</f>
        <v>0</v>
      </c>
      <c r="L38" s="181">
        <f>VLOOKUP(H32,'Nasazení do skupin'!$B$5:$S$40,16,0)</f>
        <v>0</v>
      </c>
      <c r="M38" s="183"/>
      <c r="N38" s="184"/>
      <c r="O38" s="184"/>
      <c r="P38" s="184"/>
      <c r="Q38" s="184"/>
      <c r="R38" s="184"/>
      <c r="S38" s="185"/>
    </row>
  </sheetData>
  <mergeCells count="91">
    <mergeCell ref="B1:D1"/>
    <mergeCell ref="A2:S2"/>
    <mergeCell ref="A4:A5"/>
    <mergeCell ref="B4:F5"/>
    <mergeCell ref="G4:I5"/>
    <mergeCell ref="J4:M5"/>
    <mergeCell ref="N4:O5"/>
    <mergeCell ref="P4:P5"/>
    <mergeCell ref="Q4:R5"/>
    <mergeCell ref="S4:S5"/>
    <mergeCell ref="A6:A7"/>
    <mergeCell ref="B6:F7"/>
    <mergeCell ref="G6:I7"/>
    <mergeCell ref="J6:M7"/>
    <mergeCell ref="N6:P7"/>
    <mergeCell ref="Q6:S7"/>
    <mergeCell ref="B8:F8"/>
    <mergeCell ref="I8:M8"/>
    <mergeCell ref="P8:S8"/>
    <mergeCell ref="B9:F9"/>
    <mergeCell ref="G9:H9"/>
    <mergeCell ref="I9:M9"/>
    <mergeCell ref="N9:O9"/>
    <mergeCell ref="P9:S9"/>
    <mergeCell ref="B10:F10"/>
    <mergeCell ref="I10:M10"/>
    <mergeCell ref="P10:S10"/>
    <mergeCell ref="B11:F11"/>
    <mergeCell ref="G11:H11"/>
    <mergeCell ref="I11:M11"/>
    <mergeCell ref="N11:O11"/>
    <mergeCell ref="P11:S11"/>
    <mergeCell ref="A12:A13"/>
    <mergeCell ref="B12:F12"/>
    <mergeCell ref="G12:G13"/>
    <mergeCell ref="H12:L12"/>
    <mergeCell ref="M12:M13"/>
    <mergeCell ref="N12:O12"/>
    <mergeCell ref="P12:Q12"/>
    <mergeCell ref="R12:S12"/>
    <mergeCell ref="B13:F13"/>
    <mergeCell ref="H13:L13"/>
    <mergeCell ref="P14:P16"/>
    <mergeCell ref="Q14:Q16"/>
    <mergeCell ref="R14:R16"/>
    <mergeCell ref="S14:S16"/>
    <mergeCell ref="A21:S21"/>
    <mergeCell ref="P23:P24"/>
    <mergeCell ref="Q23:R24"/>
    <mergeCell ref="S23:S24"/>
    <mergeCell ref="A25:A26"/>
    <mergeCell ref="B25:F26"/>
    <mergeCell ref="G25:I26"/>
    <mergeCell ref="J25:M26"/>
    <mergeCell ref="N25:P26"/>
    <mergeCell ref="Q25:S26"/>
    <mergeCell ref="A23:A24"/>
    <mergeCell ref="B23:F24"/>
    <mergeCell ref="G23:I24"/>
    <mergeCell ref="J23:M24"/>
    <mergeCell ref="N23:O24"/>
    <mergeCell ref="B27:F27"/>
    <mergeCell ref="I27:M27"/>
    <mergeCell ref="P27:S27"/>
    <mergeCell ref="B28:F28"/>
    <mergeCell ref="G28:H28"/>
    <mergeCell ref="I28:M28"/>
    <mergeCell ref="N28:O28"/>
    <mergeCell ref="P28:S28"/>
    <mergeCell ref="M31:M32"/>
    <mergeCell ref="B29:F29"/>
    <mergeCell ref="I29:M29"/>
    <mergeCell ref="P29:S29"/>
    <mergeCell ref="B30:F30"/>
    <mergeCell ref="G30:H30"/>
    <mergeCell ref="I30:M30"/>
    <mergeCell ref="N30:O30"/>
    <mergeCell ref="P30:S30"/>
    <mergeCell ref="B32:F32"/>
    <mergeCell ref="H32:L32"/>
    <mergeCell ref="A31:A32"/>
    <mergeCell ref="B31:F31"/>
    <mergeCell ref="G31:G32"/>
    <mergeCell ref="H31:L31"/>
    <mergeCell ref="P33:P35"/>
    <mergeCell ref="Q33:Q35"/>
    <mergeCell ref="R33:R35"/>
    <mergeCell ref="S33:S35"/>
    <mergeCell ref="N31:O31"/>
    <mergeCell ref="P31:Q31"/>
    <mergeCell ref="R31:S31"/>
  </mergeCells>
  <pageMargins left="0.70833333333333304" right="0.70833333333333304" top="0.39374999999999999" bottom="0.39374999999999999" header="0.51180555555555496" footer="0.51180555555555496"/>
  <pageSetup paperSize="9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MK19"/>
  <sheetViews>
    <sheetView topLeftCell="B1" zoomScaleNormal="100" workbookViewId="0">
      <selection activeCell="G13" sqref="G13"/>
    </sheetView>
  </sheetViews>
  <sheetFormatPr defaultRowHeight="14.4"/>
  <cols>
    <col min="1" max="1" width="3" style="10" customWidth="1"/>
    <col min="2" max="2" width="39.6640625" style="10" customWidth="1"/>
    <col min="3" max="3" width="5.88671875" style="10" customWidth="1"/>
    <col min="4" max="4" width="16" style="10" customWidth="1"/>
    <col min="5" max="5" width="4.6640625" style="10" customWidth="1"/>
    <col min="6" max="6" width="5.88671875" style="10" customWidth="1"/>
    <col min="7" max="7" width="16" style="10" customWidth="1"/>
    <col min="8" max="8" width="4.6640625" style="11" customWidth="1"/>
    <col min="9" max="9" width="5.88671875" style="11" customWidth="1"/>
    <col min="10" max="10" width="16" style="11" customWidth="1"/>
    <col min="11" max="11" width="4.6640625" style="11" customWidth="1"/>
    <col min="12" max="12" width="5.88671875" style="11" customWidth="1"/>
    <col min="13" max="13" width="16" style="11" customWidth="1"/>
    <col min="14" max="14" width="4.6640625" style="11" customWidth="1"/>
    <col min="15" max="15" width="5.5546875" style="11" customWidth="1"/>
    <col min="16" max="16" width="16" style="11" customWidth="1"/>
    <col min="17" max="17" width="4.6640625" style="11" customWidth="1"/>
    <col min="18" max="18" width="12" style="11" customWidth="1"/>
    <col min="19" max="267" width="8.88671875" style="10" customWidth="1"/>
    <col min="268" max="268" width="3" style="10" customWidth="1"/>
    <col min="269" max="270" width="8.88671875" style="10" customWidth="1"/>
    <col min="271" max="271" width="17.44140625" style="10" customWidth="1"/>
    <col min="272" max="273" width="8.88671875" style="10" customWidth="1"/>
    <col min="274" max="274" width="36.88671875" style="10" customWidth="1"/>
    <col min="275" max="523" width="8.88671875" style="10" customWidth="1"/>
    <col min="524" max="524" width="3" style="10" customWidth="1"/>
    <col min="525" max="526" width="8.88671875" style="10" customWidth="1"/>
    <col min="527" max="527" width="17.44140625" style="10" customWidth="1"/>
    <col min="528" max="529" width="8.88671875" style="10" customWidth="1"/>
    <col min="530" max="530" width="36.88671875" style="10" customWidth="1"/>
    <col min="531" max="779" width="8.88671875" style="10" customWidth="1"/>
    <col min="780" max="780" width="3" style="10" customWidth="1"/>
    <col min="781" max="782" width="8.88671875" style="10" customWidth="1"/>
    <col min="783" max="783" width="17.44140625" style="10" customWidth="1"/>
    <col min="784" max="785" width="8.88671875" style="10" customWidth="1"/>
    <col min="786" max="786" width="36.88671875" style="10" customWidth="1"/>
    <col min="787" max="1025" width="8.88671875" style="10" customWidth="1"/>
  </cols>
  <sheetData>
    <row r="1" spans="1:19" ht="13.2" customHeight="1">
      <c r="A1" s="198" t="s">
        <v>29</v>
      </c>
      <c r="B1" s="198"/>
      <c r="C1" s="198"/>
      <c r="D1" s="198"/>
      <c r="E1" s="198"/>
      <c r="F1" s="198"/>
      <c r="G1" s="198"/>
      <c r="H1" s="198"/>
      <c r="I1" s="198"/>
      <c r="J1" s="198"/>
      <c r="K1" s="198"/>
      <c r="L1" s="198"/>
      <c r="M1" s="198"/>
      <c r="N1" s="198"/>
      <c r="O1" s="198"/>
      <c r="P1" s="198"/>
      <c r="Q1" s="198"/>
      <c r="R1" s="198"/>
      <c r="S1" s="198"/>
    </row>
    <row r="2" spans="1:19" ht="13.2" customHeight="1">
      <c r="A2" s="198"/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  <c r="N2" s="198"/>
      <c r="O2" s="198"/>
      <c r="P2" s="198"/>
      <c r="Q2" s="198"/>
      <c r="R2" s="198"/>
      <c r="S2" s="198"/>
    </row>
    <row r="3" spans="1:19" ht="24.6" customHeight="1">
      <c r="A3" s="198"/>
      <c r="B3" s="198"/>
      <c r="C3" s="198"/>
      <c r="D3" s="198"/>
      <c r="E3" s="198"/>
      <c r="F3" s="198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8"/>
      <c r="S3" s="198"/>
    </row>
    <row r="4" spans="1:19" s="19" customFormat="1" ht="13.8">
      <c r="A4" s="12"/>
      <c r="B4" s="13" t="s">
        <v>30</v>
      </c>
      <c r="C4" s="14" t="s">
        <v>31</v>
      </c>
      <c r="D4" s="15" t="s">
        <v>32</v>
      </c>
      <c r="E4" s="16" t="s">
        <v>33</v>
      </c>
      <c r="F4" s="17" t="s">
        <v>31</v>
      </c>
      <c r="G4" s="15" t="s">
        <v>32</v>
      </c>
      <c r="H4" s="16" t="s">
        <v>33</v>
      </c>
      <c r="I4" s="17" t="s">
        <v>31</v>
      </c>
      <c r="J4" s="15" t="s">
        <v>32</v>
      </c>
      <c r="K4" s="16" t="s">
        <v>33</v>
      </c>
      <c r="L4" s="14" t="s">
        <v>31</v>
      </c>
      <c r="M4" s="15" t="s">
        <v>32</v>
      </c>
      <c r="N4" s="16" t="s">
        <v>33</v>
      </c>
      <c r="O4" s="17" t="s">
        <v>31</v>
      </c>
      <c r="P4" s="15" t="s">
        <v>32</v>
      </c>
      <c r="Q4" s="16" t="s">
        <v>33</v>
      </c>
      <c r="R4" s="18" t="s">
        <v>34</v>
      </c>
      <c r="S4" s="18" t="s">
        <v>35</v>
      </c>
    </row>
    <row r="5" spans="1:19" ht="14.4" customHeight="1">
      <c r="A5" s="20">
        <v>1</v>
      </c>
      <c r="B5" s="21" t="s">
        <v>36</v>
      </c>
      <c r="C5" s="22">
        <v>5268</v>
      </c>
      <c r="D5" s="23" t="s">
        <v>37</v>
      </c>
      <c r="E5" s="24">
        <v>2</v>
      </c>
      <c r="F5" s="25">
        <v>5287</v>
      </c>
      <c r="G5" s="23" t="s">
        <v>38</v>
      </c>
      <c r="H5" s="26">
        <v>11</v>
      </c>
      <c r="I5" s="27">
        <v>6006</v>
      </c>
      <c r="J5" s="28" t="s">
        <v>39</v>
      </c>
      <c r="K5" s="26">
        <v>23</v>
      </c>
      <c r="L5" s="29"/>
      <c r="M5" s="23"/>
      <c r="N5" s="26"/>
      <c r="O5" s="30"/>
      <c r="P5" s="23"/>
      <c r="Q5" s="26"/>
      <c r="R5" s="28" t="s">
        <v>40</v>
      </c>
      <c r="S5" s="28" t="s">
        <v>41</v>
      </c>
    </row>
    <row r="6" spans="1:19">
      <c r="A6" s="20">
        <v>2</v>
      </c>
      <c r="B6" s="21" t="s">
        <v>42</v>
      </c>
      <c r="C6" s="22">
        <v>5238</v>
      </c>
      <c r="D6" s="23" t="s">
        <v>43</v>
      </c>
      <c r="E6" s="24">
        <v>45</v>
      </c>
      <c r="F6" s="25">
        <v>5260</v>
      </c>
      <c r="G6" s="23" t="s">
        <v>44</v>
      </c>
      <c r="H6" s="26">
        <v>17</v>
      </c>
      <c r="I6" s="27">
        <v>5262</v>
      </c>
      <c r="J6" s="28" t="s">
        <v>45</v>
      </c>
      <c r="K6" s="26">
        <v>5</v>
      </c>
      <c r="L6" s="29"/>
      <c r="M6" s="23"/>
      <c r="N6" s="26"/>
      <c r="O6" s="30"/>
      <c r="P6" s="23"/>
      <c r="Q6" s="26"/>
      <c r="R6" s="28" t="s">
        <v>41</v>
      </c>
      <c r="S6" s="28" t="s">
        <v>41</v>
      </c>
    </row>
    <row r="7" spans="1:19">
      <c r="A7" s="20">
        <v>3</v>
      </c>
      <c r="B7" s="31" t="s">
        <v>8</v>
      </c>
      <c r="C7" s="22">
        <v>6301</v>
      </c>
      <c r="D7" s="23" t="s">
        <v>46</v>
      </c>
      <c r="E7" s="24">
        <v>7</v>
      </c>
      <c r="F7" s="25">
        <v>6302</v>
      </c>
      <c r="G7" s="23" t="s">
        <v>47</v>
      </c>
      <c r="H7" s="26">
        <v>5</v>
      </c>
      <c r="I7" s="27">
        <v>6303</v>
      </c>
      <c r="J7" s="28" t="s">
        <v>48</v>
      </c>
      <c r="K7" s="26">
        <v>3</v>
      </c>
      <c r="L7" s="29"/>
      <c r="M7" s="23"/>
      <c r="N7" s="26"/>
      <c r="O7" s="30"/>
      <c r="P7" s="23"/>
      <c r="Q7" s="26"/>
      <c r="R7" s="28" t="s">
        <v>49</v>
      </c>
      <c r="S7" s="28" t="s">
        <v>50</v>
      </c>
    </row>
    <row r="8" spans="1:19">
      <c r="A8" s="20">
        <v>4</v>
      </c>
      <c r="B8" s="31" t="s">
        <v>10</v>
      </c>
      <c r="C8" s="22">
        <v>6227</v>
      </c>
      <c r="D8" s="23" t="s">
        <v>51</v>
      </c>
      <c r="E8" s="24">
        <v>1</v>
      </c>
      <c r="F8" s="25">
        <v>5474</v>
      </c>
      <c r="G8" s="23" t="s">
        <v>52</v>
      </c>
      <c r="H8" s="26">
        <v>8</v>
      </c>
      <c r="I8" s="27">
        <v>6072</v>
      </c>
      <c r="J8" s="28" t="s">
        <v>53</v>
      </c>
      <c r="K8" s="26">
        <v>9</v>
      </c>
      <c r="L8" s="29">
        <v>6352</v>
      </c>
      <c r="M8" s="23" t="s">
        <v>54</v>
      </c>
      <c r="N8" s="26">
        <v>13</v>
      </c>
      <c r="O8" s="30"/>
      <c r="P8" s="23"/>
      <c r="Q8" s="26"/>
      <c r="R8" s="28" t="s">
        <v>55</v>
      </c>
      <c r="S8" s="28" t="s">
        <v>56</v>
      </c>
    </row>
    <row r="9" spans="1:19">
      <c r="A9" s="20">
        <v>5</v>
      </c>
      <c r="B9" s="31" t="s">
        <v>12</v>
      </c>
      <c r="C9" s="22">
        <v>4665</v>
      </c>
      <c r="D9" s="23" t="s">
        <v>57</v>
      </c>
      <c r="E9" s="24">
        <v>5</v>
      </c>
      <c r="F9" s="25">
        <v>5956</v>
      </c>
      <c r="G9" s="23" t="s">
        <v>58</v>
      </c>
      <c r="H9" s="26">
        <v>6</v>
      </c>
      <c r="I9" s="27">
        <v>6012</v>
      </c>
      <c r="J9" s="28" t="s">
        <v>59</v>
      </c>
      <c r="K9" s="26">
        <v>2</v>
      </c>
      <c r="L9" s="29"/>
      <c r="M9" s="23"/>
      <c r="N9" s="26"/>
      <c r="O9" s="30"/>
      <c r="P9" s="23"/>
      <c r="Q9" s="26"/>
      <c r="R9" s="28" t="s">
        <v>60</v>
      </c>
      <c r="S9" s="28" t="s">
        <v>61</v>
      </c>
    </row>
    <row r="10" spans="1:19">
      <c r="A10" s="20">
        <v>6</v>
      </c>
      <c r="B10" s="31" t="s">
        <v>14</v>
      </c>
      <c r="C10" s="22">
        <v>4000</v>
      </c>
      <c r="D10" s="23" t="s">
        <v>62</v>
      </c>
      <c r="E10" s="24">
        <v>52</v>
      </c>
      <c r="F10" s="25">
        <v>4515</v>
      </c>
      <c r="G10" s="23" t="s">
        <v>63</v>
      </c>
      <c r="H10" s="26">
        <v>38</v>
      </c>
      <c r="I10" s="27">
        <v>5843</v>
      </c>
      <c r="J10" s="28" t="s">
        <v>64</v>
      </c>
      <c r="K10" s="26">
        <v>54</v>
      </c>
      <c r="L10" s="29"/>
      <c r="M10" s="23"/>
      <c r="N10" s="26"/>
      <c r="O10" s="30"/>
      <c r="P10" s="23"/>
      <c r="Q10" s="26"/>
      <c r="R10" s="28" t="s">
        <v>65</v>
      </c>
      <c r="S10" s="28" t="s">
        <v>66</v>
      </c>
    </row>
    <row r="11" spans="1:19">
      <c r="A11" s="20">
        <v>7</v>
      </c>
      <c r="B11" s="31" t="s">
        <v>16</v>
      </c>
      <c r="C11" s="22">
        <v>5335</v>
      </c>
      <c r="D11" s="23" t="s">
        <v>67</v>
      </c>
      <c r="E11" s="24">
        <v>28</v>
      </c>
      <c r="F11" s="25">
        <v>6362</v>
      </c>
      <c r="G11" s="23" t="s">
        <v>68</v>
      </c>
      <c r="H11" s="26">
        <v>25</v>
      </c>
      <c r="I11" s="27">
        <v>5836</v>
      </c>
      <c r="J11" s="28" t="s">
        <v>69</v>
      </c>
      <c r="K11" s="26">
        <v>5</v>
      </c>
      <c r="L11" s="29"/>
      <c r="M11" s="23"/>
      <c r="N11" s="26"/>
      <c r="O11" s="30"/>
      <c r="P11" s="23"/>
      <c r="Q11" s="26"/>
      <c r="R11" s="28" t="s">
        <v>70</v>
      </c>
      <c r="S11" s="28" t="s">
        <v>71</v>
      </c>
    </row>
    <row r="12" spans="1:19">
      <c r="A12" s="20">
        <v>8</v>
      </c>
      <c r="B12" s="31" t="s">
        <v>18</v>
      </c>
      <c r="C12" s="22">
        <v>5153</v>
      </c>
      <c r="D12" s="23" t="s">
        <v>72</v>
      </c>
      <c r="E12" s="24">
        <v>6</v>
      </c>
      <c r="F12" s="25">
        <v>5154</v>
      </c>
      <c r="G12" s="23" t="s">
        <v>73</v>
      </c>
      <c r="H12" s="26">
        <v>5</v>
      </c>
      <c r="I12" s="27">
        <v>6230</v>
      </c>
      <c r="J12" s="28" t="s">
        <v>74</v>
      </c>
      <c r="K12" s="26">
        <v>3</v>
      </c>
      <c r="L12" s="29"/>
      <c r="M12" s="23"/>
      <c r="N12" s="26"/>
      <c r="O12" s="30"/>
      <c r="P12" s="23"/>
      <c r="Q12" s="26"/>
      <c r="R12" s="28" t="s">
        <v>75</v>
      </c>
      <c r="S12" s="28" t="s">
        <v>76</v>
      </c>
    </row>
    <row r="13" spans="1:19">
      <c r="A13" s="20">
        <v>9</v>
      </c>
      <c r="B13" s="31" t="s">
        <v>20</v>
      </c>
      <c r="C13" s="22">
        <v>5062</v>
      </c>
      <c r="D13" s="23" t="s">
        <v>77</v>
      </c>
      <c r="E13" s="24">
        <v>25</v>
      </c>
      <c r="F13" s="25">
        <v>6039</v>
      </c>
      <c r="G13" s="23" t="s">
        <v>78</v>
      </c>
      <c r="H13" s="26">
        <v>12</v>
      </c>
      <c r="I13" s="27">
        <v>6038</v>
      </c>
      <c r="J13" s="28" t="s">
        <v>79</v>
      </c>
      <c r="K13" s="26">
        <v>13</v>
      </c>
      <c r="L13" s="29"/>
      <c r="M13" s="23"/>
      <c r="N13" s="26"/>
      <c r="O13" s="30"/>
      <c r="P13" s="23"/>
      <c r="Q13" s="26"/>
      <c r="R13" s="28" t="s">
        <v>80</v>
      </c>
      <c r="S13" s="28" t="s">
        <v>81</v>
      </c>
    </row>
    <row r="14" spans="1:19">
      <c r="A14" s="20">
        <v>10</v>
      </c>
      <c r="B14" s="31" t="s">
        <v>22</v>
      </c>
      <c r="C14" s="22">
        <v>5209</v>
      </c>
      <c r="D14" s="23" t="s">
        <v>82</v>
      </c>
      <c r="E14" s="24">
        <v>41</v>
      </c>
      <c r="F14" s="25">
        <v>6256</v>
      </c>
      <c r="G14" s="23" t="s">
        <v>83</v>
      </c>
      <c r="H14" s="26">
        <v>16</v>
      </c>
      <c r="I14" s="27">
        <v>6397</v>
      </c>
      <c r="J14" s="28" t="s">
        <v>84</v>
      </c>
      <c r="K14" s="26">
        <v>47</v>
      </c>
      <c r="L14" s="29"/>
      <c r="M14" s="23"/>
      <c r="N14" s="26"/>
      <c r="O14" s="30"/>
      <c r="P14" s="23"/>
      <c r="Q14" s="26"/>
      <c r="R14" s="28" t="s">
        <v>85</v>
      </c>
      <c r="S14" s="28" t="s">
        <v>86</v>
      </c>
    </row>
    <row r="15" spans="1:19">
      <c r="A15" s="20">
        <v>11</v>
      </c>
      <c r="B15" s="32" t="s">
        <v>87</v>
      </c>
      <c r="C15" s="22">
        <v>6381</v>
      </c>
      <c r="D15" s="23" t="s">
        <v>88</v>
      </c>
      <c r="E15" s="24">
        <v>3</v>
      </c>
      <c r="F15" s="25">
        <v>6383</v>
      </c>
      <c r="G15" s="23" t="s">
        <v>89</v>
      </c>
      <c r="H15" s="26">
        <v>1</v>
      </c>
      <c r="I15" s="27">
        <v>6607</v>
      </c>
      <c r="J15" s="28" t="s">
        <v>90</v>
      </c>
      <c r="K15" s="26">
        <v>7</v>
      </c>
      <c r="L15" s="29"/>
      <c r="M15" s="23"/>
      <c r="N15" s="26"/>
      <c r="O15" s="30"/>
      <c r="P15" s="23"/>
      <c r="Q15" s="26"/>
      <c r="R15" s="28" t="s">
        <v>91</v>
      </c>
      <c r="S15" s="28" t="s">
        <v>92</v>
      </c>
    </row>
    <row r="16" spans="1:19">
      <c r="A16" s="20">
        <v>12</v>
      </c>
      <c r="B16" s="33" t="s">
        <v>93</v>
      </c>
      <c r="C16" s="22">
        <v>5731</v>
      </c>
      <c r="D16" s="23" t="s">
        <v>94</v>
      </c>
      <c r="E16" s="24">
        <v>9</v>
      </c>
      <c r="F16" s="25">
        <v>5735</v>
      </c>
      <c r="G16" s="23" t="s">
        <v>95</v>
      </c>
      <c r="H16" s="26">
        <v>10</v>
      </c>
      <c r="I16" s="27">
        <v>6609</v>
      </c>
      <c r="J16" s="28" t="s">
        <v>96</v>
      </c>
      <c r="K16" s="26">
        <v>2</v>
      </c>
      <c r="L16" s="29"/>
      <c r="M16" s="23"/>
      <c r="N16" s="26"/>
      <c r="O16" s="30"/>
      <c r="P16" s="23"/>
      <c r="Q16" s="26"/>
      <c r="R16" s="28" t="s">
        <v>97</v>
      </c>
      <c r="S16" s="28" t="s">
        <v>97</v>
      </c>
    </row>
    <row r="17" spans="1:19">
      <c r="A17" s="20">
        <v>13</v>
      </c>
      <c r="B17" s="33"/>
      <c r="C17" s="34"/>
      <c r="D17" s="23"/>
      <c r="E17" s="35"/>
      <c r="F17" s="36"/>
      <c r="G17" s="23"/>
      <c r="H17" s="37"/>
      <c r="I17" s="38"/>
      <c r="J17" s="39"/>
      <c r="K17" s="37"/>
      <c r="L17" s="34"/>
      <c r="M17" s="23"/>
      <c r="N17" s="37"/>
      <c r="O17" s="36"/>
      <c r="P17" s="23"/>
      <c r="Q17" s="37"/>
      <c r="R17" s="39"/>
      <c r="S17" s="39"/>
    </row>
    <row r="18" spans="1:19">
      <c r="A18" s="20">
        <v>14</v>
      </c>
      <c r="B18" s="33"/>
      <c r="C18" s="34"/>
      <c r="D18" s="23"/>
      <c r="E18" s="35"/>
      <c r="F18" s="36"/>
      <c r="G18" s="23"/>
      <c r="H18" s="37"/>
      <c r="I18" s="38"/>
      <c r="J18" s="39"/>
      <c r="K18" s="37"/>
      <c r="L18" s="34"/>
      <c r="M18" s="23"/>
      <c r="N18" s="37"/>
      <c r="O18" s="36"/>
      <c r="P18" s="23"/>
      <c r="Q18" s="37"/>
      <c r="R18" s="39"/>
      <c r="S18" s="39"/>
    </row>
    <row r="19" spans="1:19">
      <c r="A19" s="20">
        <v>15</v>
      </c>
      <c r="B19" s="33"/>
      <c r="C19" s="34"/>
      <c r="D19" s="23"/>
      <c r="E19" s="35"/>
      <c r="F19" s="36"/>
      <c r="G19" s="23"/>
      <c r="H19" s="37"/>
      <c r="I19" s="38"/>
      <c r="J19" s="39"/>
      <c r="K19" s="37"/>
      <c r="L19" s="34"/>
      <c r="M19" s="23"/>
      <c r="N19" s="37"/>
      <c r="O19" s="36"/>
      <c r="P19" s="23"/>
      <c r="Q19" s="37"/>
      <c r="R19" s="39"/>
      <c r="S19" s="39"/>
    </row>
  </sheetData>
  <mergeCells count="1">
    <mergeCell ref="A1:S3"/>
  </mergeCells>
  <printOptions horizontalCentered="1"/>
  <pageMargins left="0.59027777777777801" right="0.59027777777777801" top="0.98402777777777795" bottom="0.98402777777777795" header="0.51180555555555496" footer="0.51180555555555496"/>
  <pageSetup paperSize="9" firstPageNumber="0" fitToHeight="0" orientation="landscape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D7E4BD"/>
  </sheetPr>
  <dimension ref="A1:S17"/>
  <sheetViews>
    <sheetView zoomScaleNormal="100" workbookViewId="0">
      <selection activeCell="K23" sqref="K23"/>
    </sheetView>
  </sheetViews>
  <sheetFormatPr defaultRowHeight="14.4"/>
  <cols>
    <col min="1" max="1" width="11.6640625" customWidth="1"/>
    <col min="2" max="2" width="41.21875" style="10" customWidth="1"/>
    <col min="3" max="3" width="5.88671875" style="10" customWidth="1"/>
    <col min="4" max="4" width="16" style="10" customWidth="1"/>
    <col min="5" max="5" width="4.6640625" style="10" customWidth="1"/>
    <col min="6" max="6" width="5.88671875" style="10" customWidth="1"/>
    <col min="7" max="7" width="16" style="10" customWidth="1"/>
    <col min="8" max="8" width="4.6640625" style="11" customWidth="1"/>
    <col min="9" max="9" width="5.88671875" style="11" customWidth="1"/>
    <col min="10" max="10" width="16" style="11" customWidth="1"/>
    <col min="11" max="11" width="4.6640625" style="11" customWidth="1"/>
    <col min="12" max="12" width="5.6640625" style="11" customWidth="1"/>
    <col min="13" max="13" width="16" style="11" customWidth="1"/>
    <col min="14" max="14" width="4.6640625" style="11" customWidth="1"/>
    <col min="15" max="15" width="5.44140625" style="11" customWidth="1"/>
    <col min="16" max="16" width="16" style="11" customWidth="1"/>
    <col min="17" max="17" width="4.6640625" style="11" customWidth="1"/>
    <col min="18" max="18" width="9.6640625" style="11" customWidth="1"/>
    <col min="19" max="19" width="8.88671875" style="10" customWidth="1"/>
    <col min="20" max="249" width="8.44140625" customWidth="1"/>
    <col min="250" max="250" width="4" customWidth="1"/>
    <col min="251" max="251" width="28.5546875" customWidth="1"/>
    <col min="252" max="252" width="5" customWidth="1"/>
    <col min="253" max="253" width="1.44140625" customWidth="1"/>
    <col min="254" max="254" width="5.5546875" customWidth="1"/>
    <col min="255" max="255" width="4.44140625" customWidth="1"/>
    <col min="256" max="256" width="1.44140625" customWidth="1"/>
    <col min="257" max="257" width="5.44140625" customWidth="1"/>
    <col min="258" max="258" width="4.44140625" customWidth="1"/>
    <col min="259" max="259" width="1.44140625" customWidth="1"/>
    <col min="260" max="260" width="5.109375" customWidth="1"/>
    <col min="261" max="261" width="4.5546875" customWidth="1"/>
    <col min="262" max="262" width="1.44140625" customWidth="1"/>
    <col min="263" max="263" width="4.88671875" customWidth="1"/>
    <col min="264" max="505" width="8.44140625" customWidth="1"/>
    <col min="506" max="506" width="4" customWidth="1"/>
    <col min="507" max="507" width="28.5546875" customWidth="1"/>
    <col min="508" max="508" width="5" customWidth="1"/>
    <col min="509" max="509" width="1.44140625" customWidth="1"/>
    <col min="510" max="510" width="5.5546875" customWidth="1"/>
    <col min="511" max="511" width="4.44140625" customWidth="1"/>
    <col min="512" max="512" width="1.44140625" customWidth="1"/>
    <col min="513" max="513" width="5.44140625" customWidth="1"/>
    <col min="514" max="514" width="4.44140625" customWidth="1"/>
    <col min="515" max="515" width="1.44140625" customWidth="1"/>
    <col min="516" max="516" width="5.109375" customWidth="1"/>
    <col min="517" max="517" width="4.5546875" customWidth="1"/>
    <col min="518" max="518" width="1.44140625" customWidth="1"/>
    <col min="519" max="519" width="4.88671875" customWidth="1"/>
    <col min="520" max="761" width="8.44140625" customWidth="1"/>
    <col min="762" max="762" width="4" customWidth="1"/>
    <col min="763" max="763" width="28.5546875" customWidth="1"/>
    <col min="764" max="764" width="5" customWidth="1"/>
    <col min="765" max="765" width="1.44140625" customWidth="1"/>
    <col min="766" max="766" width="5.5546875" customWidth="1"/>
    <col min="767" max="767" width="4.44140625" customWidth="1"/>
    <col min="768" max="768" width="1.44140625" customWidth="1"/>
    <col min="769" max="769" width="5.44140625" customWidth="1"/>
    <col min="770" max="770" width="4.44140625" customWidth="1"/>
    <col min="771" max="771" width="1.44140625" customWidth="1"/>
    <col min="772" max="772" width="5.109375" customWidth="1"/>
    <col min="773" max="773" width="4.5546875" customWidth="1"/>
    <col min="774" max="774" width="1.44140625" customWidth="1"/>
    <col min="775" max="775" width="4.88671875" customWidth="1"/>
    <col min="776" max="1017" width="8.44140625" customWidth="1"/>
    <col min="1018" max="1018" width="4" customWidth="1"/>
    <col min="1019" max="1019" width="28.5546875" customWidth="1"/>
    <col min="1020" max="1020" width="5" customWidth="1"/>
    <col min="1021" max="1021" width="1.44140625" customWidth="1"/>
    <col min="1022" max="1022" width="5.5546875" customWidth="1"/>
    <col min="1023" max="1023" width="4.44140625" customWidth="1"/>
    <col min="1024" max="1025" width="1.44140625" customWidth="1"/>
  </cols>
  <sheetData>
    <row r="1" spans="1:19" ht="30" customHeight="1"/>
    <row r="2" spans="1:19" ht="18" customHeight="1">
      <c r="A2" s="200" t="s">
        <v>98</v>
      </c>
      <c r="B2" s="201" t="s">
        <v>99</v>
      </c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1"/>
      <c r="O2" s="201"/>
      <c r="P2" s="201"/>
      <c r="Q2" s="201"/>
      <c r="R2" s="201"/>
      <c r="S2" s="201"/>
    </row>
    <row r="3" spans="1:19" ht="16.5" customHeight="1">
      <c r="A3" s="200"/>
      <c r="B3" s="202" t="s">
        <v>100</v>
      </c>
      <c r="C3" s="202"/>
      <c r="D3" s="202"/>
      <c r="E3" s="202"/>
      <c r="F3" s="202"/>
      <c r="G3" s="202"/>
      <c r="H3" s="202"/>
      <c r="I3" s="202"/>
      <c r="J3" s="202"/>
      <c r="K3" s="202"/>
      <c r="L3" s="202"/>
      <c r="M3" s="202"/>
      <c r="N3" s="202"/>
      <c r="O3" s="202"/>
      <c r="P3" s="202"/>
      <c r="Q3" s="202"/>
      <c r="R3" s="202"/>
      <c r="S3" s="202"/>
    </row>
    <row r="4" spans="1:19">
      <c r="A4" s="40" t="s">
        <v>101</v>
      </c>
      <c r="B4" s="13" t="s">
        <v>30</v>
      </c>
      <c r="C4" s="14" t="s">
        <v>31</v>
      </c>
      <c r="D4" s="15" t="s">
        <v>32</v>
      </c>
      <c r="E4" s="16" t="s">
        <v>102</v>
      </c>
      <c r="F4" s="14" t="s">
        <v>31</v>
      </c>
      <c r="G4" s="15" t="s">
        <v>32</v>
      </c>
      <c r="H4" s="16" t="s">
        <v>102</v>
      </c>
      <c r="I4" s="17" t="s">
        <v>31</v>
      </c>
      <c r="J4" s="15" t="s">
        <v>32</v>
      </c>
      <c r="K4" s="16" t="s">
        <v>102</v>
      </c>
      <c r="L4" s="14" t="s">
        <v>31</v>
      </c>
      <c r="M4" s="15" t="s">
        <v>32</v>
      </c>
      <c r="N4" s="16" t="s">
        <v>102</v>
      </c>
      <c r="O4" s="14" t="s">
        <v>31</v>
      </c>
      <c r="P4" s="15" t="s">
        <v>32</v>
      </c>
      <c r="Q4" s="16" t="s">
        <v>102</v>
      </c>
      <c r="R4" s="14" t="s">
        <v>34</v>
      </c>
      <c r="S4" s="15" t="s">
        <v>35</v>
      </c>
    </row>
    <row r="5" spans="1:19">
      <c r="A5" s="203" t="s">
        <v>103</v>
      </c>
      <c r="B5" s="41" t="str">
        <f>'Prezence 10.6.'!B5</f>
        <v>Městský nohejbalový klub Modřice, z.s. "A"</v>
      </c>
      <c r="C5" s="41">
        <f>'Prezence 10.6.'!C5</f>
        <v>5268</v>
      </c>
      <c r="D5" s="41" t="str">
        <f>'Prezence 10.6.'!D5</f>
        <v>Kolouch Patrik</v>
      </c>
      <c r="E5" s="41">
        <f>'Prezence 10.6.'!E5</f>
        <v>2</v>
      </c>
      <c r="F5" s="41">
        <f>'Prezence 10.6.'!F5</f>
        <v>5287</v>
      </c>
      <c r="G5" s="41" t="str">
        <f>'Prezence 10.6.'!G5</f>
        <v>Svoboda Michael</v>
      </c>
      <c r="H5" s="41">
        <f>'Prezence 10.6.'!H5</f>
        <v>11</v>
      </c>
      <c r="I5" s="41">
        <f>'Prezence 10.6.'!I5</f>
        <v>6006</v>
      </c>
      <c r="J5" s="41" t="str">
        <f>'Prezence 10.6.'!J5</f>
        <v>Sluka Tomáš</v>
      </c>
      <c r="K5" s="41">
        <f>'Prezence 10.6.'!K5</f>
        <v>23</v>
      </c>
      <c r="L5" s="41">
        <f>'Prezence 10.6.'!L5</f>
        <v>0</v>
      </c>
      <c r="M5" s="41">
        <f>'Prezence 10.6.'!M5</f>
        <v>0</v>
      </c>
      <c r="N5" s="41">
        <f>'Prezence 10.6.'!N5</f>
        <v>0</v>
      </c>
      <c r="O5" s="41">
        <f>'Prezence 10.6.'!O5</f>
        <v>0</v>
      </c>
      <c r="P5" s="41">
        <f>'Prezence 10.6.'!P5</f>
        <v>0</v>
      </c>
      <c r="Q5" s="41">
        <f>'Prezence 10.6.'!Q5</f>
        <v>0</v>
      </c>
      <c r="R5" s="41" t="str">
        <f>'Prezence 10.6.'!R5</f>
        <v>Kolouch</v>
      </c>
      <c r="S5" s="41" t="str">
        <f>'Prezence 10.6.'!S5</f>
        <v>Bednář</v>
      </c>
    </row>
    <row r="6" spans="1:19">
      <c r="A6" s="203"/>
      <c r="B6" s="41" t="str">
        <f>'Prezence 10.6.'!B14</f>
        <v>T.J. SOKOL Holice</v>
      </c>
      <c r="C6" s="41">
        <f>'Prezence 10.6.'!C14</f>
        <v>5209</v>
      </c>
      <c r="D6" s="41" t="str">
        <f>'Prezence 10.6.'!D14</f>
        <v>Herynek Petr</v>
      </c>
      <c r="E6" s="41">
        <f>'Prezence 10.6.'!E14</f>
        <v>41</v>
      </c>
      <c r="F6" s="41">
        <f>'Prezence 10.6.'!F14</f>
        <v>6256</v>
      </c>
      <c r="G6" s="41" t="str">
        <f>'Prezence 10.6.'!G14</f>
        <v>Jirka Ota</v>
      </c>
      <c r="H6" s="41">
        <f>'Prezence 10.6.'!H14</f>
        <v>16</v>
      </c>
      <c r="I6" s="41">
        <f>'Prezence 10.6.'!I14</f>
        <v>6397</v>
      </c>
      <c r="J6" s="41" t="str">
        <f>'Prezence 10.6.'!J14</f>
        <v>Machatý Dominik</v>
      </c>
      <c r="K6" s="41">
        <f>'Prezence 10.6.'!K14</f>
        <v>47</v>
      </c>
      <c r="L6" s="41">
        <f>'Prezence 10.6.'!L14</f>
        <v>0</v>
      </c>
      <c r="M6" s="41">
        <f>'Prezence 10.6.'!M14</f>
        <v>0</v>
      </c>
      <c r="N6" s="41">
        <f>'Prezence 10.6.'!N14</f>
        <v>0</v>
      </c>
      <c r="O6" s="41">
        <f>'Prezence 10.6.'!O14</f>
        <v>0</v>
      </c>
      <c r="P6" s="41">
        <f>'Prezence 10.6.'!P14</f>
        <v>0</v>
      </c>
      <c r="Q6" s="41">
        <f>'Prezence 10.6.'!Q14</f>
        <v>0</v>
      </c>
      <c r="R6" s="41" t="str">
        <f>'Prezence 10.6.'!R14</f>
        <v>Jirka</v>
      </c>
      <c r="S6" s="41" t="str">
        <f>'Prezence 10.6.'!S14</f>
        <v>Křepelka</v>
      </c>
    </row>
    <row r="7" spans="1:19" ht="14.4" customHeight="1">
      <c r="A7" s="203"/>
      <c r="B7" s="42" t="str">
        <f>'Prezence 10.6.'!B12</f>
        <v>TJ Baník Stříbro</v>
      </c>
      <c r="C7" s="42">
        <f>'Prezence 10.6.'!C12</f>
        <v>5153</v>
      </c>
      <c r="D7" s="42" t="str">
        <f>'Prezence 10.6.'!D12</f>
        <v>Tolar Ondřej</v>
      </c>
      <c r="E7" s="42">
        <f>'Prezence 10.6.'!E12</f>
        <v>6</v>
      </c>
      <c r="F7" s="42">
        <f>'Prezence 10.6.'!F12</f>
        <v>5154</v>
      </c>
      <c r="G7" s="42" t="str">
        <f>'Prezence 10.6.'!G12</f>
        <v>Adam Gaszczyk</v>
      </c>
      <c r="H7" s="42">
        <f>'Prezence 10.6.'!H12</f>
        <v>5</v>
      </c>
      <c r="I7" s="42">
        <f>'Prezence 10.6.'!I12</f>
        <v>6230</v>
      </c>
      <c r="J7" s="42" t="str">
        <f>'Prezence 10.6.'!J12</f>
        <v>Sobotka Lukáš</v>
      </c>
      <c r="K7" s="42">
        <f>'Prezence 10.6.'!K12</f>
        <v>3</v>
      </c>
      <c r="L7" s="42">
        <f>'Prezence 10.6.'!L12</f>
        <v>0</v>
      </c>
      <c r="M7" s="42">
        <f>'Prezence 10.6.'!M12</f>
        <v>0</v>
      </c>
      <c r="N7" s="42">
        <f>'Prezence 10.6.'!N12</f>
        <v>0</v>
      </c>
      <c r="O7" s="42">
        <f>'Prezence 10.6.'!O12</f>
        <v>0</v>
      </c>
      <c r="P7" s="42">
        <f>'Prezence 10.6.'!P12</f>
        <v>0</v>
      </c>
      <c r="Q7" s="42">
        <f>'Prezence 10.6.'!Q12</f>
        <v>0</v>
      </c>
      <c r="R7" s="42" t="str">
        <f>'Prezence 10.6.'!R12</f>
        <v>Gasczyk</v>
      </c>
      <c r="S7" s="42" t="str">
        <f>'Prezence 10.6.'!S12</f>
        <v>Tolar</v>
      </c>
    </row>
    <row r="8" spans="1:19">
      <c r="A8" s="204" t="s">
        <v>104</v>
      </c>
      <c r="B8" s="43" t="str">
        <f>'Prezence 10.6.'!B8</f>
        <v>SK Liapor - Witte Karlovy Vary z.s.</v>
      </c>
      <c r="C8" s="43">
        <f>'Prezence 10.6.'!C8</f>
        <v>6227</v>
      </c>
      <c r="D8" s="43" t="str">
        <f>'Prezence 10.6.'!D8</f>
        <v>Gregor Tobiáš</v>
      </c>
      <c r="E8" s="43">
        <f>'Prezence 10.6.'!E8</f>
        <v>1</v>
      </c>
      <c r="F8" s="43">
        <f>'Prezence 10.6.'!F8</f>
        <v>5474</v>
      </c>
      <c r="G8" s="43" t="str">
        <f>'Prezence 10.6.'!G8</f>
        <v>Lebeda Marek</v>
      </c>
      <c r="H8" s="43">
        <f>'Prezence 10.6.'!H8</f>
        <v>8</v>
      </c>
      <c r="I8" s="43">
        <f>'Prezence 10.6.'!I8</f>
        <v>6072</v>
      </c>
      <c r="J8" s="43" t="str">
        <f>'Prezence 10.6.'!J8</f>
        <v>Stýblo Petr</v>
      </c>
      <c r="K8" s="43">
        <f>'Prezence 10.6.'!K8</f>
        <v>9</v>
      </c>
      <c r="L8" s="43">
        <f>'Prezence 10.6.'!L8</f>
        <v>6352</v>
      </c>
      <c r="M8" s="43" t="str">
        <f>'Prezence 10.6.'!M8</f>
        <v>Sunek Matěj</v>
      </c>
      <c r="N8" s="43">
        <f>'Prezence 10.6.'!N8</f>
        <v>13</v>
      </c>
      <c r="O8" s="43">
        <f>'Prezence 10.6.'!O8</f>
        <v>0</v>
      </c>
      <c r="P8" s="43">
        <f>'Prezence 10.6.'!P8</f>
        <v>0</v>
      </c>
      <c r="Q8" s="43">
        <f>'Prezence 10.6.'!Q8</f>
        <v>0</v>
      </c>
      <c r="R8" s="43" t="str">
        <f>'Prezence 10.6.'!R8</f>
        <v>Stýblo</v>
      </c>
      <c r="S8" s="43" t="str">
        <f>'Prezence 10.6.'!S8</f>
        <v>Dutka</v>
      </c>
    </row>
    <row r="9" spans="1:19">
      <c r="A9" s="204"/>
      <c r="B9" s="24" t="str">
        <f>'Prezence 10.6.'!B13</f>
        <v>TJ Peklo nad Zdobnicí</v>
      </c>
      <c r="C9" s="24">
        <f>'Prezence 10.6.'!C13</f>
        <v>5062</v>
      </c>
      <c r="D9" s="24" t="str">
        <f>'Prezence 10.6.'!D13</f>
        <v>Jarkovský Pavel</v>
      </c>
      <c r="E9" s="24">
        <f>'Prezence 10.6.'!E13</f>
        <v>25</v>
      </c>
      <c r="F9" s="24">
        <f>'Prezence 10.6.'!F13</f>
        <v>6039</v>
      </c>
      <c r="G9" s="24" t="str">
        <f>'Prezence 10.6.'!G13</f>
        <v>Koblic Martin</v>
      </c>
      <c r="H9" s="24">
        <f>'Prezence 10.6.'!H13</f>
        <v>12</v>
      </c>
      <c r="I9" s="24">
        <f>'Prezence 10.6.'!I13</f>
        <v>6038</v>
      </c>
      <c r="J9" s="24" t="str">
        <f>'Prezence 10.6.'!J13</f>
        <v>Jindra Jaroslav</v>
      </c>
      <c r="K9" s="24">
        <f>'Prezence 10.6.'!K13</f>
        <v>13</v>
      </c>
      <c r="L9" s="24">
        <f>'Prezence 10.6.'!L13</f>
        <v>0</v>
      </c>
      <c r="M9" s="24">
        <f>'Prezence 10.6.'!M13</f>
        <v>0</v>
      </c>
      <c r="N9" s="24">
        <f>'Prezence 10.6.'!N13</f>
        <v>0</v>
      </c>
      <c r="O9" s="24">
        <f>'Prezence 10.6.'!O13</f>
        <v>0</v>
      </c>
      <c r="P9" s="24">
        <f>'Prezence 10.6.'!P13</f>
        <v>0</v>
      </c>
      <c r="Q9" s="24">
        <f>'Prezence 10.6.'!Q13</f>
        <v>0</v>
      </c>
      <c r="R9" s="24" t="str">
        <f>'Prezence 10.6.'!R13</f>
        <v>Jarkovský</v>
      </c>
      <c r="S9" s="24" t="str">
        <f>'Prezence 10.6.'!S13</f>
        <v>Hostinský</v>
      </c>
    </row>
    <row r="10" spans="1:19" ht="14.4" customHeight="1">
      <c r="A10" s="204"/>
      <c r="B10" s="44" t="str">
        <f>'Prezence 10.6.'!B11</f>
        <v>Tělovýchovná jednota Radomyšl, z.s.</v>
      </c>
      <c r="C10" s="44">
        <f>'Prezence 10.6.'!C11</f>
        <v>5335</v>
      </c>
      <c r="D10" s="44" t="str">
        <f>'Prezence 10.6.'!D11</f>
        <v>Mandl Šimon</v>
      </c>
      <c r="E10" s="44">
        <f>'Prezence 10.6.'!E11</f>
        <v>28</v>
      </c>
      <c r="F10" s="44">
        <f>'Prezence 10.6.'!F11</f>
        <v>6362</v>
      </c>
      <c r="G10" s="44" t="str">
        <f>'Prezence 10.6.'!G11</f>
        <v>Mach Štěpán</v>
      </c>
      <c r="H10" s="44">
        <f>'Prezence 10.6.'!H11</f>
        <v>25</v>
      </c>
      <c r="I10" s="44">
        <f>'Prezence 10.6.'!I11</f>
        <v>5836</v>
      </c>
      <c r="J10" s="44" t="str">
        <f>'Prezence 10.6.'!J11</f>
        <v>Votava Tomáš</v>
      </c>
      <c r="K10" s="44">
        <f>'Prezence 10.6.'!K11</f>
        <v>5</v>
      </c>
      <c r="L10" s="44">
        <f>'Prezence 10.6.'!L11</f>
        <v>0</v>
      </c>
      <c r="M10" s="44">
        <f>'Prezence 10.6.'!M11</f>
        <v>0</v>
      </c>
      <c r="N10" s="44">
        <f>'Prezence 10.6.'!N11</f>
        <v>0</v>
      </c>
      <c r="O10" s="44">
        <f>'Prezence 10.6.'!O11</f>
        <v>0</v>
      </c>
      <c r="P10" s="44">
        <f>'Prezence 10.6.'!P11</f>
        <v>0</v>
      </c>
      <c r="Q10" s="44">
        <f>'Prezence 10.6.'!Q11</f>
        <v>0</v>
      </c>
      <c r="R10" s="44" t="str">
        <f>'Prezence 10.6.'!R11</f>
        <v>Mandl</v>
      </c>
      <c r="S10" s="44" t="str">
        <f>'Prezence 10.6.'!S11</f>
        <v>Votava</v>
      </c>
    </row>
    <row r="11" spans="1:19">
      <c r="A11" s="199" t="s">
        <v>105</v>
      </c>
      <c r="B11" s="45" t="str">
        <f>'Prezence 10.6.'!B6</f>
        <v>Městský nohejbalový klub Modřice, z.s. "B"</v>
      </c>
      <c r="C11" s="45">
        <f>'Prezence 10.6.'!C6</f>
        <v>5238</v>
      </c>
      <c r="D11" s="45" t="str">
        <f>'Prezence 10.6.'!D6</f>
        <v>Bednář Tadeáš</v>
      </c>
      <c r="E11" s="45">
        <f>'Prezence 10.6.'!E6</f>
        <v>45</v>
      </c>
      <c r="F11" s="45">
        <f>'Prezence 10.6.'!F6</f>
        <v>5260</v>
      </c>
      <c r="G11" s="45" t="str">
        <f>'Prezence 10.6.'!G6</f>
        <v>Iláš Patrik</v>
      </c>
      <c r="H11" s="45">
        <f>'Prezence 10.6.'!H6</f>
        <v>17</v>
      </c>
      <c r="I11" s="45">
        <f>'Prezence 10.6.'!I6</f>
        <v>5262</v>
      </c>
      <c r="J11" s="45" t="str">
        <f>'Prezence 10.6.'!J6</f>
        <v>Jahoda Tomáš</v>
      </c>
      <c r="K11" s="45">
        <f>'Prezence 10.6.'!K6</f>
        <v>5</v>
      </c>
      <c r="L11" s="45">
        <f>'Prezence 10.6.'!L6</f>
        <v>0</v>
      </c>
      <c r="M11" s="45">
        <f>'Prezence 10.6.'!M6</f>
        <v>0</v>
      </c>
      <c r="N11" s="45">
        <f>'Prezence 10.6.'!N6</f>
        <v>0</v>
      </c>
      <c r="O11" s="45">
        <f>'Prezence 10.6.'!O6</f>
        <v>0</v>
      </c>
      <c r="P11" s="45">
        <f>'Prezence 10.6.'!P6</f>
        <v>0</v>
      </c>
      <c r="Q11" s="45">
        <f>'Prezence 10.6.'!Q6</f>
        <v>0</v>
      </c>
      <c r="R11" s="45" t="str">
        <f>'Prezence 10.6.'!R6</f>
        <v>Bednář</v>
      </c>
      <c r="S11" s="45" t="str">
        <f>'Prezence 10.6.'!S6</f>
        <v>Bednář</v>
      </c>
    </row>
    <row r="12" spans="1:19">
      <c r="A12" s="199"/>
      <c r="B12" s="45" t="str">
        <f>'Prezence 10.6.'!B7</f>
        <v>TJ Dynamo České Budějovice z.s.</v>
      </c>
      <c r="C12" s="45">
        <f>'Prezence 10.6.'!C7</f>
        <v>6301</v>
      </c>
      <c r="D12" s="45" t="str">
        <f>'Prezence 10.6.'!D7</f>
        <v>Buchal Patrik</v>
      </c>
      <c r="E12" s="45">
        <f>'Prezence 10.6.'!E7</f>
        <v>7</v>
      </c>
      <c r="F12" s="45">
        <f>'Prezence 10.6.'!F7</f>
        <v>6302</v>
      </c>
      <c r="G12" s="45" t="str">
        <f>'Prezence 10.6.'!G7</f>
        <v>Kalianko Kryštof</v>
      </c>
      <c r="H12" s="45">
        <f>'Prezence 10.6.'!H7</f>
        <v>5</v>
      </c>
      <c r="I12" s="45">
        <f>'Prezence 10.6.'!I7</f>
        <v>6303</v>
      </c>
      <c r="J12" s="45" t="str">
        <f>'Prezence 10.6.'!J7</f>
        <v>Štrob Jaromír</v>
      </c>
      <c r="K12" s="45">
        <f>'Prezence 10.6.'!K7</f>
        <v>3</v>
      </c>
      <c r="L12" s="45">
        <f>'Prezence 10.6.'!L7</f>
        <v>0</v>
      </c>
      <c r="M12" s="45">
        <f>'Prezence 10.6.'!M7</f>
        <v>0</v>
      </c>
      <c r="N12" s="45">
        <f>'Prezence 10.6.'!N7</f>
        <v>0</v>
      </c>
      <c r="O12" s="45">
        <f>'Prezence 10.6.'!O7</f>
        <v>0</v>
      </c>
      <c r="P12" s="45">
        <f>'Prezence 10.6.'!P7</f>
        <v>0</v>
      </c>
      <c r="Q12" s="45">
        <f>'Prezence 10.6.'!Q7</f>
        <v>0</v>
      </c>
      <c r="R12" s="45" t="str">
        <f>'Prezence 10.6.'!R7</f>
        <v>Buchal</v>
      </c>
      <c r="S12" s="45" t="str">
        <f>'Prezence 10.6.'!S7</f>
        <v>Višvader</v>
      </c>
    </row>
    <row r="13" spans="1:19" ht="14.4" customHeight="1">
      <c r="A13" s="199"/>
      <c r="B13" s="46" t="str">
        <f>'Prezence 10.6.'!B16</f>
        <v>NK RUM Holubice</v>
      </c>
      <c r="C13" s="46">
        <f>'Prezence 10.6.'!C16</f>
        <v>5731</v>
      </c>
      <c r="D13" s="46" t="str">
        <f>'Prezence 10.6.'!D16</f>
        <v>Dlabka František</v>
      </c>
      <c r="E13" s="46">
        <f>'Prezence 10.6.'!E16</f>
        <v>9</v>
      </c>
      <c r="F13" s="46">
        <f>'Prezence 10.6.'!F16</f>
        <v>5735</v>
      </c>
      <c r="G13" s="46" t="str">
        <f>'Prezence 10.6.'!G16</f>
        <v>Kordiovský Adam</v>
      </c>
      <c r="H13" s="46">
        <f>'Prezence 10.6.'!H16</f>
        <v>10</v>
      </c>
      <c r="I13" s="46">
        <f>'Prezence 10.6.'!I16</f>
        <v>6609</v>
      </c>
      <c r="J13" s="46" t="str">
        <f>'Prezence 10.6.'!J16</f>
        <v>Havlík Antonín</v>
      </c>
      <c r="K13" s="46">
        <f>'Prezence 10.6.'!K16</f>
        <v>2</v>
      </c>
      <c r="L13" s="46">
        <f>'Prezence 10.6.'!L16</f>
        <v>0</v>
      </c>
      <c r="M13" s="46">
        <f>'Prezence 10.6.'!M16</f>
        <v>0</v>
      </c>
      <c r="N13" s="46">
        <f>'Prezence 10.6.'!N16</f>
        <v>0</v>
      </c>
      <c r="O13" s="46">
        <f>'Prezence 10.6.'!O16</f>
        <v>0</v>
      </c>
      <c r="P13" s="46">
        <f>'Prezence 10.6.'!P16</f>
        <v>0</v>
      </c>
      <c r="Q13" s="46">
        <f>'Prezence 10.6.'!Q16</f>
        <v>0</v>
      </c>
      <c r="R13" s="46" t="str">
        <f>'Prezence 10.6.'!R16</f>
        <v>Dlabka</v>
      </c>
      <c r="S13" s="46" t="str">
        <f>'Prezence 10.6.'!S16</f>
        <v>Dlabka</v>
      </c>
    </row>
    <row r="14" spans="1:19">
      <c r="A14" s="199" t="s">
        <v>106</v>
      </c>
      <c r="B14" s="43" t="str">
        <f>'Prezence 10.6.'!B10</f>
        <v>TJ Avia Čakovice</v>
      </c>
      <c r="C14" s="43">
        <f>'Prezence 10.6.'!C10</f>
        <v>4000</v>
      </c>
      <c r="D14" s="43" t="str">
        <f>'Prezence 10.6.'!D10</f>
        <v>Kalous Václav</v>
      </c>
      <c r="E14" s="43">
        <f>'Prezence 10.6.'!E10</f>
        <v>52</v>
      </c>
      <c r="F14" s="43">
        <f>'Prezence 10.6.'!F10</f>
        <v>4515</v>
      </c>
      <c r="G14" s="43" t="str">
        <f>'Prezence 10.6.'!G10</f>
        <v>Matura Tobiáš</v>
      </c>
      <c r="H14" s="43">
        <f>'Prezence 10.6.'!H10</f>
        <v>38</v>
      </c>
      <c r="I14" s="43">
        <f>'Prezence 10.6.'!I10</f>
        <v>5843</v>
      </c>
      <c r="J14" s="43" t="str">
        <f>'Prezence 10.6.'!J10</f>
        <v>Suchý Martin</v>
      </c>
      <c r="K14" s="43">
        <f>'Prezence 10.6.'!K10</f>
        <v>54</v>
      </c>
      <c r="L14" s="43">
        <f>'Prezence 10.6.'!L10</f>
        <v>0</v>
      </c>
      <c r="M14" s="43">
        <f>'Prezence 10.6.'!M10</f>
        <v>0</v>
      </c>
      <c r="N14" s="43">
        <f>'Prezence 10.6.'!N10</f>
        <v>0</v>
      </c>
      <c r="O14" s="43">
        <f>'Prezence 10.6.'!O10</f>
        <v>0</v>
      </c>
      <c r="P14" s="43">
        <f>'Prezence 10.6.'!P10</f>
        <v>0</v>
      </c>
      <c r="Q14" s="43">
        <f>'Prezence 10.6.'!Q10</f>
        <v>0</v>
      </c>
      <c r="R14" s="43" t="str">
        <f>'Prezence 10.6.'!R10</f>
        <v>Kalous</v>
      </c>
      <c r="S14" s="43" t="str">
        <f>'Prezence 10.6.'!S10</f>
        <v>Suchý</v>
      </c>
    </row>
    <row r="15" spans="1:19">
      <c r="A15" s="199"/>
      <c r="B15" s="24" t="str">
        <f>'Prezence 10.6.'!B9</f>
        <v>UNITOP SKP Žďár nad Sázavou - oddíl nohejbalu</v>
      </c>
      <c r="C15" s="24">
        <f>'Prezence 10.6.'!C9</f>
        <v>4665</v>
      </c>
      <c r="D15" s="24" t="str">
        <f>'Prezence 10.6.'!D9</f>
        <v>Bukáček Adam</v>
      </c>
      <c r="E15" s="24">
        <f>'Prezence 10.6.'!E9</f>
        <v>5</v>
      </c>
      <c r="F15" s="24">
        <f>'Prezence 10.6.'!F9</f>
        <v>5956</v>
      </c>
      <c r="G15" s="24" t="str">
        <f>'Prezence 10.6.'!G9</f>
        <v>Sobotka Matěj</v>
      </c>
      <c r="H15" s="24">
        <f>'Prezence 10.6.'!H9</f>
        <v>6</v>
      </c>
      <c r="I15" s="24">
        <f>'Prezence 10.6.'!I9</f>
        <v>6012</v>
      </c>
      <c r="J15" s="24" t="str">
        <f>'Prezence 10.6.'!J9</f>
        <v>Sládek František</v>
      </c>
      <c r="K15" s="24">
        <f>'Prezence 10.6.'!K9</f>
        <v>2</v>
      </c>
      <c r="L15" s="24">
        <f>'Prezence 10.6.'!L9</f>
        <v>0</v>
      </c>
      <c r="M15" s="24">
        <f>'Prezence 10.6.'!M9</f>
        <v>0</v>
      </c>
      <c r="N15" s="24">
        <f>'Prezence 10.6.'!N9</f>
        <v>0</v>
      </c>
      <c r="O15" s="24">
        <f>'Prezence 10.6.'!O9</f>
        <v>0</v>
      </c>
      <c r="P15" s="24">
        <f>'Prezence 10.6.'!P9</f>
        <v>0</v>
      </c>
      <c r="Q15" s="24">
        <f>'Prezence 10.6.'!Q9</f>
        <v>0</v>
      </c>
      <c r="R15" s="24" t="str">
        <f>'Prezence 10.6.'!R9</f>
        <v>Bukáček</v>
      </c>
      <c r="S15" s="24" t="str">
        <f>'Prezence 10.6.'!S9</f>
        <v>Sobotka</v>
      </c>
    </row>
    <row r="16" spans="1:19" ht="14.4" customHeight="1">
      <c r="A16" s="199"/>
      <c r="B16" s="44" t="str">
        <f>'Prezence 10.6.'!B15</f>
        <v>Městský nohejbalový klub Modřice, z.s. "C"</v>
      </c>
      <c r="C16" s="44">
        <f>'Prezence 10.6.'!C15</f>
        <v>6381</v>
      </c>
      <c r="D16" s="44" t="str">
        <f>'Prezence 10.6.'!D15</f>
        <v>Drietomský Jan</v>
      </c>
      <c r="E16" s="44">
        <f>'Prezence 10.6.'!E15</f>
        <v>3</v>
      </c>
      <c r="F16" s="44">
        <f>'Prezence 10.6.'!F15</f>
        <v>6383</v>
      </c>
      <c r="G16" s="44" t="str">
        <f>'Prezence 10.6.'!G15</f>
        <v>Pauk Šimon</v>
      </c>
      <c r="H16" s="44">
        <f>'Prezence 10.6.'!H15</f>
        <v>1</v>
      </c>
      <c r="I16" s="44">
        <f>'Prezence 10.6.'!I15</f>
        <v>6607</v>
      </c>
      <c r="J16" s="44" t="str">
        <f>'Prezence 10.6.'!J15</f>
        <v>Čuma Jiří</v>
      </c>
      <c r="K16" s="44">
        <f>'Prezence 10.6.'!K15</f>
        <v>7</v>
      </c>
      <c r="L16" s="44">
        <f>'Prezence 10.6.'!L15</f>
        <v>0</v>
      </c>
      <c r="M16" s="44">
        <f>'Prezence 10.6.'!M15</f>
        <v>0</v>
      </c>
      <c r="N16" s="44">
        <f>'Prezence 10.6.'!N15</f>
        <v>0</v>
      </c>
      <c r="O16" s="44">
        <f>'Prezence 10.6.'!O15</f>
        <v>0</v>
      </c>
      <c r="P16" s="44">
        <f>'Prezence 10.6.'!P15</f>
        <v>0</v>
      </c>
      <c r="Q16" s="44">
        <f>'Prezence 10.6.'!Q15</f>
        <v>0</v>
      </c>
      <c r="R16" s="44" t="str">
        <f>'Prezence 10.6.'!R15</f>
        <v>Čuma</v>
      </c>
      <c r="S16" s="44" t="str">
        <f>'Prezence 10.6.'!S15</f>
        <v>Stehlík</v>
      </c>
    </row>
    <row r="17" spans="2:18">
      <c r="B17" s="47"/>
      <c r="C17" s="48"/>
      <c r="D17" s="48"/>
      <c r="E17" s="48"/>
      <c r="F17" s="48"/>
      <c r="G17" s="48"/>
      <c r="H17" s="49"/>
      <c r="I17" s="50"/>
      <c r="J17" s="50"/>
      <c r="K17" s="50"/>
      <c r="L17" s="50"/>
      <c r="M17" s="50"/>
      <c r="N17" s="50"/>
      <c r="O17" s="50"/>
      <c r="P17" s="50"/>
      <c r="Q17" s="50"/>
      <c r="R17" s="50"/>
    </row>
  </sheetData>
  <mergeCells count="7">
    <mergeCell ref="A11:A13"/>
    <mergeCell ref="A14:A16"/>
    <mergeCell ref="A2:A3"/>
    <mergeCell ref="B2:S2"/>
    <mergeCell ref="B3:S3"/>
    <mergeCell ref="A5:A7"/>
    <mergeCell ref="A8:A10"/>
  </mergeCells>
  <pageMargins left="0.7" right="0.7" top="0.78749999999999998" bottom="0.78749999999999998" header="0.51180555555555496" footer="0.51180555555555496"/>
  <pageSetup paperSize="9"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C00000"/>
  </sheetPr>
  <dimension ref="A2:Z67"/>
  <sheetViews>
    <sheetView showGridLines="0" zoomScaleNormal="100" workbookViewId="0">
      <selection activeCell="L7" sqref="L7"/>
    </sheetView>
  </sheetViews>
  <sheetFormatPr defaultRowHeight="14.4"/>
  <cols>
    <col min="1" max="1" width="4" customWidth="1"/>
    <col min="2" max="2" width="33.5546875" customWidth="1"/>
    <col min="3" max="3" width="4.33203125" customWidth="1"/>
    <col min="4" max="4" width="1.44140625" customWidth="1"/>
    <col min="5" max="6" width="4.33203125" customWidth="1"/>
    <col min="7" max="7" width="1.44140625" customWidth="1"/>
    <col min="8" max="9" width="4.33203125" customWidth="1"/>
    <col min="10" max="10" width="1.44140625" customWidth="1"/>
    <col min="11" max="12" width="4.33203125" customWidth="1"/>
    <col min="13" max="13" width="1.44140625" customWidth="1"/>
    <col min="14" max="14" width="4.33203125" customWidth="1"/>
    <col min="15" max="15" width="4.6640625" customWidth="1"/>
    <col min="16" max="16" width="1.44140625" customWidth="1"/>
    <col min="17" max="17" width="4.6640625" customWidth="1"/>
    <col min="18" max="18" width="6.44140625" customWidth="1"/>
    <col min="19" max="19" width="8.44140625" customWidth="1"/>
    <col min="20" max="28" width="2.6640625" customWidth="1"/>
    <col min="29" max="29" width="3" customWidth="1"/>
    <col min="30" max="40" width="2.6640625" customWidth="1"/>
    <col min="41" max="41" width="3" customWidth="1"/>
    <col min="42" max="52" width="2.6640625" customWidth="1"/>
    <col min="53" max="53" width="3" customWidth="1"/>
    <col min="54" max="54" width="2.6640625" customWidth="1"/>
    <col min="55" max="256" width="8.44140625" customWidth="1"/>
    <col min="257" max="257" width="4" customWidth="1"/>
    <col min="258" max="258" width="35.33203125" customWidth="1"/>
    <col min="259" max="259" width="4.33203125" customWidth="1"/>
    <col min="260" max="260" width="1.44140625" customWidth="1"/>
    <col min="261" max="262" width="4.33203125" customWidth="1"/>
    <col min="263" max="263" width="1.44140625" customWidth="1"/>
    <col min="264" max="265" width="4.33203125" customWidth="1"/>
    <col min="266" max="266" width="1.44140625" customWidth="1"/>
    <col min="267" max="268" width="4.33203125" customWidth="1"/>
    <col min="269" max="269" width="1.44140625" customWidth="1"/>
    <col min="270" max="270" width="4.33203125" customWidth="1"/>
    <col min="271" max="271" width="4.6640625" customWidth="1"/>
    <col min="272" max="272" width="1.44140625" customWidth="1"/>
    <col min="273" max="273" width="4.6640625" customWidth="1"/>
    <col min="274" max="274" width="6.6640625" customWidth="1"/>
    <col min="275" max="512" width="8.44140625" customWidth="1"/>
    <col min="513" max="513" width="4" customWidth="1"/>
    <col min="514" max="514" width="35.33203125" customWidth="1"/>
    <col min="515" max="515" width="4.33203125" customWidth="1"/>
    <col min="516" max="516" width="1.44140625" customWidth="1"/>
    <col min="517" max="518" width="4.33203125" customWidth="1"/>
    <col min="519" max="519" width="1.44140625" customWidth="1"/>
    <col min="520" max="521" width="4.33203125" customWidth="1"/>
    <col min="522" max="522" width="1.44140625" customWidth="1"/>
    <col min="523" max="524" width="4.33203125" customWidth="1"/>
    <col min="525" max="525" width="1.44140625" customWidth="1"/>
    <col min="526" max="526" width="4.33203125" customWidth="1"/>
    <col min="527" max="527" width="4.6640625" customWidth="1"/>
    <col min="528" max="528" width="1.44140625" customWidth="1"/>
    <col min="529" max="529" width="4.6640625" customWidth="1"/>
    <col min="530" max="530" width="6.6640625" customWidth="1"/>
    <col min="531" max="768" width="8.44140625" customWidth="1"/>
    <col min="769" max="769" width="4" customWidth="1"/>
    <col min="770" max="770" width="35.33203125" customWidth="1"/>
    <col min="771" max="771" width="4.33203125" customWidth="1"/>
    <col min="772" max="772" width="1.44140625" customWidth="1"/>
    <col min="773" max="774" width="4.33203125" customWidth="1"/>
    <col min="775" max="775" width="1.44140625" customWidth="1"/>
    <col min="776" max="777" width="4.33203125" customWidth="1"/>
    <col min="778" max="778" width="1.44140625" customWidth="1"/>
    <col min="779" max="780" width="4.33203125" customWidth="1"/>
    <col min="781" max="781" width="1.44140625" customWidth="1"/>
    <col min="782" max="782" width="4.33203125" customWidth="1"/>
    <col min="783" max="783" width="4.6640625" customWidth="1"/>
    <col min="784" max="784" width="1.44140625" customWidth="1"/>
    <col min="785" max="785" width="4.6640625" customWidth="1"/>
    <col min="786" max="786" width="6.6640625" customWidth="1"/>
    <col min="787" max="1025" width="8.44140625" customWidth="1"/>
  </cols>
  <sheetData>
    <row r="2" spans="1:26">
      <c r="A2" s="243" t="str">
        <f>'Nasazení do skupin'!B2</f>
        <v>11. GALA MČR mladších žáků trojice</v>
      </c>
      <c r="B2" s="243"/>
      <c r="C2" s="243"/>
      <c r="D2" s="243"/>
      <c r="E2" s="243"/>
      <c r="F2" s="243"/>
      <c r="G2" s="243"/>
      <c r="H2" s="243"/>
      <c r="I2" s="243"/>
      <c r="J2" s="243"/>
      <c r="K2" s="243"/>
      <c r="L2" s="243"/>
      <c r="M2" s="243"/>
      <c r="N2" s="243"/>
      <c r="O2" s="243"/>
      <c r="P2" s="243"/>
      <c r="Q2" s="243"/>
      <c r="R2" s="243"/>
    </row>
    <row r="3" spans="1:26">
      <c r="A3" s="243"/>
      <c r="B3" s="243"/>
      <c r="C3" s="243"/>
      <c r="D3" s="243"/>
      <c r="E3" s="243"/>
      <c r="F3" s="243"/>
      <c r="G3" s="243"/>
      <c r="H3" s="243"/>
      <c r="I3" s="243"/>
      <c r="J3" s="243"/>
      <c r="K3" s="243"/>
      <c r="L3" s="243"/>
      <c r="M3" s="243"/>
      <c r="N3" s="243"/>
      <c r="O3" s="243"/>
      <c r="P3" s="243"/>
      <c r="Q3" s="243"/>
      <c r="R3" s="243"/>
    </row>
    <row r="4" spans="1:26" ht="32.25" customHeight="1">
      <c r="A4" s="244" t="s">
        <v>103</v>
      </c>
      <c r="B4" s="244"/>
      <c r="C4" s="245" t="str">
        <f>'Nasazení do skupin'!B3</f>
        <v>Útěchov 10.6.2018</v>
      </c>
      <c r="D4" s="245"/>
      <c r="E4" s="245"/>
      <c r="F4" s="245"/>
      <c r="G4" s="245"/>
      <c r="H4" s="245"/>
      <c r="I4" s="245"/>
      <c r="J4" s="245"/>
      <c r="K4" s="245"/>
      <c r="L4" s="245"/>
      <c r="M4" s="245"/>
      <c r="N4" s="245"/>
      <c r="O4" s="245"/>
      <c r="P4" s="245"/>
      <c r="Q4" s="245"/>
      <c r="R4" s="245"/>
    </row>
    <row r="5" spans="1:26">
      <c r="A5" s="244"/>
      <c r="B5" s="244"/>
      <c r="C5" s="246">
        <v>1</v>
      </c>
      <c r="D5" s="246"/>
      <c r="E5" s="246"/>
      <c r="F5" s="243">
        <v>2</v>
      </c>
      <c r="G5" s="243"/>
      <c r="H5" s="243"/>
      <c r="I5" s="243">
        <v>3</v>
      </c>
      <c r="J5" s="243"/>
      <c r="K5" s="243"/>
      <c r="L5" s="243"/>
      <c r="M5" s="243"/>
      <c r="N5" s="243"/>
      <c r="O5" s="247" t="s">
        <v>107</v>
      </c>
      <c r="P5" s="247"/>
      <c r="Q5" s="247"/>
      <c r="R5" s="51" t="s">
        <v>108</v>
      </c>
    </row>
    <row r="6" spans="1:26">
      <c r="A6" s="244"/>
      <c r="B6" s="244"/>
      <c r="C6" s="246"/>
      <c r="D6" s="246"/>
      <c r="E6" s="246"/>
      <c r="F6" s="243"/>
      <c r="G6" s="243"/>
      <c r="H6" s="243"/>
      <c r="I6" s="243"/>
      <c r="J6" s="243"/>
      <c r="K6" s="243"/>
      <c r="L6" s="243"/>
      <c r="M6" s="243"/>
      <c r="N6" s="243"/>
      <c r="O6" s="248" t="s">
        <v>109</v>
      </c>
      <c r="P6" s="248"/>
      <c r="Q6" s="248"/>
      <c r="R6" s="52" t="s">
        <v>110</v>
      </c>
    </row>
    <row r="7" spans="1:26" ht="15" customHeight="1">
      <c r="A7" s="216">
        <v>1</v>
      </c>
      <c r="B7" s="217" t="str">
        <f>'Nasazení do skupin'!B5</f>
        <v>Městský nohejbalový klub Modřice, z.s. "A"</v>
      </c>
      <c r="C7" s="242"/>
      <c r="D7" s="242"/>
      <c r="E7" s="242"/>
      <c r="F7" s="232"/>
      <c r="G7" s="233"/>
      <c r="H7" s="234"/>
      <c r="I7" s="232"/>
      <c r="J7" s="233"/>
      <c r="K7" s="234"/>
      <c r="L7" s="218"/>
      <c r="M7" s="207"/>
      <c r="N7" s="208"/>
      <c r="O7" s="220"/>
      <c r="P7" s="221"/>
      <c r="Q7" s="222"/>
      <c r="R7" s="223"/>
      <c r="Y7" s="53"/>
    </row>
    <row r="8" spans="1:26" ht="15.75" customHeight="1">
      <c r="A8" s="216"/>
      <c r="B8" s="217"/>
      <c r="C8" s="242"/>
      <c r="D8" s="242"/>
      <c r="E8" s="242"/>
      <c r="F8" s="232"/>
      <c r="G8" s="233"/>
      <c r="H8" s="234"/>
      <c r="I8" s="232"/>
      <c r="J8" s="233"/>
      <c r="K8" s="234"/>
      <c r="L8" s="218"/>
      <c r="M8" s="207"/>
      <c r="N8" s="208"/>
      <c r="O8" s="220"/>
      <c r="P8" s="221"/>
      <c r="Q8" s="222"/>
      <c r="R8" s="223"/>
    </row>
    <row r="9" spans="1:26" ht="15" customHeight="1">
      <c r="A9" s="216"/>
      <c r="B9" s="217"/>
      <c r="C9" s="242"/>
      <c r="D9" s="242"/>
      <c r="E9" s="242"/>
      <c r="F9" s="241"/>
      <c r="G9" s="238"/>
      <c r="H9" s="239"/>
      <c r="I9" s="224"/>
      <c r="J9" s="225"/>
      <c r="K9" s="226"/>
      <c r="L9" s="210"/>
      <c r="M9" s="211"/>
      <c r="N9" s="212"/>
      <c r="O9" s="229"/>
      <c r="P9" s="230"/>
      <c r="Q9" s="231"/>
      <c r="R9" s="215"/>
      <c r="X9" s="53"/>
      <c r="Y9" s="53"/>
      <c r="Z9" s="53"/>
    </row>
    <row r="10" spans="1:26" ht="15.75" customHeight="1">
      <c r="A10" s="216"/>
      <c r="B10" s="217"/>
      <c r="C10" s="242"/>
      <c r="D10" s="242"/>
      <c r="E10" s="242"/>
      <c r="F10" s="241"/>
      <c r="G10" s="238"/>
      <c r="H10" s="239"/>
      <c r="I10" s="224"/>
      <c r="J10" s="225"/>
      <c r="K10" s="226"/>
      <c r="L10" s="210"/>
      <c r="M10" s="211"/>
      <c r="N10" s="212"/>
      <c r="O10" s="229"/>
      <c r="P10" s="230"/>
      <c r="Q10" s="231"/>
      <c r="R10" s="215"/>
      <c r="X10" s="53"/>
      <c r="Y10" s="53"/>
      <c r="Z10" s="53"/>
    </row>
    <row r="11" spans="1:26" ht="15" customHeight="1">
      <c r="A11" s="216">
        <v>2</v>
      </c>
      <c r="B11" s="217" t="str">
        <f>'Nasazení do skupin'!B6</f>
        <v>T.J. SOKOL Holice</v>
      </c>
      <c r="C11" s="232"/>
      <c r="D11" s="233"/>
      <c r="E11" s="233"/>
      <c r="F11" s="240" t="s">
        <v>111</v>
      </c>
      <c r="G11" s="240"/>
      <c r="H11" s="240"/>
      <c r="I11" s="233"/>
      <c r="J11" s="233"/>
      <c r="K11" s="234"/>
      <c r="L11" s="218"/>
      <c r="M11" s="207"/>
      <c r="N11" s="208"/>
      <c r="O11" s="220"/>
      <c r="P11" s="221"/>
      <c r="Q11" s="222"/>
      <c r="R11" s="223"/>
    </row>
    <row r="12" spans="1:26" ht="15.75" customHeight="1">
      <c r="A12" s="216"/>
      <c r="B12" s="217"/>
      <c r="C12" s="232"/>
      <c r="D12" s="233"/>
      <c r="E12" s="233"/>
      <c r="F12" s="240"/>
      <c r="G12" s="240"/>
      <c r="H12" s="240"/>
      <c r="I12" s="233"/>
      <c r="J12" s="233"/>
      <c r="K12" s="234"/>
      <c r="L12" s="218"/>
      <c r="M12" s="207"/>
      <c r="N12" s="208"/>
      <c r="O12" s="220"/>
      <c r="P12" s="221"/>
      <c r="Q12" s="222"/>
      <c r="R12" s="223"/>
    </row>
    <row r="13" spans="1:26" ht="15" customHeight="1">
      <c r="A13" s="216"/>
      <c r="B13" s="217"/>
      <c r="C13" s="224"/>
      <c r="D13" s="225"/>
      <c r="E13" s="225"/>
      <c r="F13" s="240"/>
      <c r="G13" s="240"/>
      <c r="H13" s="240"/>
      <c r="I13" s="238"/>
      <c r="J13" s="238"/>
      <c r="K13" s="239"/>
      <c r="L13" s="210"/>
      <c r="M13" s="211"/>
      <c r="N13" s="212"/>
      <c r="O13" s="229"/>
      <c r="P13" s="230"/>
      <c r="Q13" s="231"/>
      <c r="R13" s="215"/>
    </row>
    <row r="14" spans="1:26" ht="15.75" customHeight="1">
      <c r="A14" s="216"/>
      <c r="B14" s="217"/>
      <c r="C14" s="224"/>
      <c r="D14" s="225"/>
      <c r="E14" s="225"/>
      <c r="F14" s="240"/>
      <c r="G14" s="240"/>
      <c r="H14" s="240"/>
      <c r="I14" s="238"/>
      <c r="J14" s="238"/>
      <c r="K14" s="239"/>
      <c r="L14" s="210"/>
      <c r="M14" s="211"/>
      <c r="N14" s="212"/>
      <c r="O14" s="229"/>
      <c r="P14" s="230"/>
      <c r="Q14" s="231"/>
      <c r="R14" s="215"/>
    </row>
    <row r="15" spans="1:26" ht="15" customHeight="1">
      <c r="A15" s="216">
        <v>3</v>
      </c>
      <c r="B15" s="217" t="str">
        <f>'Nasazení do skupin'!B7</f>
        <v>TJ Baník Stříbro</v>
      </c>
      <c r="C15" s="232"/>
      <c r="D15" s="233"/>
      <c r="E15" s="234"/>
      <c r="F15" s="235"/>
      <c r="G15" s="236"/>
      <c r="H15" s="236"/>
      <c r="I15" s="237"/>
      <c r="J15" s="237"/>
      <c r="K15" s="237"/>
      <c r="L15" s="207"/>
      <c r="M15" s="207"/>
      <c r="N15" s="208"/>
      <c r="O15" s="220"/>
      <c r="P15" s="221"/>
      <c r="Q15" s="222"/>
      <c r="R15" s="223"/>
    </row>
    <row r="16" spans="1:26" ht="15.75" customHeight="1">
      <c r="A16" s="216"/>
      <c r="B16" s="217"/>
      <c r="C16" s="232"/>
      <c r="D16" s="233"/>
      <c r="E16" s="234"/>
      <c r="F16" s="235"/>
      <c r="G16" s="236"/>
      <c r="H16" s="236"/>
      <c r="I16" s="237"/>
      <c r="J16" s="237"/>
      <c r="K16" s="237"/>
      <c r="L16" s="207"/>
      <c r="M16" s="207"/>
      <c r="N16" s="208"/>
      <c r="O16" s="220"/>
      <c r="P16" s="221"/>
      <c r="Q16" s="222"/>
      <c r="R16" s="223"/>
    </row>
    <row r="17" spans="1:18" ht="15" customHeight="1">
      <c r="A17" s="216"/>
      <c r="B17" s="217"/>
      <c r="C17" s="224"/>
      <c r="D17" s="225"/>
      <c r="E17" s="226"/>
      <c r="F17" s="224"/>
      <c r="G17" s="225"/>
      <c r="H17" s="225"/>
      <c r="I17" s="237"/>
      <c r="J17" s="237"/>
      <c r="K17" s="237"/>
      <c r="L17" s="227"/>
      <c r="M17" s="227"/>
      <c r="N17" s="228"/>
      <c r="O17" s="229"/>
      <c r="P17" s="230"/>
      <c r="Q17" s="231"/>
      <c r="R17" s="215"/>
    </row>
    <row r="18" spans="1:18" ht="15.75" customHeight="1">
      <c r="A18" s="216"/>
      <c r="B18" s="217"/>
      <c r="C18" s="224"/>
      <c r="D18" s="225"/>
      <c r="E18" s="226"/>
      <c r="F18" s="224"/>
      <c r="G18" s="225"/>
      <c r="H18" s="225"/>
      <c r="I18" s="237"/>
      <c r="J18" s="237"/>
      <c r="K18" s="237"/>
      <c r="L18" s="227"/>
      <c r="M18" s="227"/>
      <c r="N18" s="228"/>
      <c r="O18" s="229"/>
      <c r="P18" s="230"/>
      <c r="Q18" s="231"/>
      <c r="R18" s="215"/>
    </row>
    <row r="19" spans="1:18" ht="15" customHeight="1">
      <c r="A19" s="216"/>
      <c r="B19" s="217"/>
      <c r="C19" s="218"/>
      <c r="D19" s="207"/>
      <c r="E19" s="208"/>
      <c r="F19" s="218"/>
      <c r="G19" s="207"/>
      <c r="H19" s="208"/>
      <c r="I19" s="219"/>
      <c r="J19" s="205"/>
      <c r="K19" s="205"/>
      <c r="L19" s="206">
        <v>2018</v>
      </c>
      <c r="M19" s="206"/>
      <c r="N19" s="206"/>
      <c r="O19" s="207"/>
      <c r="P19" s="207"/>
      <c r="Q19" s="208"/>
      <c r="R19" s="209"/>
    </row>
    <row r="20" spans="1:18" ht="15.75" customHeight="1">
      <c r="A20" s="216"/>
      <c r="B20" s="217"/>
      <c r="C20" s="218"/>
      <c r="D20" s="207"/>
      <c r="E20" s="208"/>
      <c r="F20" s="218"/>
      <c r="G20" s="207"/>
      <c r="H20" s="208"/>
      <c r="I20" s="219"/>
      <c r="J20" s="205"/>
      <c r="K20" s="205"/>
      <c r="L20" s="206"/>
      <c r="M20" s="206"/>
      <c r="N20" s="206"/>
      <c r="O20" s="207"/>
      <c r="P20" s="207"/>
      <c r="Q20" s="208"/>
      <c r="R20" s="209"/>
    </row>
    <row r="21" spans="1:18" ht="15" customHeight="1">
      <c r="A21" s="216"/>
      <c r="B21" s="217"/>
      <c r="C21" s="210"/>
      <c r="D21" s="211"/>
      <c r="E21" s="212"/>
      <c r="F21" s="210"/>
      <c r="G21" s="211"/>
      <c r="H21" s="212"/>
      <c r="I21" s="210"/>
      <c r="J21" s="211"/>
      <c r="K21" s="211"/>
      <c r="L21" s="206"/>
      <c r="M21" s="206"/>
      <c r="N21" s="206"/>
      <c r="O21" s="213"/>
      <c r="P21" s="211"/>
      <c r="Q21" s="214"/>
      <c r="R21" s="215"/>
    </row>
    <row r="22" spans="1:18" ht="15.75" customHeight="1">
      <c r="A22" s="216"/>
      <c r="B22" s="217"/>
      <c r="C22" s="210"/>
      <c r="D22" s="211"/>
      <c r="E22" s="212"/>
      <c r="F22" s="210"/>
      <c r="G22" s="211"/>
      <c r="H22" s="212"/>
      <c r="I22" s="210"/>
      <c r="J22" s="211"/>
      <c r="K22" s="211"/>
      <c r="L22" s="206"/>
      <c r="M22" s="206"/>
      <c r="N22" s="206"/>
      <c r="O22" s="213"/>
      <c r="P22" s="211"/>
      <c r="Q22" s="214"/>
      <c r="R22" s="215"/>
    </row>
    <row r="24" spans="1:18" ht="24.9" customHeight="1"/>
    <row r="25" spans="1:18" ht="15" customHeight="1"/>
    <row r="26" spans="1:18" ht="15" customHeight="1"/>
    <row r="27" spans="1:18" ht="15" customHeight="1"/>
    <row r="28" spans="1:18" ht="15" customHeight="1"/>
    <row r="29" spans="1:18" ht="13.2" customHeight="1"/>
    <row r="30" spans="1:18" ht="13.2" customHeight="1"/>
    <row r="31" spans="1:18" ht="15" customHeight="1"/>
    <row r="32" spans="1:18" ht="21.75" customHeight="1"/>
    <row r="33" ht="15" customHeight="1"/>
    <row r="34" ht="15" customHeight="1"/>
    <row r="35" ht="15" customHeight="1"/>
    <row r="36" ht="15" customHeight="1"/>
    <row r="49" ht="15" customHeight="1"/>
    <row r="67" ht="15" customHeight="1"/>
  </sheetData>
  <mergeCells count="125">
    <mergeCell ref="A2:R3"/>
    <mergeCell ref="A4:B6"/>
    <mergeCell ref="C4:R4"/>
    <mergeCell ref="C5:E6"/>
    <mergeCell ref="F5:H6"/>
    <mergeCell ref="I5:K6"/>
    <mergeCell ref="L5:N6"/>
    <mergeCell ref="O5:Q5"/>
    <mergeCell ref="O6:Q6"/>
    <mergeCell ref="A7:A10"/>
    <mergeCell ref="B7:B10"/>
    <mergeCell ref="C7:E10"/>
    <mergeCell ref="F7:F8"/>
    <mergeCell ref="G7:G8"/>
    <mergeCell ref="H7:H8"/>
    <mergeCell ref="I7:I8"/>
    <mergeCell ref="J7:J8"/>
    <mergeCell ref="K7:K8"/>
    <mergeCell ref="L7:L8"/>
    <mergeCell ref="M7:M8"/>
    <mergeCell ref="N7:N8"/>
    <mergeCell ref="O7:O8"/>
    <mergeCell ref="P7:P8"/>
    <mergeCell ref="Q7:Q8"/>
    <mergeCell ref="R7:R8"/>
    <mergeCell ref="F9:F10"/>
    <mergeCell ref="G9:G10"/>
    <mergeCell ref="H9:H10"/>
    <mergeCell ref="I9:I10"/>
    <mergeCell ref="J9:J10"/>
    <mergeCell ref="K9:K10"/>
    <mergeCell ref="L9:L10"/>
    <mergeCell ref="M9:M10"/>
    <mergeCell ref="N9:N10"/>
    <mergeCell ref="O9:O10"/>
    <mergeCell ref="P9:P10"/>
    <mergeCell ref="Q9:Q10"/>
    <mergeCell ref="R9:R10"/>
    <mergeCell ref="A11:A14"/>
    <mergeCell ref="B11:B14"/>
    <mergeCell ref="C11:C12"/>
    <mergeCell ref="D11:D12"/>
    <mergeCell ref="E11:E12"/>
    <mergeCell ref="F11:H14"/>
    <mergeCell ref="I11:I12"/>
    <mergeCell ref="J11:J12"/>
    <mergeCell ref="K11:K12"/>
    <mergeCell ref="L11:L12"/>
    <mergeCell ref="M11:M12"/>
    <mergeCell ref="N11:N12"/>
    <mergeCell ref="O11:O12"/>
    <mergeCell ref="P11:P12"/>
    <mergeCell ref="Q11:Q12"/>
    <mergeCell ref="R11:R12"/>
    <mergeCell ref="C13:C14"/>
    <mergeCell ref="D13:D14"/>
    <mergeCell ref="E13:E14"/>
    <mergeCell ref="I13:I14"/>
    <mergeCell ref="J13:J14"/>
    <mergeCell ref="K13:K14"/>
    <mergeCell ref="L13:L14"/>
    <mergeCell ref="M13:M14"/>
    <mergeCell ref="N13:N14"/>
    <mergeCell ref="O13:O14"/>
    <mergeCell ref="P13:P14"/>
    <mergeCell ref="Q13:Q14"/>
    <mergeCell ref="R13:R14"/>
    <mergeCell ref="A15:A18"/>
    <mergeCell ref="B15:B18"/>
    <mergeCell ref="C15:C16"/>
    <mergeCell ref="D15:D16"/>
    <mergeCell ref="E15:E16"/>
    <mergeCell ref="F15:F16"/>
    <mergeCell ref="G15:G16"/>
    <mergeCell ref="H15:H16"/>
    <mergeCell ref="I15:K18"/>
    <mergeCell ref="L15:L16"/>
    <mergeCell ref="M15:M16"/>
    <mergeCell ref="N15:N16"/>
    <mergeCell ref="O15:O16"/>
    <mergeCell ref="P15:P16"/>
    <mergeCell ref="Q15:Q16"/>
    <mergeCell ref="R15:R16"/>
    <mergeCell ref="C17:C18"/>
    <mergeCell ref="D17:D18"/>
    <mergeCell ref="E17:E18"/>
    <mergeCell ref="F17:F18"/>
    <mergeCell ref="G17:G18"/>
    <mergeCell ref="H17:H18"/>
    <mergeCell ref="L17:L18"/>
    <mergeCell ref="M17:M18"/>
    <mergeCell ref="N17:N18"/>
    <mergeCell ref="O17:O18"/>
    <mergeCell ref="P17:P18"/>
    <mergeCell ref="Q17:Q18"/>
    <mergeCell ref="R17:R18"/>
    <mergeCell ref="A19:A22"/>
    <mergeCell ref="B19:B22"/>
    <mergeCell ref="C19:C20"/>
    <mergeCell ref="D19:D20"/>
    <mergeCell ref="E19:E20"/>
    <mergeCell ref="F19:F20"/>
    <mergeCell ref="G19:G20"/>
    <mergeCell ref="H19:H20"/>
    <mergeCell ref="I19:I20"/>
    <mergeCell ref="J19:J20"/>
    <mergeCell ref="K19:K20"/>
    <mergeCell ref="L19:N22"/>
    <mergeCell ref="O19:O20"/>
    <mergeCell ref="P19:P20"/>
    <mergeCell ref="Q19:Q20"/>
    <mergeCell ref="R19:R20"/>
    <mergeCell ref="C21:C22"/>
    <mergeCell ref="D21:D22"/>
    <mergeCell ref="E21:E22"/>
    <mergeCell ref="F21:F22"/>
    <mergeCell ref="G21:G22"/>
    <mergeCell ref="H21:H22"/>
    <mergeCell ref="I21:I22"/>
    <mergeCell ref="J21:J22"/>
    <mergeCell ref="K21:K22"/>
    <mergeCell ref="O21:O22"/>
    <mergeCell ref="P21:P22"/>
    <mergeCell ref="Q21:Q22"/>
    <mergeCell ref="R21:R22"/>
  </mergeCells>
  <pageMargins left="0.31527777777777799" right="0.118055555555556" top="0.78749999999999998" bottom="0.78749999999999998" header="0.51180555555555496" footer="0.51180555555555496"/>
  <pageSetup paperSize="9" firstPageNumber="0" orientation="portrait" horizontalDpi="300" verticalDpi="30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C00000"/>
  </sheetPr>
  <dimension ref="A2:S61"/>
  <sheetViews>
    <sheetView showGridLines="0" zoomScaleNormal="100" workbookViewId="0">
      <selection sqref="A1:XFD1048576"/>
    </sheetView>
  </sheetViews>
  <sheetFormatPr defaultRowHeight="14.4"/>
  <cols>
    <col min="1" max="1" width="4" customWidth="1"/>
    <col min="2" max="2" width="33.5546875" customWidth="1"/>
    <col min="3" max="3" width="4.33203125" customWidth="1"/>
    <col min="4" max="4" width="1.44140625" customWidth="1"/>
    <col min="5" max="6" width="4.33203125" customWidth="1"/>
    <col min="7" max="7" width="1.44140625" customWidth="1"/>
    <col min="8" max="9" width="4.33203125" customWidth="1"/>
    <col min="10" max="10" width="1.44140625" customWidth="1"/>
    <col min="11" max="12" width="4.33203125" customWidth="1"/>
    <col min="13" max="13" width="1.44140625" customWidth="1"/>
    <col min="14" max="14" width="4.33203125" customWidth="1"/>
    <col min="15" max="15" width="4.6640625" customWidth="1"/>
    <col min="16" max="16" width="1.44140625" customWidth="1"/>
    <col min="17" max="17" width="4.6640625" customWidth="1"/>
    <col min="18" max="18" width="6.44140625" customWidth="1"/>
    <col min="19" max="218" width="8.44140625" customWidth="1"/>
    <col min="219" max="219" width="4" customWidth="1"/>
    <col min="220" max="220" width="35.33203125" customWidth="1"/>
    <col min="221" max="221" width="4.33203125" customWidth="1"/>
    <col min="222" max="222" width="1.44140625" customWidth="1"/>
    <col min="223" max="224" width="4.33203125" customWidth="1"/>
    <col min="225" max="225" width="1.44140625" customWidth="1"/>
    <col min="226" max="227" width="4.33203125" customWidth="1"/>
    <col min="228" max="228" width="1.44140625" customWidth="1"/>
    <col min="229" max="230" width="4.33203125" customWidth="1"/>
    <col min="231" max="231" width="1.44140625" customWidth="1"/>
    <col min="232" max="232" width="4.33203125" customWidth="1"/>
    <col min="233" max="233" width="4.6640625" customWidth="1"/>
    <col min="234" max="234" width="1.44140625" customWidth="1"/>
    <col min="235" max="235" width="4.6640625" customWidth="1"/>
    <col min="236" max="236" width="6.6640625" customWidth="1"/>
    <col min="237" max="474" width="8.44140625" customWidth="1"/>
    <col min="475" max="475" width="4" customWidth="1"/>
    <col min="476" max="476" width="35.33203125" customWidth="1"/>
    <col min="477" max="477" width="4.33203125" customWidth="1"/>
    <col min="478" max="478" width="1.44140625" customWidth="1"/>
    <col min="479" max="480" width="4.33203125" customWidth="1"/>
    <col min="481" max="481" width="1.44140625" customWidth="1"/>
    <col min="482" max="483" width="4.33203125" customWidth="1"/>
    <col min="484" max="484" width="1.44140625" customWidth="1"/>
    <col min="485" max="486" width="4.33203125" customWidth="1"/>
    <col min="487" max="487" width="1.44140625" customWidth="1"/>
    <col min="488" max="488" width="4.33203125" customWidth="1"/>
    <col min="489" max="489" width="4.6640625" customWidth="1"/>
    <col min="490" max="490" width="1.44140625" customWidth="1"/>
    <col min="491" max="491" width="4.6640625" customWidth="1"/>
    <col min="492" max="492" width="6.6640625" customWidth="1"/>
    <col min="493" max="730" width="8.44140625" customWidth="1"/>
    <col min="731" max="731" width="4" customWidth="1"/>
    <col min="732" max="732" width="35.33203125" customWidth="1"/>
    <col min="733" max="733" width="4.33203125" customWidth="1"/>
    <col min="734" max="734" width="1.44140625" customWidth="1"/>
    <col min="735" max="736" width="4.33203125" customWidth="1"/>
    <col min="737" max="737" width="1.44140625" customWidth="1"/>
    <col min="738" max="739" width="4.33203125" customWidth="1"/>
    <col min="740" max="740" width="1.44140625" customWidth="1"/>
    <col min="741" max="742" width="4.33203125" customWidth="1"/>
    <col min="743" max="743" width="1.44140625" customWidth="1"/>
    <col min="744" max="744" width="4.33203125" customWidth="1"/>
    <col min="745" max="745" width="4.6640625" customWidth="1"/>
    <col min="746" max="746" width="1.44140625" customWidth="1"/>
    <col min="747" max="747" width="4.6640625" customWidth="1"/>
    <col min="748" max="748" width="6.6640625" customWidth="1"/>
    <col min="749" max="986" width="8.44140625" customWidth="1"/>
    <col min="987" max="987" width="4" customWidth="1"/>
    <col min="988" max="988" width="35.33203125" customWidth="1"/>
    <col min="989" max="989" width="4.33203125" customWidth="1"/>
    <col min="990" max="990" width="1.44140625" customWidth="1"/>
    <col min="991" max="992" width="4.33203125" customWidth="1"/>
    <col min="993" max="993" width="1.44140625" customWidth="1"/>
    <col min="994" max="995" width="4.33203125" customWidth="1"/>
    <col min="996" max="996" width="1.44140625" customWidth="1"/>
    <col min="997" max="998" width="4.33203125" customWidth="1"/>
    <col min="999" max="999" width="1.44140625" customWidth="1"/>
    <col min="1000" max="1000" width="4.33203125" customWidth="1"/>
    <col min="1001" max="1001" width="4.6640625" customWidth="1"/>
    <col min="1002" max="1002" width="1.44140625" customWidth="1"/>
    <col min="1003" max="1003" width="4.6640625" customWidth="1"/>
    <col min="1004" max="1004" width="6.6640625" customWidth="1"/>
    <col min="1005" max="1025" width="8.44140625" customWidth="1"/>
  </cols>
  <sheetData>
    <row r="2" spans="1:18">
      <c r="A2" s="243" t="str">
        <f>'Nasazení do skupin'!B2</f>
        <v>11. GALA MČR mladších žáků trojice</v>
      </c>
      <c r="B2" s="243"/>
      <c r="C2" s="243"/>
      <c r="D2" s="243"/>
      <c r="E2" s="243"/>
      <c r="F2" s="243"/>
      <c r="G2" s="243"/>
      <c r="H2" s="243"/>
      <c r="I2" s="243"/>
      <c r="J2" s="243"/>
      <c r="K2" s="243"/>
      <c r="L2" s="243"/>
      <c r="M2" s="243"/>
      <c r="N2" s="243"/>
      <c r="O2" s="243"/>
      <c r="P2" s="243"/>
      <c r="Q2" s="243"/>
      <c r="R2" s="243"/>
    </row>
    <row r="3" spans="1:18">
      <c r="A3" s="243"/>
      <c r="B3" s="243"/>
      <c r="C3" s="243"/>
      <c r="D3" s="243"/>
      <c r="E3" s="243"/>
      <c r="F3" s="243"/>
      <c r="G3" s="243"/>
      <c r="H3" s="243"/>
      <c r="I3" s="243"/>
      <c r="J3" s="243"/>
      <c r="K3" s="243"/>
      <c r="L3" s="243"/>
      <c r="M3" s="243"/>
      <c r="N3" s="243"/>
      <c r="O3" s="243"/>
      <c r="P3" s="243"/>
      <c r="Q3" s="243"/>
      <c r="R3" s="243"/>
    </row>
    <row r="4" spans="1:18" ht="32.25" customHeight="1">
      <c r="A4" s="244" t="s">
        <v>103</v>
      </c>
      <c r="B4" s="244"/>
      <c r="C4" s="206" t="str">
        <f>'Nasazení do skupin'!B3</f>
        <v>Útěchov 10.6.2018</v>
      </c>
      <c r="D4" s="206"/>
      <c r="E4" s="206"/>
      <c r="F4" s="206"/>
      <c r="G4" s="206"/>
      <c r="H4" s="206"/>
      <c r="I4" s="206"/>
      <c r="J4" s="206"/>
      <c r="K4" s="206"/>
      <c r="L4" s="206"/>
      <c r="M4" s="206"/>
      <c r="N4" s="206"/>
      <c r="O4" s="206"/>
      <c r="P4" s="206"/>
      <c r="Q4" s="206"/>
      <c r="R4" s="206"/>
    </row>
    <row r="5" spans="1:18">
      <c r="A5" s="244"/>
      <c r="B5" s="244"/>
      <c r="C5" s="287">
        <v>1</v>
      </c>
      <c r="D5" s="287"/>
      <c r="E5" s="287"/>
      <c r="F5" s="243">
        <v>2</v>
      </c>
      <c r="G5" s="243"/>
      <c r="H5" s="243"/>
      <c r="I5" s="243">
        <v>3</v>
      </c>
      <c r="J5" s="243"/>
      <c r="K5" s="243"/>
      <c r="L5" s="243"/>
      <c r="M5" s="243"/>
      <c r="N5" s="243"/>
      <c r="O5" s="247" t="s">
        <v>107</v>
      </c>
      <c r="P5" s="247"/>
      <c r="Q5" s="247"/>
      <c r="R5" s="51" t="s">
        <v>108</v>
      </c>
    </row>
    <row r="6" spans="1:18">
      <c r="A6" s="244"/>
      <c r="B6" s="244"/>
      <c r="C6" s="287"/>
      <c r="D6" s="287"/>
      <c r="E6" s="287"/>
      <c r="F6" s="243"/>
      <c r="G6" s="243"/>
      <c r="H6" s="243"/>
      <c r="I6" s="243"/>
      <c r="J6" s="243"/>
      <c r="K6" s="243"/>
      <c r="L6" s="243"/>
      <c r="M6" s="243"/>
      <c r="N6" s="243"/>
      <c r="O6" s="248" t="s">
        <v>109</v>
      </c>
      <c r="P6" s="248"/>
      <c r="Q6" s="248"/>
      <c r="R6" s="54" t="s">
        <v>110</v>
      </c>
    </row>
    <row r="7" spans="1:18" ht="15" customHeight="1">
      <c r="A7" s="261">
        <v>1</v>
      </c>
      <c r="B7" s="217" t="str">
        <f>'Nasazení do skupin'!B5</f>
        <v>Městský nohejbalový klub Modřice, z.s. "A"</v>
      </c>
      <c r="C7" s="237"/>
      <c r="D7" s="237"/>
      <c r="E7" s="237"/>
      <c r="F7" s="279">
        <v>2</v>
      </c>
      <c r="G7" s="279" t="s">
        <v>112</v>
      </c>
      <c r="H7" s="280">
        <f>Q29</f>
        <v>0</v>
      </c>
      <c r="I7" s="278">
        <v>2</v>
      </c>
      <c r="J7" s="279" t="s">
        <v>112</v>
      </c>
      <c r="K7" s="280">
        <f>Q25</f>
        <v>0</v>
      </c>
      <c r="L7" s="262"/>
      <c r="M7" s="263"/>
      <c r="N7" s="264"/>
      <c r="O7" s="266">
        <f>F7+I7+L7</f>
        <v>4</v>
      </c>
      <c r="P7" s="267" t="s">
        <v>112</v>
      </c>
      <c r="Q7" s="268">
        <f>H7+K7+N7</f>
        <v>0</v>
      </c>
      <c r="R7" s="269">
        <v>4</v>
      </c>
    </row>
    <row r="8" spans="1:18" ht="15.75" customHeight="1">
      <c r="A8" s="261"/>
      <c r="B8" s="217"/>
      <c r="C8" s="237"/>
      <c r="D8" s="237"/>
      <c r="E8" s="237"/>
      <c r="F8" s="279"/>
      <c r="G8" s="279"/>
      <c r="H8" s="280"/>
      <c r="I8" s="278"/>
      <c r="J8" s="279"/>
      <c r="K8" s="280"/>
      <c r="L8" s="262"/>
      <c r="M8" s="263"/>
      <c r="N8" s="264"/>
      <c r="O8" s="266"/>
      <c r="P8" s="267"/>
      <c r="Q8" s="268"/>
      <c r="R8" s="269"/>
    </row>
    <row r="9" spans="1:18" ht="15" customHeight="1">
      <c r="A9" s="261"/>
      <c r="B9" s="217"/>
      <c r="C9" s="237"/>
      <c r="D9" s="237"/>
      <c r="E9" s="237"/>
      <c r="F9" s="282">
        <v>20</v>
      </c>
      <c r="G9" s="282" t="s">
        <v>112</v>
      </c>
      <c r="H9" s="283">
        <v>4</v>
      </c>
      <c r="I9" s="270">
        <v>20</v>
      </c>
      <c r="J9" s="271" t="s">
        <v>112</v>
      </c>
      <c r="K9" s="286">
        <v>12</v>
      </c>
      <c r="L9" s="256"/>
      <c r="M9" s="257"/>
      <c r="N9" s="258"/>
      <c r="O9" s="274">
        <f>F9+I9+L9</f>
        <v>40</v>
      </c>
      <c r="P9" s="275" t="s">
        <v>112</v>
      </c>
      <c r="Q9" s="276">
        <f>H9+K9+N9</f>
        <v>16</v>
      </c>
      <c r="R9" s="277" t="s">
        <v>113</v>
      </c>
    </row>
    <row r="10" spans="1:18" ht="15.75" customHeight="1">
      <c r="A10" s="261"/>
      <c r="B10" s="217"/>
      <c r="C10" s="237"/>
      <c r="D10" s="237"/>
      <c r="E10" s="237"/>
      <c r="F10" s="282"/>
      <c r="G10" s="282"/>
      <c r="H10" s="283"/>
      <c r="I10" s="270"/>
      <c r="J10" s="271"/>
      <c r="K10" s="286"/>
      <c r="L10" s="256"/>
      <c r="M10" s="257"/>
      <c r="N10" s="258"/>
      <c r="O10" s="274"/>
      <c r="P10" s="275"/>
      <c r="Q10" s="276"/>
      <c r="R10" s="277"/>
    </row>
    <row r="11" spans="1:18" ht="15" customHeight="1">
      <c r="A11" s="261">
        <v>2</v>
      </c>
      <c r="B11" s="217" t="str">
        <f>'Nasazení do skupin'!B6</f>
        <v>T.J. SOKOL Holice</v>
      </c>
      <c r="C11" s="284">
        <f>H7</f>
        <v>0</v>
      </c>
      <c r="D11" s="285" t="s">
        <v>112</v>
      </c>
      <c r="E11" s="285">
        <f>F7</f>
        <v>2</v>
      </c>
      <c r="F11" s="240" t="s">
        <v>111</v>
      </c>
      <c r="G11" s="240"/>
      <c r="H11" s="240"/>
      <c r="I11" s="279">
        <f>O27</f>
        <v>0</v>
      </c>
      <c r="J11" s="279" t="s">
        <v>112</v>
      </c>
      <c r="K11" s="280">
        <v>2</v>
      </c>
      <c r="L11" s="262"/>
      <c r="M11" s="263"/>
      <c r="N11" s="264"/>
      <c r="O11" s="266">
        <f>C11+I11+L11</f>
        <v>0</v>
      </c>
      <c r="P11" s="267" t="s">
        <v>112</v>
      </c>
      <c r="Q11" s="268">
        <f>E11+K11+N11</f>
        <v>4</v>
      </c>
      <c r="R11" s="269">
        <v>0</v>
      </c>
    </row>
    <row r="12" spans="1:18" ht="15.75" customHeight="1">
      <c r="A12" s="261"/>
      <c r="B12" s="217"/>
      <c r="C12" s="284"/>
      <c r="D12" s="285"/>
      <c r="E12" s="285"/>
      <c r="F12" s="240"/>
      <c r="G12" s="240"/>
      <c r="H12" s="240"/>
      <c r="I12" s="279"/>
      <c r="J12" s="279"/>
      <c r="K12" s="280"/>
      <c r="L12" s="262"/>
      <c r="M12" s="263"/>
      <c r="N12" s="264"/>
      <c r="O12" s="266"/>
      <c r="P12" s="267"/>
      <c r="Q12" s="268"/>
      <c r="R12" s="269"/>
    </row>
    <row r="13" spans="1:18" ht="15" customHeight="1">
      <c r="A13" s="261"/>
      <c r="B13" s="217"/>
      <c r="C13" s="270">
        <f>H9</f>
        <v>4</v>
      </c>
      <c r="D13" s="271" t="s">
        <v>112</v>
      </c>
      <c r="E13" s="271">
        <f>F9</f>
        <v>20</v>
      </c>
      <c r="F13" s="240"/>
      <c r="G13" s="240"/>
      <c r="H13" s="240"/>
      <c r="I13" s="282">
        <v>11</v>
      </c>
      <c r="J13" s="282" t="s">
        <v>112</v>
      </c>
      <c r="K13" s="283">
        <v>20</v>
      </c>
      <c r="L13" s="256"/>
      <c r="M13" s="257"/>
      <c r="N13" s="258"/>
      <c r="O13" s="274">
        <f>C13+I13+L13</f>
        <v>15</v>
      </c>
      <c r="P13" s="275" t="s">
        <v>112</v>
      </c>
      <c r="Q13" s="276">
        <f>E13+K13+N13</f>
        <v>40</v>
      </c>
      <c r="R13" s="277" t="s">
        <v>114</v>
      </c>
    </row>
    <row r="14" spans="1:18" ht="15.75" customHeight="1">
      <c r="A14" s="261"/>
      <c r="B14" s="217"/>
      <c r="C14" s="270"/>
      <c r="D14" s="271"/>
      <c r="E14" s="271"/>
      <c r="F14" s="240"/>
      <c r="G14" s="240"/>
      <c r="H14" s="240"/>
      <c r="I14" s="282"/>
      <c r="J14" s="282"/>
      <c r="K14" s="283"/>
      <c r="L14" s="256"/>
      <c r="M14" s="257"/>
      <c r="N14" s="258"/>
      <c r="O14" s="274"/>
      <c r="P14" s="275"/>
      <c r="Q14" s="276"/>
      <c r="R14" s="277"/>
    </row>
    <row r="15" spans="1:18" ht="15" customHeight="1">
      <c r="A15" s="261">
        <v>3</v>
      </c>
      <c r="B15" s="217" t="str">
        <f>'Nasazení do skupin'!B7</f>
        <v>TJ Baník Stříbro</v>
      </c>
      <c r="C15" s="278">
        <f>K7</f>
        <v>0</v>
      </c>
      <c r="D15" s="279" t="s">
        <v>112</v>
      </c>
      <c r="E15" s="280">
        <f>I7</f>
        <v>2</v>
      </c>
      <c r="F15" s="278">
        <f>K11</f>
        <v>2</v>
      </c>
      <c r="G15" s="279" t="s">
        <v>112</v>
      </c>
      <c r="H15" s="280">
        <f>I11</f>
        <v>0</v>
      </c>
      <c r="I15" s="281"/>
      <c r="J15" s="281"/>
      <c r="K15" s="281"/>
      <c r="L15" s="263"/>
      <c r="M15" s="263"/>
      <c r="N15" s="264"/>
      <c r="O15" s="266">
        <f>C15+F15+L15</f>
        <v>2</v>
      </c>
      <c r="P15" s="267" t="s">
        <v>112</v>
      </c>
      <c r="Q15" s="268">
        <f>E15+H15+N15</f>
        <v>2</v>
      </c>
      <c r="R15" s="269">
        <v>2</v>
      </c>
    </row>
    <row r="16" spans="1:18" ht="15.75" customHeight="1">
      <c r="A16" s="261"/>
      <c r="B16" s="217"/>
      <c r="C16" s="278"/>
      <c r="D16" s="279"/>
      <c r="E16" s="280"/>
      <c r="F16" s="278"/>
      <c r="G16" s="279"/>
      <c r="H16" s="280"/>
      <c r="I16" s="281"/>
      <c r="J16" s="281"/>
      <c r="K16" s="281"/>
      <c r="L16" s="263"/>
      <c r="M16" s="263"/>
      <c r="N16" s="264"/>
      <c r="O16" s="266"/>
      <c r="P16" s="267"/>
      <c r="Q16" s="268"/>
      <c r="R16" s="269"/>
    </row>
    <row r="17" spans="1:19" ht="15" customHeight="1">
      <c r="A17" s="261"/>
      <c r="B17" s="217"/>
      <c r="C17" s="270">
        <f>K9</f>
        <v>12</v>
      </c>
      <c r="D17" s="271" t="s">
        <v>112</v>
      </c>
      <c r="E17" s="271">
        <f>I9</f>
        <v>20</v>
      </c>
      <c r="F17" s="270">
        <f>K13</f>
        <v>20</v>
      </c>
      <c r="G17" s="271" t="s">
        <v>112</v>
      </c>
      <c r="H17" s="271">
        <f>I13</f>
        <v>11</v>
      </c>
      <c r="I17" s="281"/>
      <c r="J17" s="281"/>
      <c r="K17" s="281"/>
      <c r="L17" s="272"/>
      <c r="M17" s="272"/>
      <c r="N17" s="273"/>
      <c r="O17" s="274">
        <f>C17+F17+L17</f>
        <v>32</v>
      </c>
      <c r="P17" s="275" t="s">
        <v>112</v>
      </c>
      <c r="Q17" s="276">
        <f>E17+H17+N17</f>
        <v>31</v>
      </c>
      <c r="R17" s="277" t="s">
        <v>115</v>
      </c>
    </row>
    <row r="18" spans="1:19" ht="15.75" customHeight="1">
      <c r="A18" s="261"/>
      <c r="B18" s="217"/>
      <c r="C18" s="270"/>
      <c r="D18" s="271"/>
      <c r="E18" s="271"/>
      <c r="F18" s="270"/>
      <c r="G18" s="271"/>
      <c r="H18" s="271"/>
      <c r="I18" s="281"/>
      <c r="J18" s="281"/>
      <c r="K18" s="281"/>
      <c r="L18" s="272"/>
      <c r="M18" s="272"/>
      <c r="N18" s="273"/>
      <c r="O18" s="274"/>
      <c r="P18" s="275"/>
      <c r="Q18" s="276"/>
      <c r="R18" s="277"/>
    </row>
    <row r="19" spans="1:19" ht="15" customHeight="1">
      <c r="A19" s="261"/>
      <c r="B19" s="217"/>
      <c r="C19" s="262"/>
      <c r="D19" s="263"/>
      <c r="E19" s="264"/>
      <c r="F19" s="262"/>
      <c r="G19" s="263"/>
      <c r="H19" s="264"/>
      <c r="I19" s="265"/>
      <c r="J19" s="252"/>
      <c r="K19" s="252"/>
      <c r="L19" s="206">
        <v>2018</v>
      </c>
      <c r="M19" s="206"/>
      <c r="N19" s="206"/>
      <c r="O19" s="253"/>
      <c r="P19" s="253"/>
      <c r="Q19" s="254"/>
      <c r="R19" s="255"/>
    </row>
    <row r="20" spans="1:19" ht="15.75" customHeight="1">
      <c r="A20" s="261"/>
      <c r="B20" s="217"/>
      <c r="C20" s="262"/>
      <c r="D20" s="263"/>
      <c r="E20" s="264"/>
      <c r="F20" s="262"/>
      <c r="G20" s="263"/>
      <c r="H20" s="264"/>
      <c r="I20" s="265"/>
      <c r="J20" s="252"/>
      <c r="K20" s="252"/>
      <c r="L20" s="206"/>
      <c r="M20" s="206"/>
      <c r="N20" s="206"/>
      <c r="O20" s="253"/>
      <c r="P20" s="253"/>
      <c r="Q20" s="254"/>
      <c r="R20" s="255"/>
    </row>
    <row r="21" spans="1:19" ht="15" customHeight="1">
      <c r="A21" s="261"/>
      <c r="B21" s="217"/>
      <c r="C21" s="256"/>
      <c r="D21" s="257"/>
      <c r="E21" s="258"/>
      <c r="F21" s="256"/>
      <c r="G21" s="257"/>
      <c r="H21" s="258"/>
      <c r="I21" s="256"/>
      <c r="J21" s="257"/>
      <c r="K21" s="257"/>
      <c r="L21" s="206"/>
      <c r="M21" s="206"/>
      <c r="N21" s="206"/>
      <c r="O21" s="257"/>
      <c r="P21" s="259"/>
      <c r="Q21" s="258"/>
      <c r="R21" s="260"/>
    </row>
    <row r="22" spans="1:19" ht="15.75" customHeight="1">
      <c r="A22" s="261"/>
      <c r="B22" s="217"/>
      <c r="C22" s="256"/>
      <c r="D22" s="257"/>
      <c r="E22" s="258"/>
      <c r="F22" s="256"/>
      <c r="G22" s="257"/>
      <c r="H22" s="258"/>
      <c r="I22" s="256"/>
      <c r="J22" s="257"/>
      <c r="K22" s="257"/>
      <c r="L22" s="206"/>
      <c r="M22" s="206"/>
      <c r="N22" s="206"/>
      <c r="O22" s="257"/>
      <c r="P22" s="259"/>
      <c r="Q22" s="258"/>
      <c r="R22" s="260"/>
    </row>
    <row r="24" spans="1:19" ht="24.9" customHeight="1">
      <c r="A24" s="251" t="s">
        <v>116</v>
      </c>
      <c r="B24" s="251"/>
      <c r="C24" s="251"/>
      <c r="D24" s="251"/>
      <c r="E24" s="251"/>
      <c r="F24" s="251"/>
      <c r="G24" s="251"/>
      <c r="H24" s="251"/>
      <c r="I24" s="251"/>
      <c r="J24" s="251"/>
      <c r="K24" s="251"/>
      <c r="L24" s="251"/>
      <c r="M24" s="251"/>
      <c r="N24" s="251"/>
      <c r="O24" s="251"/>
      <c r="P24" s="251"/>
      <c r="Q24" s="251"/>
      <c r="R24" s="251"/>
    </row>
    <row r="25" spans="1:19" ht="15" customHeight="1">
      <c r="A25" s="249">
        <v>1</v>
      </c>
      <c r="B25" s="250" t="str">
        <f>B7</f>
        <v>Městský nohejbalový klub Modřice, z.s. "A"</v>
      </c>
      <c r="C25" s="250"/>
      <c r="D25" s="250" t="s">
        <v>112</v>
      </c>
      <c r="E25" s="250" t="str">
        <f>B15</f>
        <v>TJ Baník Stříbro</v>
      </c>
      <c r="F25" s="250"/>
      <c r="G25" s="250"/>
      <c r="H25" s="250"/>
      <c r="I25" s="250"/>
      <c r="J25" s="250"/>
      <c r="K25" s="250"/>
      <c r="L25" s="250"/>
      <c r="M25" s="250"/>
      <c r="N25" s="250"/>
      <c r="O25" s="55">
        <v>2</v>
      </c>
      <c r="P25" s="56" t="s">
        <v>112</v>
      </c>
      <c r="Q25" s="56">
        <v>0</v>
      </c>
      <c r="R25" s="57" t="s">
        <v>117</v>
      </c>
      <c r="S25" s="58"/>
    </row>
    <row r="26" spans="1:19" ht="15" customHeight="1">
      <c r="A26" s="249"/>
      <c r="B26" s="250"/>
      <c r="C26" s="250"/>
      <c r="D26" s="250"/>
      <c r="E26" s="250"/>
      <c r="F26" s="250"/>
      <c r="G26" s="250"/>
      <c r="H26" s="250"/>
      <c r="I26" s="250"/>
      <c r="J26" s="250"/>
      <c r="K26" s="250"/>
      <c r="L26" s="250"/>
      <c r="M26" s="250"/>
      <c r="N26" s="250"/>
      <c r="O26" s="59">
        <v>20</v>
      </c>
      <c r="P26" s="56" t="s">
        <v>112</v>
      </c>
      <c r="Q26" s="60">
        <v>12</v>
      </c>
      <c r="R26" s="57" t="s">
        <v>118</v>
      </c>
      <c r="S26" s="58"/>
    </row>
    <row r="27" spans="1:19" ht="15" customHeight="1">
      <c r="A27" s="249">
        <v>2</v>
      </c>
      <c r="B27" s="250" t="str">
        <f>B11</f>
        <v>T.J. SOKOL Holice</v>
      </c>
      <c r="C27" s="250"/>
      <c r="D27" s="250" t="s">
        <v>112</v>
      </c>
      <c r="E27" s="250" t="str">
        <f>B15</f>
        <v>TJ Baník Stříbro</v>
      </c>
      <c r="F27" s="250"/>
      <c r="G27" s="250"/>
      <c r="H27" s="250"/>
      <c r="I27" s="250"/>
      <c r="J27" s="250"/>
      <c r="K27" s="250"/>
      <c r="L27" s="250"/>
      <c r="M27" s="250"/>
      <c r="N27" s="250"/>
      <c r="O27" s="55">
        <v>0</v>
      </c>
      <c r="P27" s="56" t="s">
        <v>112</v>
      </c>
      <c r="Q27" s="56">
        <v>2</v>
      </c>
      <c r="R27" s="57" t="s">
        <v>117</v>
      </c>
    </row>
    <row r="28" spans="1:19" ht="15" customHeight="1">
      <c r="A28" s="249"/>
      <c r="B28" s="250"/>
      <c r="C28" s="250"/>
      <c r="D28" s="250"/>
      <c r="E28" s="250"/>
      <c r="F28" s="250"/>
      <c r="G28" s="250"/>
      <c r="H28" s="250"/>
      <c r="I28" s="250"/>
      <c r="J28" s="250"/>
      <c r="K28" s="250"/>
      <c r="L28" s="250"/>
      <c r="M28" s="250"/>
      <c r="N28" s="250"/>
      <c r="O28" s="59">
        <v>11</v>
      </c>
      <c r="P28" s="56" t="s">
        <v>112</v>
      </c>
      <c r="Q28" s="60">
        <v>20</v>
      </c>
      <c r="R28" s="57" t="s">
        <v>118</v>
      </c>
    </row>
    <row r="29" spans="1:19" ht="15" customHeight="1">
      <c r="A29" s="249">
        <v>3</v>
      </c>
      <c r="B29" s="250" t="str">
        <f>B7</f>
        <v>Městský nohejbalový klub Modřice, z.s. "A"</v>
      </c>
      <c r="C29" s="250"/>
      <c r="D29" s="250" t="s">
        <v>112</v>
      </c>
      <c r="E29" s="250" t="str">
        <f>B11</f>
        <v>T.J. SOKOL Holice</v>
      </c>
      <c r="F29" s="250"/>
      <c r="G29" s="250"/>
      <c r="H29" s="250"/>
      <c r="I29" s="250"/>
      <c r="J29" s="250"/>
      <c r="K29" s="250"/>
      <c r="L29" s="250"/>
      <c r="M29" s="250"/>
      <c r="N29" s="250"/>
      <c r="O29" s="55">
        <v>2</v>
      </c>
      <c r="P29" s="56" t="s">
        <v>112</v>
      </c>
      <c r="Q29" s="56">
        <v>0</v>
      </c>
      <c r="R29" s="57" t="s">
        <v>117</v>
      </c>
    </row>
    <row r="30" spans="1:19" ht="15" customHeight="1">
      <c r="A30" s="249"/>
      <c r="B30" s="250"/>
      <c r="C30" s="250"/>
      <c r="D30" s="250"/>
      <c r="E30" s="250"/>
      <c r="F30" s="250"/>
      <c r="G30" s="250"/>
      <c r="H30" s="250"/>
      <c r="I30" s="250"/>
      <c r="J30" s="250"/>
      <c r="K30" s="250"/>
      <c r="L30" s="250"/>
      <c r="M30" s="250"/>
      <c r="N30" s="250"/>
      <c r="O30" s="59">
        <v>20</v>
      </c>
      <c r="P30" s="56" t="s">
        <v>112</v>
      </c>
      <c r="Q30" s="60">
        <v>4</v>
      </c>
      <c r="R30" s="57" t="s">
        <v>118</v>
      </c>
    </row>
    <row r="43" ht="15" customHeight="1"/>
    <row r="61" ht="15" customHeight="1"/>
  </sheetData>
  <mergeCells count="138">
    <mergeCell ref="A2:R3"/>
    <mergeCell ref="A4:B6"/>
    <mergeCell ref="C4:R4"/>
    <mergeCell ref="C5:E6"/>
    <mergeCell ref="F5:H6"/>
    <mergeCell ref="I5:K6"/>
    <mergeCell ref="L5:N6"/>
    <mergeCell ref="O5:Q5"/>
    <mergeCell ref="O6:Q6"/>
    <mergeCell ref="A7:A10"/>
    <mergeCell ref="B7:B10"/>
    <mergeCell ref="C7:E10"/>
    <mergeCell ref="F7:F8"/>
    <mergeCell ref="G7:G8"/>
    <mergeCell ref="H7:H8"/>
    <mergeCell ref="I7:I8"/>
    <mergeCell ref="J7:J8"/>
    <mergeCell ref="K7:K8"/>
    <mergeCell ref="L7:L8"/>
    <mergeCell ref="M7:M8"/>
    <mergeCell ref="N7:N8"/>
    <mergeCell ref="O7:O8"/>
    <mergeCell ref="P7:P8"/>
    <mergeCell ref="Q7:Q8"/>
    <mergeCell ref="R7:R8"/>
    <mergeCell ref="F9:F10"/>
    <mergeCell ref="G9:G10"/>
    <mergeCell ref="H9:H10"/>
    <mergeCell ref="I9:I10"/>
    <mergeCell ref="J9:J10"/>
    <mergeCell ref="K9:K10"/>
    <mergeCell ref="L9:L10"/>
    <mergeCell ref="M9:M10"/>
    <mergeCell ref="N9:N10"/>
    <mergeCell ref="O9:O10"/>
    <mergeCell ref="P9:P10"/>
    <mergeCell ref="Q9:Q10"/>
    <mergeCell ref="R9:R10"/>
    <mergeCell ref="A11:A14"/>
    <mergeCell ref="B11:B14"/>
    <mergeCell ref="C11:C12"/>
    <mergeCell ref="D11:D12"/>
    <mergeCell ref="E11:E12"/>
    <mergeCell ref="F11:H14"/>
    <mergeCell ref="I11:I12"/>
    <mergeCell ref="J11:J12"/>
    <mergeCell ref="K11:K12"/>
    <mergeCell ref="L11:L12"/>
    <mergeCell ref="M11:M12"/>
    <mergeCell ref="N11:N12"/>
    <mergeCell ref="O11:O12"/>
    <mergeCell ref="P11:P12"/>
    <mergeCell ref="Q11:Q12"/>
    <mergeCell ref="R11:R12"/>
    <mergeCell ref="C13:C14"/>
    <mergeCell ref="D13:D14"/>
    <mergeCell ref="E13:E14"/>
    <mergeCell ref="I13:I14"/>
    <mergeCell ref="J13:J14"/>
    <mergeCell ref="K13:K14"/>
    <mergeCell ref="L13:L14"/>
    <mergeCell ref="M13:M14"/>
    <mergeCell ref="N13:N14"/>
    <mergeCell ref="O13:O14"/>
    <mergeCell ref="P13:P14"/>
    <mergeCell ref="Q13:Q14"/>
    <mergeCell ref="R13:R14"/>
    <mergeCell ref="A15:A18"/>
    <mergeCell ref="B15:B18"/>
    <mergeCell ref="C15:C16"/>
    <mergeCell ref="D15:D16"/>
    <mergeCell ref="E15:E16"/>
    <mergeCell ref="F15:F16"/>
    <mergeCell ref="G15:G16"/>
    <mergeCell ref="H15:H16"/>
    <mergeCell ref="I15:K18"/>
    <mergeCell ref="L15:L16"/>
    <mergeCell ref="M15:M16"/>
    <mergeCell ref="N15:N16"/>
    <mergeCell ref="O15:O16"/>
    <mergeCell ref="P15:P16"/>
    <mergeCell ref="Q15:Q16"/>
    <mergeCell ref="R15:R16"/>
    <mergeCell ref="C17:C18"/>
    <mergeCell ref="D17:D18"/>
    <mergeCell ref="E17:E18"/>
    <mergeCell ref="F17:F18"/>
    <mergeCell ref="G17:G18"/>
    <mergeCell ref="H17:H18"/>
    <mergeCell ref="L17:L18"/>
    <mergeCell ref="M17:M18"/>
    <mergeCell ref="N17:N18"/>
    <mergeCell ref="O17:O18"/>
    <mergeCell ref="P17:P18"/>
    <mergeCell ref="Q17:Q18"/>
    <mergeCell ref="R17:R18"/>
    <mergeCell ref="A19:A22"/>
    <mergeCell ref="B19:B22"/>
    <mergeCell ref="C19:C20"/>
    <mergeCell ref="D19:D20"/>
    <mergeCell ref="E19:E20"/>
    <mergeCell ref="F19:F20"/>
    <mergeCell ref="G19:G20"/>
    <mergeCell ref="H19:H20"/>
    <mergeCell ref="I19:I20"/>
    <mergeCell ref="J19:J20"/>
    <mergeCell ref="K19:K20"/>
    <mergeCell ref="L19:N22"/>
    <mergeCell ref="O19:O20"/>
    <mergeCell ref="P19:P20"/>
    <mergeCell ref="Q19:Q20"/>
    <mergeCell ref="R19:R20"/>
    <mergeCell ref="C21:C22"/>
    <mergeCell ref="D21:D22"/>
    <mergeCell ref="E21:E22"/>
    <mergeCell ref="F21:F22"/>
    <mergeCell ref="G21:G22"/>
    <mergeCell ref="H21:H22"/>
    <mergeCell ref="I21:I22"/>
    <mergeCell ref="J21:J22"/>
    <mergeCell ref="K21:K22"/>
    <mergeCell ref="O21:O22"/>
    <mergeCell ref="P21:P22"/>
    <mergeCell ref="Q21:Q22"/>
    <mergeCell ref="R21:R22"/>
    <mergeCell ref="A29:A30"/>
    <mergeCell ref="B29:C30"/>
    <mergeCell ref="D29:D30"/>
    <mergeCell ref="E29:N30"/>
    <mergeCell ref="A24:R24"/>
    <mergeCell ref="A25:A26"/>
    <mergeCell ref="B25:C26"/>
    <mergeCell ref="D25:D26"/>
    <mergeCell ref="E25:N26"/>
    <mergeCell ref="A27:A28"/>
    <mergeCell ref="B27:C28"/>
    <mergeCell ref="D27:D28"/>
    <mergeCell ref="E27:N28"/>
  </mergeCells>
  <pageMargins left="0.31527777777777799" right="0.118055555555556" top="0.78749999999999998" bottom="0.78749999999999998" header="0.51180555555555496" footer="0.51180555555555496"/>
  <pageSetup paperSize="9" firstPageNumber="0" orientation="portrait" horizontalDpi="300" verticalDpi="30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C000"/>
    <pageSetUpPr fitToPage="1"/>
  </sheetPr>
  <dimension ref="A2:BB140"/>
  <sheetViews>
    <sheetView showGridLines="0" zoomScaleNormal="100" workbookViewId="0">
      <selection activeCell="L19" sqref="L19:N22"/>
    </sheetView>
  </sheetViews>
  <sheetFormatPr defaultRowHeight="14.4"/>
  <cols>
    <col min="1" max="1" width="4" customWidth="1"/>
    <col min="2" max="2" width="35.33203125" customWidth="1"/>
    <col min="3" max="3" width="4.33203125" customWidth="1"/>
    <col min="4" max="4" width="1.44140625" customWidth="1"/>
    <col min="5" max="6" width="4.33203125" customWidth="1"/>
    <col min="7" max="7" width="1.44140625" customWidth="1"/>
    <col min="8" max="9" width="4.33203125" customWidth="1"/>
    <col min="10" max="10" width="1.44140625" customWidth="1"/>
    <col min="11" max="12" width="4.33203125" customWidth="1"/>
    <col min="13" max="13" width="1.44140625" customWidth="1"/>
    <col min="14" max="14" width="4.33203125" customWidth="1"/>
    <col min="15" max="15" width="4.109375" customWidth="1"/>
    <col min="16" max="16" width="1.44140625" customWidth="1"/>
    <col min="17" max="17" width="4.109375" customWidth="1"/>
    <col min="18" max="18" width="6.6640625" customWidth="1"/>
    <col min="19" max="19" width="8.44140625" customWidth="1"/>
    <col min="20" max="28" width="2.6640625" customWidth="1"/>
    <col min="29" max="29" width="3" customWidth="1"/>
    <col min="30" max="40" width="2.6640625" customWidth="1"/>
    <col min="41" max="41" width="3" customWidth="1"/>
    <col min="42" max="52" width="2.6640625" customWidth="1"/>
    <col min="53" max="53" width="3" customWidth="1"/>
    <col min="54" max="54" width="2.6640625" customWidth="1"/>
    <col min="55" max="256" width="8.44140625" customWidth="1"/>
    <col min="257" max="257" width="4" customWidth="1"/>
    <col min="258" max="258" width="35.33203125" customWidth="1"/>
    <col min="259" max="259" width="4.33203125" customWidth="1"/>
    <col min="260" max="260" width="1.44140625" customWidth="1"/>
    <col min="261" max="262" width="4.33203125" customWidth="1"/>
    <col min="263" max="263" width="1.44140625" customWidth="1"/>
    <col min="264" max="265" width="4.33203125" customWidth="1"/>
    <col min="266" max="266" width="1.44140625" customWidth="1"/>
    <col min="267" max="268" width="4.33203125" customWidth="1"/>
    <col min="269" max="269" width="1.44140625" customWidth="1"/>
    <col min="270" max="270" width="4.33203125" customWidth="1"/>
    <col min="271" max="271" width="4.6640625" customWidth="1"/>
    <col min="272" max="272" width="1.44140625" customWidth="1"/>
    <col min="273" max="273" width="4.6640625" customWidth="1"/>
    <col min="274" max="274" width="6.6640625" customWidth="1"/>
    <col min="275" max="512" width="8.44140625" customWidth="1"/>
    <col min="513" max="513" width="4" customWidth="1"/>
    <col min="514" max="514" width="35.33203125" customWidth="1"/>
    <col min="515" max="515" width="4.33203125" customWidth="1"/>
    <col min="516" max="516" width="1.44140625" customWidth="1"/>
    <col min="517" max="518" width="4.33203125" customWidth="1"/>
    <col min="519" max="519" width="1.44140625" customWidth="1"/>
    <col min="520" max="521" width="4.33203125" customWidth="1"/>
    <col min="522" max="522" width="1.44140625" customWidth="1"/>
    <col min="523" max="524" width="4.33203125" customWidth="1"/>
    <col min="525" max="525" width="1.44140625" customWidth="1"/>
    <col min="526" max="526" width="4.33203125" customWidth="1"/>
    <col min="527" max="527" width="4.6640625" customWidth="1"/>
    <col min="528" max="528" width="1.44140625" customWidth="1"/>
    <col min="529" max="529" width="4.6640625" customWidth="1"/>
    <col min="530" max="530" width="6.6640625" customWidth="1"/>
    <col min="531" max="768" width="8.44140625" customWidth="1"/>
    <col min="769" max="769" width="4" customWidth="1"/>
    <col min="770" max="770" width="35.33203125" customWidth="1"/>
    <col min="771" max="771" width="4.33203125" customWidth="1"/>
    <col min="772" max="772" width="1.44140625" customWidth="1"/>
    <col min="773" max="774" width="4.33203125" customWidth="1"/>
    <col min="775" max="775" width="1.44140625" customWidth="1"/>
    <col min="776" max="777" width="4.33203125" customWidth="1"/>
    <col min="778" max="778" width="1.44140625" customWidth="1"/>
    <col min="779" max="780" width="4.33203125" customWidth="1"/>
    <col min="781" max="781" width="1.44140625" customWidth="1"/>
    <col min="782" max="782" width="4.33203125" customWidth="1"/>
    <col min="783" max="783" width="4.6640625" customWidth="1"/>
    <col min="784" max="784" width="1.44140625" customWidth="1"/>
    <col min="785" max="785" width="4.6640625" customWidth="1"/>
    <col min="786" max="786" width="6.6640625" customWidth="1"/>
    <col min="787" max="1025" width="8.44140625" customWidth="1"/>
  </cols>
  <sheetData>
    <row r="2" spans="1:26" ht="15" customHeight="1">
      <c r="A2" s="243" t="str">
        <f>'Nasazení do skupin'!B2</f>
        <v>11. GALA MČR mladších žáků trojice</v>
      </c>
      <c r="B2" s="243"/>
      <c r="C2" s="243"/>
      <c r="D2" s="243"/>
      <c r="E2" s="243"/>
      <c r="F2" s="243"/>
      <c r="G2" s="243"/>
      <c r="H2" s="243"/>
      <c r="I2" s="243"/>
      <c r="J2" s="243"/>
      <c r="K2" s="243"/>
      <c r="L2" s="243"/>
      <c r="M2" s="243"/>
      <c r="N2" s="243"/>
      <c r="O2" s="243"/>
      <c r="P2" s="243"/>
      <c r="Q2" s="243"/>
      <c r="R2" s="243"/>
    </row>
    <row r="3" spans="1:26" ht="15.75" customHeight="1">
      <c r="A3" s="243"/>
      <c r="B3" s="243"/>
      <c r="C3" s="243"/>
      <c r="D3" s="243"/>
      <c r="E3" s="243"/>
      <c r="F3" s="243"/>
      <c r="G3" s="243"/>
      <c r="H3" s="243"/>
      <c r="I3" s="243"/>
      <c r="J3" s="243"/>
      <c r="K3" s="243"/>
      <c r="L3" s="243"/>
      <c r="M3" s="243"/>
      <c r="N3" s="243"/>
      <c r="O3" s="243"/>
      <c r="P3" s="243"/>
      <c r="Q3" s="243"/>
      <c r="R3" s="243"/>
    </row>
    <row r="4" spans="1:26" ht="32.25" customHeight="1">
      <c r="A4" s="244" t="s">
        <v>104</v>
      </c>
      <c r="B4" s="244"/>
      <c r="C4" s="245" t="str">
        <f>'Nasazení do skupin'!B3</f>
        <v>Útěchov 10.6.2018</v>
      </c>
      <c r="D4" s="245"/>
      <c r="E4" s="245"/>
      <c r="F4" s="245"/>
      <c r="G4" s="245"/>
      <c r="H4" s="245"/>
      <c r="I4" s="245"/>
      <c r="J4" s="245"/>
      <c r="K4" s="245"/>
      <c r="L4" s="245"/>
      <c r="M4" s="245"/>
      <c r="N4" s="245"/>
      <c r="O4" s="245"/>
      <c r="P4" s="245"/>
      <c r="Q4" s="245"/>
      <c r="R4" s="245"/>
    </row>
    <row r="5" spans="1:26" ht="15" customHeight="1">
      <c r="A5" s="244"/>
      <c r="B5" s="244"/>
      <c r="C5" s="287">
        <v>1</v>
      </c>
      <c r="D5" s="287"/>
      <c r="E5" s="287"/>
      <c r="F5" s="243">
        <v>2</v>
      </c>
      <c r="G5" s="243"/>
      <c r="H5" s="243"/>
      <c r="I5" s="243">
        <v>3</v>
      </c>
      <c r="J5" s="243"/>
      <c r="K5" s="243"/>
      <c r="L5" s="243"/>
      <c r="M5" s="243"/>
      <c r="N5" s="243"/>
      <c r="O5" s="247" t="s">
        <v>107</v>
      </c>
      <c r="P5" s="247"/>
      <c r="Q5" s="247"/>
      <c r="R5" s="51" t="s">
        <v>108</v>
      </c>
    </row>
    <row r="6" spans="1:26" ht="15.75" customHeight="1">
      <c r="A6" s="244"/>
      <c r="B6" s="244"/>
      <c r="C6" s="287"/>
      <c r="D6" s="287"/>
      <c r="E6" s="287"/>
      <c r="F6" s="243"/>
      <c r="G6" s="243"/>
      <c r="H6" s="243"/>
      <c r="I6" s="243"/>
      <c r="J6" s="243"/>
      <c r="K6" s="243"/>
      <c r="L6" s="243"/>
      <c r="M6" s="243"/>
      <c r="N6" s="243"/>
      <c r="O6" s="248" t="s">
        <v>109</v>
      </c>
      <c r="P6" s="248"/>
      <c r="Q6" s="248"/>
      <c r="R6" s="52" t="s">
        <v>110</v>
      </c>
    </row>
    <row r="7" spans="1:26" ht="15" customHeight="1">
      <c r="A7" s="216">
        <v>1</v>
      </c>
      <c r="B7" s="217" t="str">
        <f>'Nasazení do skupin'!B8</f>
        <v>SK Liapor - Witte Karlovy Vary z.s.</v>
      </c>
      <c r="C7" s="237"/>
      <c r="D7" s="237"/>
      <c r="E7" s="237"/>
      <c r="F7" s="233"/>
      <c r="G7" s="233"/>
      <c r="H7" s="234"/>
      <c r="I7" s="232"/>
      <c r="J7" s="233"/>
      <c r="K7" s="234"/>
      <c r="L7" s="218"/>
      <c r="M7" s="207"/>
      <c r="N7" s="208"/>
      <c r="O7" s="220"/>
      <c r="P7" s="221"/>
      <c r="Q7" s="222"/>
      <c r="R7" s="223"/>
      <c r="Y7" s="53"/>
    </row>
    <row r="8" spans="1:26" ht="15.75" customHeight="1">
      <c r="A8" s="216"/>
      <c r="B8" s="217"/>
      <c r="C8" s="237"/>
      <c r="D8" s="237"/>
      <c r="E8" s="237"/>
      <c r="F8" s="233"/>
      <c r="G8" s="233"/>
      <c r="H8" s="234"/>
      <c r="I8" s="232"/>
      <c r="J8" s="233"/>
      <c r="K8" s="234"/>
      <c r="L8" s="218"/>
      <c r="M8" s="207"/>
      <c r="N8" s="208"/>
      <c r="O8" s="220"/>
      <c r="P8" s="221"/>
      <c r="Q8" s="222"/>
      <c r="R8" s="223"/>
    </row>
    <row r="9" spans="1:26" ht="15" customHeight="1">
      <c r="A9" s="216"/>
      <c r="B9" s="217"/>
      <c r="C9" s="237"/>
      <c r="D9" s="237"/>
      <c r="E9" s="237"/>
      <c r="F9" s="238"/>
      <c r="G9" s="238"/>
      <c r="H9" s="239"/>
      <c r="I9" s="224"/>
      <c r="J9" s="225"/>
      <c r="K9" s="226"/>
      <c r="L9" s="210"/>
      <c r="M9" s="211"/>
      <c r="N9" s="212"/>
      <c r="O9" s="229"/>
      <c r="P9" s="230"/>
      <c r="Q9" s="231"/>
      <c r="R9" s="215"/>
      <c r="X9" s="53"/>
      <c r="Y9" s="53"/>
      <c r="Z9" s="53"/>
    </row>
    <row r="10" spans="1:26" ht="15.75" customHeight="1">
      <c r="A10" s="216"/>
      <c r="B10" s="217"/>
      <c r="C10" s="237"/>
      <c r="D10" s="237"/>
      <c r="E10" s="237"/>
      <c r="F10" s="238"/>
      <c r="G10" s="238"/>
      <c r="H10" s="239"/>
      <c r="I10" s="224"/>
      <c r="J10" s="225"/>
      <c r="K10" s="226"/>
      <c r="L10" s="210"/>
      <c r="M10" s="211"/>
      <c r="N10" s="212"/>
      <c r="O10" s="229"/>
      <c r="P10" s="230"/>
      <c r="Q10" s="231"/>
      <c r="R10" s="215"/>
      <c r="X10" s="53"/>
      <c r="Y10" s="53"/>
      <c r="Z10" s="53"/>
    </row>
    <row r="11" spans="1:26" ht="15" customHeight="1">
      <c r="A11" s="216">
        <v>2</v>
      </c>
      <c r="B11" s="217" t="str">
        <f>'Nasazení do skupin'!B9</f>
        <v>TJ Peklo nad Zdobnicí</v>
      </c>
      <c r="C11" s="235"/>
      <c r="D11" s="236"/>
      <c r="E11" s="236"/>
      <c r="F11" s="240" t="s">
        <v>111</v>
      </c>
      <c r="G11" s="240"/>
      <c r="H11" s="240"/>
      <c r="I11" s="233"/>
      <c r="J11" s="233"/>
      <c r="K11" s="234"/>
      <c r="L11" s="218"/>
      <c r="M11" s="207"/>
      <c r="N11" s="208"/>
      <c r="O11" s="220"/>
      <c r="P11" s="221"/>
      <c r="Q11" s="222"/>
      <c r="R11" s="223"/>
    </row>
    <row r="12" spans="1:26" ht="15.75" customHeight="1">
      <c r="A12" s="216"/>
      <c r="B12" s="217"/>
      <c r="C12" s="235"/>
      <c r="D12" s="236"/>
      <c r="E12" s="236"/>
      <c r="F12" s="240"/>
      <c r="G12" s="240"/>
      <c r="H12" s="240"/>
      <c r="I12" s="233"/>
      <c r="J12" s="233"/>
      <c r="K12" s="234"/>
      <c r="L12" s="218"/>
      <c r="M12" s="207"/>
      <c r="N12" s="208"/>
      <c r="O12" s="220"/>
      <c r="P12" s="221"/>
      <c r="Q12" s="222"/>
      <c r="R12" s="223"/>
    </row>
    <row r="13" spans="1:26" ht="15" customHeight="1">
      <c r="A13" s="216"/>
      <c r="B13" s="217"/>
      <c r="C13" s="224"/>
      <c r="D13" s="225"/>
      <c r="E13" s="225"/>
      <c r="F13" s="240"/>
      <c r="G13" s="240"/>
      <c r="H13" s="240"/>
      <c r="I13" s="238"/>
      <c r="J13" s="238"/>
      <c r="K13" s="239"/>
      <c r="L13" s="210"/>
      <c r="M13" s="211"/>
      <c r="N13" s="212"/>
      <c r="O13" s="229"/>
      <c r="P13" s="230"/>
      <c r="Q13" s="231"/>
      <c r="R13" s="215"/>
    </row>
    <row r="14" spans="1:26" ht="15.75" customHeight="1">
      <c r="A14" s="216"/>
      <c r="B14" s="217"/>
      <c r="C14" s="224"/>
      <c r="D14" s="225"/>
      <c r="E14" s="225"/>
      <c r="F14" s="240"/>
      <c r="G14" s="240"/>
      <c r="H14" s="240"/>
      <c r="I14" s="238"/>
      <c r="J14" s="238"/>
      <c r="K14" s="239"/>
      <c r="L14" s="210"/>
      <c r="M14" s="211"/>
      <c r="N14" s="212"/>
      <c r="O14" s="229"/>
      <c r="P14" s="230"/>
      <c r="Q14" s="231"/>
      <c r="R14" s="215"/>
    </row>
    <row r="15" spans="1:26" ht="15" customHeight="1">
      <c r="A15" s="216">
        <v>3</v>
      </c>
      <c r="B15" s="217" t="str">
        <f>'Nasazení do skupin'!B10</f>
        <v>Tělovýchovná jednota Radomyšl, z.s.</v>
      </c>
      <c r="C15" s="232"/>
      <c r="D15" s="233"/>
      <c r="E15" s="234"/>
      <c r="F15" s="235"/>
      <c r="G15" s="236"/>
      <c r="H15" s="236"/>
      <c r="I15" s="281"/>
      <c r="J15" s="281"/>
      <c r="K15" s="281"/>
      <c r="L15" s="207"/>
      <c r="M15" s="207"/>
      <c r="N15" s="208"/>
      <c r="O15" s="220"/>
      <c r="P15" s="221"/>
      <c r="Q15" s="222"/>
      <c r="R15" s="223"/>
    </row>
    <row r="16" spans="1:26" ht="15.75" customHeight="1">
      <c r="A16" s="216"/>
      <c r="B16" s="217"/>
      <c r="C16" s="232"/>
      <c r="D16" s="233"/>
      <c r="E16" s="234"/>
      <c r="F16" s="235"/>
      <c r="G16" s="236"/>
      <c r="H16" s="236"/>
      <c r="I16" s="281"/>
      <c r="J16" s="281"/>
      <c r="K16" s="281"/>
      <c r="L16" s="207"/>
      <c r="M16" s="207"/>
      <c r="N16" s="208"/>
      <c r="O16" s="220"/>
      <c r="P16" s="221"/>
      <c r="Q16" s="222"/>
      <c r="R16" s="223"/>
    </row>
    <row r="17" spans="1:28" ht="15" customHeight="1">
      <c r="A17" s="216"/>
      <c r="B17" s="217"/>
      <c r="C17" s="224"/>
      <c r="D17" s="225"/>
      <c r="E17" s="226"/>
      <c r="F17" s="224"/>
      <c r="G17" s="225"/>
      <c r="H17" s="225"/>
      <c r="I17" s="281"/>
      <c r="J17" s="281"/>
      <c r="K17" s="281"/>
      <c r="L17" s="227"/>
      <c r="M17" s="227"/>
      <c r="N17" s="228"/>
      <c r="O17" s="229"/>
      <c r="P17" s="230"/>
      <c r="Q17" s="231"/>
      <c r="R17" s="215"/>
    </row>
    <row r="18" spans="1:28" ht="15.75" customHeight="1">
      <c r="A18" s="216"/>
      <c r="B18" s="217"/>
      <c r="C18" s="224"/>
      <c r="D18" s="225"/>
      <c r="E18" s="226"/>
      <c r="F18" s="224"/>
      <c r="G18" s="225"/>
      <c r="H18" s="225"/>
      <c r="I18" s="281"/>
      <c r="J18" s="281"/>
      <c r="K18" s="281"/>
      <c r="L18" s="227"/>
      <c r="M18" s="227"/>
      <c r="N18" s="228"/>
      <c r="O18" s="229"/>
      <c r="P18" s="230"/>
      <c r="Q18" s="231"/>
      <c r="R18" s="215"/>
    </row>
    <row r="19" spans="1:28" ht="15" customHeight="1">
      <c r="A19" s="216"/>
      <c r="B19" s="217"/>
      <c r="C19" s="218"/>
      <c r="D19" s="207"/>
      <c r="E19" s="208"/>
      <c r="F19" s="218"/>
      <c r="G19" s="207"/>
      <c r="H19" s="208"/>
      <c r="I19" s="219"/>
      <c r="J19" s="205"/>
      <c r="K19" s="205"/>
      <c r="L19" s="206">
        <v>2018</v>
      </c>
      <c r="M19" s="206"/>
      <c r="N19" s="206"/>
      <c r="O19" s="207"/>
      <c r="P19" s="207"/>
      <c r="Q19" s="208"/>
      <c r="R19" s="209"/>
    </row>
    <row r="20" spans="1:28" ht="15.75" customHeight="1">
      <c r="A20" s="216"/>
      <c r="B20" s="217"/>
      <c r="C20" s="218"/>
      <c r="D20" s="207"/>
      <c r="E20" s="208"/>
      <c r="F20" s="218"/>
      <c r="G20" s="207"/>
      <c r="H20" s="208"/>
      <c r="I20" s="219"/>
      <c r="J20" s="205"/>
      <c r="K20" s="205"/>
      <c r="L20" s="206"/>
      <c r="M20" s="206"/>
      <c r="N20" s="206"/>
      <c r="O20" s="207"/>
      <c r="P20" s="207"/>
      <c r="Q20" s="208"/>
      <c r="R20" s="209"/>
    </row>
    <row r="21" spans="1:28" ht="15" customHeight="1">
      <c r="A21" s="216"/>
      <c r="B21" s="217"/>
      <c r="C21" s="210"/>
      <c r="D21" s="211"/>
      <c r="E21" s="212"/>
      <c r="F21" s="210"/>
      <c r="G21" s="211"/>
      <c r="H21" s="212"/>
      <c r="I21" s="210"/>
      <c r="J21" s="211"/>
      <c r="K21" s="211"/>
      <c r="L21" s="206"/>
      <c r="M21" s="206"/>
      <c r="N21" s="206"/>
      <c r="O21" s="213"/>
      <c r="P21" s="211"/>
      <c r="Q21" s="214"/>
      <c r="R21" s="215"/>
    </row>
    <row r="22" spans="1:28" ht="15.75" customHeight="1">
      <c r="A22" s="216"/>
      <c r="B22" s="217"/>
      <c r="C22" s="210"/>
      <c r="D22" s="211"/>
      <c r="E22" s="212"/>
      <c r="F22" s="210"/>
      <c r="G22" s="211"/>
      <c r="H22" s="212"/>
      <c r="I22" s="210"/>
      <c r="J22" s="211"/>
      <c r="K22" s="211"/>
      <c r="L22" s="206"/>
      <c r="M22" s="206"/>
      <c r="N22" s="206"/>
      <c r="O22" s="213"/>
      <c r="P22" s="211"/>
      <c r="Q22" s="214"/>
      <c r="R22" s="215"/>
    </row>
    <row r="24" spans="1:28" ht="24.9" customHeight="1">
      <c r="A24" s="298"/>
      <c r="B24" s="298"/>
      <c r="C24" s="298"/>
      <c r="D24" s="298"/>
      <c r="E24" s="298"/>
      <c r="F24" s="298"/>
      <c r="G24" s="298"/>
      <c r="H24" s="298"/>
      <c r="I24" s="298"/>
      <c r="J24" s="298"/>
      <c r="K24" s="298"/>
      <c r="L24" s="298"/>
      <c r="M24" s="298"/>
      <c r="N24" s="298"/>
      <c r="O24" s="298"/>
      <c r="P24" s="298"/>
      <c r="Q24" s="298"/>
      <c r="R24" s="298"/>
      <c r="S24" s="53"/>
      <c r="T24" s="53"/>
      <c r="U24" s="53"/>
      <c r="V24" s="53"/>
      <c r="W24" s="53"/>
      <c r="X24" s="53"/>
      <c r="Y24" s="53"/>
      <c r="Z24" s="53"/>
      <c r="AA24" s="53"/>
      <c r="AB24" s="53"/>
    </row>
    <row r="25" spans="1:28" ht="15" customHeight="1">
      <c r="A25" s="294"/>
      <c r="B25" s="295"/>
      <c r="C25" s="295"/>
      <c r="D25" s="296"/>
      <c r="E25" s="295"/>
      <c r="F25" s="295"/>
      <c r="G25" s="295"/>
      <c r="H25" s="295"/>
      <c r="I25" s="295"/>
      <c r="J25" s="295"/>
      <c r="K25" s="295"/>
      <c r="L25" s="295"/>
      <c r="M25" s="295"/>
      <c r="N25" s="295"/>
      <c r="O25" s="61"/>
      <c r="P25" s="62"/>
      <c r="Q25" s="62"/>
      <c r="R25" s="63"/>
      <c r="S25" s="64"/>
      <c r="T25" s="53"/>
      <c r="U25" s="53"/>
      <c r="V25" s="53"/>
      <c r="W25" s="53"/>
      <c r="X25" s="53"/>
      <c r="Y25" s="53"/>
      <c r="Z25" s="53"/>
      <c r="AA25" s="53"/>
      <c r="AB25" s="53"/>
    </row>
    <row r="26" spans="1:28" ht="15" customHeight="1">
      <c r="A26" s="294"/>
      <c r="B26" s="295"/>
      <c r="C26" s="295"/>
      <c r="D26" s="296"/>
      <c r="E26" s="295"/>
      <c r="F26" s="295"/>
      <c r="G26" s="295"/>
      <c r="H26" s="295"/>
      <c r="I26" s="295"/>
      <c r="J26" s="295"/>
      <c r="K26" s="295"/>
      <c r="L26" s="295"/>
      <c r="M26" s="295"/>
      <c r="N26" s="295"/>
      <c r="O26" s="65"/>
      <c r="P26" s="62"/>
      <c r="Q26" s="53"/>
      <c r="R26" s="63"/>
      <c r="S26" s="64"/>
      <c r="T26" s="53"/>
      <c r="U26" s="53"/>
      <c r="V26" s="53"/>
      <c r="W26" s="53"/>
      <c r="X26" s="53"/>
      <c r="Y26" s="53"/>
      <c r="Z26" s="53"/>
      <c r="AA26" s="53"/>
      <c r="AB26" s="53"/>
    </row>
    <row r="27" spans="1:28" ht="15" customHeight="1">
      <c r="A27" s="294"/>
      <c r="B27" s="295"/>
      <c r="C27" s="295"/>
      <c r="D27" s="296"/>
      <c r="E27" s="295"/>
      <c r="F27" s="295"/>
      <c r="G27" s="295"/>
      <c r="H27" s="295"/>
      <c r="I27" s="295"/>
      <c r="J27" s="295"/>
      <c r="K27" s="295"/>
      <c r="L27" s="295"/>
      <c r="M27" s="295"/>
      <c r="N27" s="295"/>
      <c r="O27" s="61"/>
      <c r="P27" s="62"/>
      <c r="Q27" s="62"/>
      <c r="R27" s="63"/>
      <c r="S27" s="53"/>
      <c r="T27" s="53"/>
      <c r="U27" s="53"/>
      <c r="V27" s="53"/>
      <c r="W27" s="53"/>
      <c r="X27" s="53"/>
      <c r="Y27" s="53"/>
      <c r="Z27" s="53"/>
      <c r="AA27" s="53"/>
      <c r="AB27" s="53"/>
    </row>
    <row r="28" spans="1:28" ht="15" customHeight="1">
      <c r="A28" s="294"/>
      <c r="B28" s="295"/>
      <c r="C28" s="295"/>
      <c r="D28" s="296"/>
      <c r="E28" s="295"/>
      <c r="F28" s="295"/>
      <c r="G28" s="295"/>
      <c r="H28" s="295"/>
      <c r="I28" s="295"/>
      <c r="J28" s="295"/>
      <c r="K28" s="295"/>
      <c r="L28" s="295"/>
      <c r="M28" s="295"/>
      <c r="N28" s="295"/>
      <c r="O28" s="65"/>
      <c r="P28" s="62"/>
      <c r="Q28" s="53"/>
      <c r="R28" s="63"/>
      <c r="S28" s="53"/>
      <c r="T28" s="53"/>
      <c r="U28" s="53"/>
      <c r="V28" s="53"/>
      <c r="W28" s="53"/>
      <c r="X28" s="53"/>
      <c r="Y28" s="53"/>
      <c r="Z28" s="53"/>
      <c r="AA28" s="53"/>
      <c r="AB28" s="53"/>
    </row>
    <row r="29" spans="1:28" ht="13.2" customHeight="1">
      <c r="A29" s="294"/>
      <c r="B29" s="295"/>
      <c r="C29" s="295"/>
      <c r="D29" s="296"/>
      <c r="E29" s="295"/>
      <c r="F29" s="295"/>
      <c r="G29" s="295"/>
      <c r="H29" s="295"/>
      <c r="I29" s="295"/>
      <c r="J29" s="295"/>
      <c r="K29" s="295"/>
      <c r="L29" s="295"/>
      <c r="M29" s="295"/>
      <c r="N29" s="295"/>
      <c r="O29" s="61"/>
      <c r="P29" s="62"/>
      <c r="Q29" s="62"/>
      <c r="R29" s="63"/>
      <c r="S29" s="53"/>
      <c r="T29" s="53"/>
      <c r="U29" s="53"/>
      <c r="V29" s="53"/>
      <c r="W29" s="53"/>
      <c r="X29" s="53"/>
      <c r="Y29" s="53"/>
      <c r="Z29" s="53"/>
      <c r="AA29" s="53"/>
      <c r="AB29" s="53"/>
    </row>
    <row r="30" spans="1:28" ht="13.2" customHeight="1">
      <c r="A30" s="294"/>
      <c r="B30" s="295"/>
      <c r="C30" s="295"/>
      <c r="D30" s="296"/>
      <c r="E30" s="295"/>
      <c r="F30" s="295"/>
      <c r="G30" s="295"/>
      <c r="H30" s="295"/>
      <c r="I30" s="295"/>
      <c r="J30" s="295"/>
      <c r="K30" s="295"/>
      <c r="L30" s="295"/>
      <c r="M30" s="295"/>
      <c r="N30" s="295"/>
      <c r="O30" s="65"/>
      <c r="P30" s="62"/>
      <c r="Q30" s="53"/>
      <c r="R30" s="63"/>
      <c r="S30" s="53"/>
      <c r="T30" s="53"/>
      <c r="U30" s="53"/>
      <c r="V30" s="53"/>
      <c r="W30" s="53"/>
      <c r="X30" s="53"/>
      <c r="Y30" s="53"/>
      <c r="Z30" s="53"/>
      <c r="AA30" s="53"/>
      <c r="AB30" s="53"/>
    </row>
    <row r="31" spans="1:28" ht="15" customHeight="1">
      <c r="A31" s="294"/>
      <c r="B31" s="295"/>
      <c r="C31" s="295"/>
      <c r="D31" s="296"/>
      <c r="E31" s="295"/>
      <c r="F31" s="295"/>
      <c r="G31" s="295"/>
      <c r="H31" s="295"/>
      <c r="I31" s="295"/>
      <c r="J31" s="295"/>
      <c r="K31" s="295"/>
      <c r="L31" s="295"/>
      <c r="M31" s="295"/>
      <c r="N31" s="295"/>
      <c r="O31" s="61"/>
      <c r="P31" s="62"/>
      <c r="Q31" s="62"/>
      <c r="R31" s="63"/>
      <c r="S31" s="53"/>
      <c r="T31" s="53"/>
      <c r="U31" s="53"/>
      <c r="V31" s="53"/>
      <c r="W31" s="53"/>
      <c r="X31" s="53"/>
      <c r="Y31" s="53"/>
      <c r="Z31" s="53"/>
      <c r="AA31" s="53"/>
      <c r="AB31" s="53"/>
    </row>
    <row r="32" spans="1:28" ht="15.75" customHeight="1">
      <c r="A32" s="294"/>
      <c r="B32" s="295"/>
      <c r="C32" s="295"/>
      <c r="D32" s="296"/>
      <c r="E32" s="295"/>
      <c r="F32" s="295"/>
      <c r="G32" s="295"/>
      <c r="H32" s="295"/>
      <c r="I32" s="295"/>
      <c r="J32" s="295"/>
      <c r="K32" s="295"/>
      <c r="L32" s="295"/>
      <c r="M32" s="295"/>
      <c r="N32" s="295"/>
      <c r="O32" s="65"/>
      <c r="P32" s="62"/>
      <c r="Q32" s="53"/>
      <c r="R32" s="63"/>
      <c r="S32" s="53"/>
      <c r="T32" s="53"/>
      <c r="U32" s="53"/>
      <c r="V32" s="53"/>
      <c r="W32" s="53"/>
      <c r="X32" s="53"/>
      <c r="Y32" s="53"/>
      <c r="Z32" s="53"/>
      <c r="AA32" s="53"/>
      <c r="AB32" s="53"/>
    </row>
    <row r="33" spans="1:54" ht="15" customHeight="1">
      <c r="A33" s="294"/>
      <c r="B33" s="295"/>
      <c r="C33" s="295"/>
      <c r="D33" s="296"/>
      <c r="E33" s="295"/>
      <c r="F33" s="295"/>
      <c r="G33" s="295"/>
      <c r="H33" s="295"/>
      <c r="I33" s="295"/>
      <c r="J33" s="295"/>
      <c r="K33" s="295"/>
      <c r="L33" s="295"/>
      <c r="M33" s="295"/>
      <c r="N33" s="295"/>
      <c r="O33" s="61"/>
      <c r="P33" s="62"/>
      <c r="Q33" s="62"/>
      <c r="R33" s="63"/>
      <c r="S33" s="53"/>
      <c r="T33" s="53"/>
      <c r="U33" s="53"/>
      <c r="V33" s="53"/>
      <c r="W33" s="53"/>
      <c r="X33" s="53"/>
      <c r="Y33" s="53"/>
      <c r="Z33" s="53"/>
      <c r="AA33" s="53"/>
      <c r="AB33" s="53"/>
    </row>
    <row r="34" spans="1:54" ht="15" customHeight="1">
      <c r="A34" s="294"/>
      <c r="B34" s="295"/>
      <c r="C34" s="295"/>
      <c r="D34" s="296"/>
      <c r="E34" s="295"/>
      <c r="F34" s="295"/>
      <c r="G34" s="295"/>
      <c r="H34" s="295"/>
      <c r="I34" s="295"/>
      <c r="J34" s="295"/>
      <c r="K34" s="295"/>
      <c r="L34" s="295"/>
      <c r="M34" s="295"/>
      <c r="N34" s="295"/>
      <c r="O34" s="65"/>
      <c r="P34" s="62"/>
      <c r="Q34" s="53"/>
      <c r="R34" s="63"/>
      <c r="S34" s="53"/>
      <c r="T34" s="53"/>
      <c r="U34" s="53"/>
      <c r="V34" s="53"/>
      <c r="W34" s="53"/>
      <c r="X34" s="53"/>
      <c r="Y34" s="53"/>
      <c r="Z34" s="53"/>
      <c r="AA34" s="53"/>
      <c r="AB34" s="53"/>
    </row>
    <row r="35" spans="1:54" ht="15" customHeight="1">
      <c r="A35" s="294"/>
      <c r="B35" s="295"/>
      <c r="C35" s="295"/>
      <c r="D35" s="296"/>
      <c r="E35" s="295"/>
      <c r="F35" s="295"/>
      <c r="G35" s="295"/>
      <c r="H35" s="295"/>
      <c r="I35" s="295"/>
      <c r="J35" s="295"/>
      <c r="K35" s="295"/>
      <c r="L35" s="295"/>
      <c r="M35" s="295"/>
      <c r="N35" s="295"/>
      <c r="O35" s="61"/>
      <c r="P35" s="62"/>
      <c r="Q35" s="62"/>
      <c r="R35" s="63"/>
      <c r="S35" s="53"/>
      <c r="T35" s="53"/>
      <c r="U35" s="53"/>
      <c r="V35" s="53"/>
      <c r="W35" s="53"/>
      <c r="X35" s="53"/>
      <c r="Y35" s="53"/>
      <c r="Z35" s="53"/>
      <c r="AA35" s="53"/>
      <c r="AB35" s="53"/>
    </row>
    <row r="36" spans="1:54" ht="15" customHeight="1">
      <c r="A36" s="294"/>
      <c r="B36" s="295"/>
      <c r="C36" s="295"/>
      <c r="D36" s="296"/>
      <c r="E36" s="295"/>
      <c r="F36" s="295"/>
      <c r="G36" s="295"/>
      <c r="H36" s="295"/>
      <c r="I36" s="295"/>
      <c r="J36" s="295"/>
      <c r="K36" s="295"/>
      <c r="L36" s="295"/>
      <c r="M36" s="295"/>
      <c r="N36" s="295"/>
      <c r="O36" s="65"/>
      <c r="P36" s="62"/>
      <c r="Q36" s="53"/>
      <c r="R36" s="63"/>
      <c r="S36" s="53"/>
      <c r="T36" s="53"/>
      <c r="U36" s="53"/>
      <c r="V36" s="53"/>
      <c r="W36" s="53"/>
      <c r="X36" s="53"/>
      <c r="Y36" s="53"/>
      <c r="Z36" s="53"/>
      <c r="AA36" s="53"/>
      <c r="AB36" s="53"/>
    </row>
    <row r="37" spans="1:54" ht="22.8">
      <c r="P37" s="297"/>
      <c r="Q37" s="297"/>
      <c r="R37" s="4"/>
      <c r="T37" s="291"/>
      <c r="U37" s="291"/>
      <c r="V37" s="291"/>
      <c r="W37" s="291"/>
      <c r="X37" s="291"/>
      <c r="Y37" s="291"/>
      <c r="Z37" s="291"/>
      <c r="AA37" s="291"/>
      <c r="AB37" s="291"/>
      <c r="AC37" s="291"/>
      <c r="AD37" s="291"/>
      <c r="AE37" s="291"/>
      <c r="AF37" s="291"/>
      <c r="AG37" s="291"/>
      <c r="AH37" s="291"/>
      <c r="AI37" s="291"/>
      <c r="AJ37" s="291"/>
      <c r="AK37" s="291"/>
      <c r="AL37" s="291"/>
      <c r="AM37" s="291"/>
      <c r="AN37" s="291"/>
      <c r="AO37" s="291"/>
      <c r="AP37" s="291"/>
      <c r="AQ37" s="291"/>
      <c r="AR37" s="291"/>
      <c r="AS37" s="291"/>
      <c r="AT37" s="291"/>
      <c r="AU37" s="291"/>
      <c r="AV37" s="291"/>
      <c r="AW37" s="291"/>
      <c r="AX37" s="291"/>
      <c r="AY37" s="291"/>
      <c r="AZ37" s="291"/>
      <c r="BA37" s="291"/>
      <c r="BB37" s="291"/>
    </row>
    <row r="38" spans="1:54" ht="21">
      <c r="T38" s="289"/>
      <c r="U38" s="289"/>
      <c r="V38" s="289"/>
      <c r="W38" s="289"/>
      <c r="X38" s="289"/>
      <c r="Y38" s="289"/>
      <c r="Z38" s="289"/>
      <c r="AA38" s="292"/>
      <c r="AB38" s="292"/>
      <c r="AC38" s="292"/>
      <c r="AD38" s="292"/>
      <c r="AE38" s="292"/>
      <c r="AF38" s="292"/>
      <c r="AH38" s="66"/>
      <c r="AI38" s="289"/>
      <c r="AJ38" s="289"/>
      <c r="AK38" s="289"/>
      <c r="AL38" s="289"/>
      <c r="AM38" s="289"/>
      <c r="AN38" s="289"/>
      <c r="AO38" s="67"/>
      <c r="AP38" s="68"/>
      <c r="AQ38" s="68"/>
      <c r="AR38" s="68"/>
      <c r="AS38" s="68"/>
      <c r="AT38" s="68"/>
      <c r="AU38" s="289"/>
      <c r="AV38" s="289"/>
      <c r="AW38" s="289"/>
      <c r="AX38" s="289"/>
      <c r="AY38" s="66"/>
      <c r="AZ38" s="66"/>
      <c r="BA38" s="66"/>
      <c r="BB38" s="66"/>
    </row>
    <row r="40" spans="1:54" ht="21">
      <c r="T40" s="292"/>
      <c r="U40" s="292"/>
      <c r="V40" s="292"/>
      <c r="W40" s="292"/>
      <c r="X40" s="292"/>
      <c r="Y40" s="292"/>
      <c r="Z40" s="292"/>
      <c r="AA40" s="293"/>
      <c r="AB40" s="293"/>
      <c r="AC40" s="293"/>
      <c r="AD40" s="293"/>
      <c r="AE40" s="293"/>
      <c r="AF40" s="293"/>
      <c r="AG40" s="293"/>
      <c r="AH40" s="293"/>
      <c r="AI40" s="293"/>
      <c r="AJ40" s="293"/>
      <c r="AK40" s="66"/>
      <c r="AL40" s="292"/>
      <c r="AM40" s="292"/>
      <c r="AN40" s="292"/>
      <c r="AO40" s="292"/>
      <c r="AP40" s="292"/>
      <c r="AQ40" s="292"/>
      <c r="AR40" s="292"/>
      <c r="AS40" s="293"/>
      <c r="AT40" s="293"/>
      <c r="AU40" s="293"/>
      <c r="AV40" s="293"/>
      <c r="AW40" s="293"/>
      <c r="AX40" s="293"/>
      <c r="AY40" s="293"/>
      <c r="AZ40" s="293"/>
      <c r="BA40" s="293"/>
      <c r="BB40" s="293"/>
    </row>
    <row r="43" spans="1:54" ht="15.6">
      <c r="T43" s="288"/>
      <c r="U43" s="288"/>
      <c r="V43" s="288"/>
      <c r="W43" s="288"/>
      <c r="X43" s="288"/>
      <c r="Y43" s="288"/>
      <c r="Z43" s="69"/>
      <c r="AA43" s="288"/>
      <c r="AB43" s="288"/>
      <c r="AC43" s="69"/>
      <c r="AD43" s="69"/>
      <c r="AE43" s="69"/>
      <c r="AF43" s="288"/>
      <c r="AG43" s="288"/>
      <c r="AH43" s="288"/>
      <c r="AI43" s="288"/>
      <c r="AJ43" s="288"/>
      <c r="AK43" s="288"/>
      <c r="AL43" s="69"/>
      <c r="AM43" s="69"/>
      <c r="AN43" s="69"/>
      <c r="AO43" s="69"/>
      <c r="AP43" s="69"/>
      <c r="AQ43" s="69"/>
      <c r="AR43" s="288"/>
      <c r="AS43" s="288"/>
      <c r="AT43" s="288"/>
      <c r="AU43" s="288"/>
      <c r="AV43" s="288"/>
      <c r="AW43" s="288"/>
      <c r="AX43" s="69"/>
      <c r="AY43" s="69"/>
      <c r="AZ43" s="69"/>
      <c r="BA43" s="69"/>
      <c r="BB43" s="69"/>
    </row>
    <row r="44" spans="1:54" ht="15" customHeight="1"/>
    <row r="50" spans="20:54" ht="15" customHeight="1">
      <c r="T50" s="289"/>
      <c r="U50" s="289"/>
      <c r="V50" s="289"/>
      <c r="W50" s="289"/>
      <c r="X50" s="289"/>
      <c r="Y50" s="289"/>
      <c r="Z50" s="289"/>
      <c r="AA50" s="289"/>
      <c r="AB50" s="289"/>
      <c r="AC50" s="289"/>
      <c r="AD50" s="289"/>
      <c r="AE50" s="289"/>
      <c r="AF50" s="289"/>
      <c r="AG50" s="289"/>
      <c r="AH50" s="289"/>
      <c r="AI50" s="289"/>
      <c r="AJ50" s="289"/>
      <c r="AK50" s="289"/>
      <c r="AL50" s="289"/>
      <c r="AM50" s="289"/>
      <c r="AN50" s="289"/>
      <c r="AO50" s="289"/>
      <c r="AP50" s="289"/>
      <c r="AQ50" s="289"/>
      <c r="AR50" s="289"/>
      <c r="AS50" s="289"/>
      <c r="AT50" s="289"/>
      <c r="AU50" s="289"/>
      <c r="AV50" s="289"/>
      <c r="AW50" s="289"/>
      <c r="AX50" s="289"/>
      <c r="AY50" s="289"/>
      <c r="AZ50" s="289"/>
      <c r="BA50" s="289"/>
      <c r="BB50" s="289"/>
    </row>
    <row r="51" spans="20:54" ht="15" customHeight="1">
      <c r="T51" s="289"/>
      <c r="U51" s="289"/>
      <c r="V51" s="289"/>
      <c r="W51" s="289"/>
      <c r="X51" s="289"/>
      <c r="Y51" s="289"/>
      <c r="Z51" s="289"/>
      <c r="AA51" s="289"/>
      <c r="AB51" s="289"/>
      <c r="AC51" s="289"/>
      <c r="AD51" s="289"/>
      <c r="AE51" s="289"/>
      <c r="AF51" s="289"/>
      <c r="AG51" s="289"/>
      <c r="AH51" s="289"/>
      <c r="AI51" s="289"/>
      <c r="AJ51" s="289"/>
      <c r="AK51" s="289"/>
      <c r="AL51" s="289"/>
      <c r="AM51" s="289"/>
      <c r="AN51" s="289"/>
      <c r="AO51" s="289"/>
      <c r="AP51" s="289"/>
      <c r="AQ51" s="289"/>
      <c r="AR51" s="289"/>
      <c r="AS51" s="289"/>
      <c r="AT51" s="289"/>
      <c r="AU51" s="289"/>
      <c r="AV51" s="289"/>
      <c r="AW51" s="289"/>
      <c r="AX51" s="289"/>
      <c r="AY51" s="289"/>
      <c r="AZ51" s="289"/>
      <c r="BA51" s="289"/>
      <c r="BB51" s="289"/>
    </row>
    <row r="53" spans="20:54" ht="15" customHeight="1">
      <c r="T53" s="291"/>
      <c r="U53" s="291"/>
      <c r="V53" s="291"/>
      <c r="W53" s="291"/>
      <c r="X53" s="291"/>
      <c r="Y53" s="291"/>
      <c r="Z53" s="291"/>
      <c r="AA53" s="291"/>
      <c r="AB53" s="291"/>
      <c r="AC53" s="291"/>
      <c r="AD53" s="291"/>
      <c r="AE53" s="291"/>
      <c r="AF53" s="291"/>
      <c r="AG53" s="291"/>
      <c r="AH53" s="291"/>
      <c r="AI53" s="291"/>
      <c r="AJ53" s="291"/>
      <c r="AK53" s="291"/>
      <c r="AL53" s="291"/>
      <c r="AM53" s="291"/>
      <c r="AN53" s="291"/>
      <c r="AO53" s="291"/>
      <c r="AP53" s="291"/>
      <c r="AQ53" s="291"/>
      <c r="AR53" s="291"/>
      <c r="AS53" s="291"/>
      <c r="AT53" s="291"/>
      <c r="AU53" s="291"/>
      <c r="AV53" s="291"/>
      <c r="AW53" s="291"/>
      <c r="AX53" s="291"/>
      <c r="AY53" s="291"/>
      <c r="AZ53" s="291"/>
      <c r="BA53" s="291"/>
      <c r="BB53" s="291"/>
    </row>
    <row r="54" spans="20:54" ht="15" customHeight="1">
      <c r="T54" s="291"/>
      <c r="U54" s="291"/>
      <c r="V54" s="291"/>
      <c r="W54" s="291"/>
      <c r="X54" s="291"/>
      <c r="Y54" s="291"/>
      <c r="Z54" s="291"/>
      <c r="AA54" s="291"/>
      <c r="AB54" s="291"/>
      <c r="AC54" s="291"/>
      <c r="AD54" s="291"/>
      <c r="AE54" s="291"/>
      <c r="AF54" s="291"/>
      <c r="AG54" s="291"/>
      <c r="AH54" s="291"/>
      <c r="AI54" s="291"/>
      <c r="AJ54" s="291"/>
      <c r="AK54" s="291"/>
      <c r="AL54" s="291"/>
      <c r="AM54" s="291"/>
      <c r="AN54" s="291"/>
      <c r="AO54" s="291"/>
      <c r="AP54" s="291"/>
      <c r="AQ54" s="291"/>
      <c r="AR54" s="291"/>
      <c r="AS54" s="291"/>
      <c r="AT54" s="291"/>
      <c r="AU54" s="291"/>
      <c r="AV54" s="291"/>
      <c r="AW54" s="291"/>
      <c r="AX54" s="291"/>
      <c r="AY54" s="291"/>
      <c r="AZ54" s="291"/>
      <c r="BA54" s="291"/>
      <c r="BB54" s="291"/>
    </row>
    <row r="55" spans="20:54" ht="21">
      <c r="T55" s="289"/>
      <c r="U55" s="289"/>
      <c r="V55" s="289"/>
      <c r="W55" s="289"/>
      <c r="X55" s="289"/>
      <c r="Y55" s="289"/>
      <c r="Z55" s="289"/>
      <c r="AA55" s="292"/>
      <c r="AB55" s="292"/>
      <c r="AC55" s="292"/>
      <c r="AD55" s="292"/>
      <c r="AE55" s="292"/>
      <c r="AF55" s="292"/>
      <c r="AG55" s="66"/>
      <c r="AH55" s="66"/>
      <c r="AI55" s="289"/>
      <c r="AJ55" s="289"/>
      <c r="AK55" s="289"/>
      <c r="AL55" s="289"/>
      <c r="AM55" s="289"/>
      <c r="AN55" s="289"/>
      <c r="AO55" s="67"/>
      <c r="AP55" s="68"/>
      <c r="AQ55" s="68"/>
      <c r="AR55" s="68"/>
      <c r="AS55" s="68"/>
      <c r="AT55" s="68"/>
      <c r="AU55" s="289"/>
      <c r="AV55" s="289"/>
      <c r="AW55" s="289"/>
      <c r="AX55" s="289"/>
      <c r="AY55" s="66"/>
      <c r="AZ55" s="66"/>
      <c r="BA55" s="66"/>
      <c r="BB55" s="66"/>
    </row>
    <row r="57" spans="20:54" ht="21">
      <c r="T57" s="292"/>
      <c r="U57" s="292"/>
      <c r="V57" s="292"/>
      <c r="W57" s="292"/>
      <c r="X57" s="292"/>
      <c r="Y57" s="292"/>
      <c r="Z57" s="292"/>
      <c r="AA57" s="293"/>
      <c r="AB57" s="293"/>
      <c r="AC57" s="293"/>
      <c r="AD57" s="293"/>
      <c r="AE57" s="293"/>
      <c r="AF57" s="293"/>
      <c r="AG57" s="293"/>
      <c r="AH57" s="293"/>
      <c r="AI57" s="293"/>
      <c r="AJ57" s="293"/>
      <c r="AK57" s="66"/>
      <c r="AL57" s="292"/>
      <c r="AM57" s="292"/>
      <c r="AN57" s="292"/>
      <c r="AO57" s="292"/>
      <c r="AP57" s="292"/>
      <c r="AQ57" s="292"/>
      <c r="AR57" s="292"/>
      <c r="AS57" s="293"/>
      <c r="AT57" s="293"/>
      <c r="AU57" s="293"/>
      <c r="AV57" s="293"/>
      <c r="AW57" s="293"/>
      <c r="AX57" s="293"/>
      <c r="AY57" s="293"/>
      <c r="AZ57" s="293"/>
      <c r="BA57" s="293"/>
      <c r="BB57" s="293"/>
    </row>
    <row r="60" spans="20:54" ht="15.6">
      <c r="T60" s="288"/>
      <c r="U60" s="288"/>
      <c r="V60" s="288"/>
      <c r="W60" s="288"/>
      <c r="X60" s="288"/>
      <c r="Y60" s="288"/>
      <c r="Z60" s="69"/>
      <c r="AA60" s="288"/>
      <c r="AB60" s="288"/>
      <c r="AC60" s="69"/>
      <c r="AD60" s="69"/>
      <c r="AE60" s="69"/>
      <c r="AF60" s="288"/>
      <c r="AG60" s="288"/>
      <c r="AH60" s="288"/>
      <c r="AI60" s="288"/>
      <c r="AJ60" s="288"/>
      <c r="AK60" s="288"/>
      <c r="AL60" s="69"/>
      <c r="AM60" s="69"/>
      <c r="AN60" s="69"/>
      <c r="AO60" s="69"/>
      <c r="AP60" s="69"/>
      <c r="AQ60" s="69"/>
      <c r="AR60" s="288"/>
      <c r="AS60" s="288"/>
      <c r="AT60" s="288"/>
      <c r="AU60" s="288"/>
      <c r="AV60" s="288"/>
      <c r="AW60" s="288"/>
      <c r="AX60" s="69"/>
      <c r="AY60" s="69"/>
      <c r="AZ60" s="69"/>
      <c r="BA60" s="69"/>
      <c r="BB60" s="69"/>
    </row>
    <row r="62" spans="20:54" ht="15" customHeight="1"/>
    <row r="67" spans="20:54" ht="15" customHeight="1">
      <c r="T67" s="289"/>
      <c r="U67" s="289"/>
      <c r="V67" s="289"/>
      <c r="W67" s="289"/>
      <c r="X67" s="289"/>
      <c r="Y67" s="289"/>
      <c r="Z67" s="289"/>
      <c r="AA67" s="289"/>
      <c r="AB67" s="289"/>
      <c r="AC67" s="289"/>
      <c r="AD67" s="289"/>
      <c r="AE67" s="289"/>
      <c r="AF67" s="289"/>
      <c r="AG67" s="289"/>
      <c r="AH67" s="289"/>
      <c r="AI67" s="289"/>
      <c r="AJ67" s="289"/>
      <c r="AK67" s="289"/>
      <c r="AL67" s="289"/>
      <c r="AM67" s="289"/>
      <c r="AN67" s="289"/>
      <c r="AO67" s="289"/>
      <c r="AP67" s="289"/>
      <c r="AQ67" s="289"/>
      <c r="AR67" s="289"/>
      <c r="AS67" s="289"/>
      <c r="AT67" s="289"/>
      <c r="AU67" s="289"/>
      <c r="AV67" s="289"/>
      <c r="AW67" s="289"/>
      <c r="AX67" s="289"/>
      <c r="AY67" s="289"/>
      <c r="AZ67" s="289"/>
      <c r="BA67" s="289"/>
      <c r="BB67" s="289"/>
    </row>
    <row r="68" spans="20:54" ht="15" customHeight="1">
      <c r="T68" s="289"/>
      <c r="U68" s="289"/>
      <c r="V68" s="289"/>
      <c r="W68" s="289"/>
      <c r="X68" s="289"/>
      <c r="Y68" s="289"/>
      <c r="Z68" s="289"/>
      <c r="AA68" s="289"/>
      <c r="AB68" s="289"/>
      <c r="AC68" s="289"/>
      <c r="AD68" s="289"/>
      <c r="AE68" s="289"/>
      <c r="AF68" s="289"/>
      <c r="AG68" s="289"/>
      <c r="AH68" s="289"/>
      <c r="AI68" s="289"/>
      <c r="AJ68" s="289"/>
      <c r="AK68" s="289"/>
      <c r="AL68" s="289"/>
      <c r="AM68" s="289"/>
      <c r="AN68" s="289"/>
      <c r="AO68" s="289"/>
      <c r="AP68" s="289"/>
      <c r="AQ68" s="289"/>
      <c r="AR68" s="289"/>
      <c r="AS68" s="289"/>
      <c r="AT68" s="289"/>
      <c r="AU68" s="289"/>
      <c r="AV68" s="289"/>
      <c r="AW68" s="289"/>
      <c r="AX68" s="289"/>
      <c r="AY68" s="289"/>
      <c r="AZ68" s="289"/>
      <c r="BA68" s="289"/>
      <c r="BB68" s="289"/>
    </row>
    <row r="72" spans="20:54" ht="22.8">
      <c r="T72" s="291"/>
      <c r="U72" s="291"/>
      <c r="V72" s="291"/>
      <c r="W72" s="291"/>
      <c r="X72" s="291"/>
      <c r="Y72" s="291"/>
      <c r="Z72" s="291"/>
      <c r="AA72" s="291"/>
      <c r="AB72" s="291"/>
      <c r="AC72" s="291"/>
      <c r="AD72" s="291"/>
      <c r="AE72" s="291"/>
      <c r="AF72" s="291"/>
      <c r="AG72" s="291"/>
      <c r="AH72" s="291"/>
      <c r="AI72" s="291"/>
      <c r="AJ72" s="291"/>
      <c r="AK72" s="291"/>
      <c r="AL72" s="291"/>
      <c r="AM72" s="291"/>
      <c r="AN72" s="291"/>
      <c r="AO72" s="291"/>
      <c r="AP72" s="291"/>
      <c r="AQ72" s="291"/>
      <c r="AR72" s="291"/>
      <c r="AS72" s="291"/>
      <c r="AT72" s="291"/>
      <c r="AU72" s="291"/>
      <c r="AV72" s="291"/>
      <c r="AW72" s="291"/>
      <c r="AX72" s="291"/>
      <c r="AY72" s="291"/>
      <c r="AZ72" s="291"/>
      <c r="BA72" s="291"/>
      <c r="BB72" s="291"/>
    </row>
    <row r="73" spans="20:54" ht="21">
      <c r="T73" s="289"/>
      <c r="U73" s="289"/>
      <c r="V73" s="289"/>
      <c r="W73" s="289"/>
      <c r="X73" s="289"/>
      <c r="Y73" s="289"/>
      <c r="Z73" s="289"/>
      <c r="AA73" s="292"/>
      <c r="AB73" s="292"/>
      <c r="AC73" s="292"/>
      <c r="AD73" s="292"/>
      <c r="AE73" s="292"/>
      <c r="AF73" s="292"/>
      <c r="AG73" s="66"/>
      <c r="AH73" s="66"/>
      <c r="AI73" s="289"/>
      <c r="AJ73" s="289"/>
      <c r="AK73" s="289"/>
      <c r="AL73" s="289"/>
      <c r="AM73" s="289"/>
      <c r="AN73" s="289"/>
      <c r="AO73" s="67"/>
      <c r="AP73" s="68"/>
      <c r="AQ73" s="68"/>
      <c r="AR73" s="68"/>
      <c r="AS73" s="68"/>
      <c r="AT73" s="68"/>
      <c r="AU73" s="289"/>
      <c r="AV73" s="289"/>
      <c r="AW73" s="289"/>
      <c r="AX73" s="289"/>
      <c r="AY73" s="66"/>
      <c r="AZ73" s="66"/>
      <c r="BA73" s="66"/>
      <c r="BB73" s="66"/>
    </row>
    <row r="75" spans="20:54" ht="21">
      <c r="T75" s="292"/>
      <c r="U75" s="292"/>
      <c r="V75" s="292"/>
      <c r="W75" s="292"/>
      <c r="X75" s="292"/>
      <c r="Y75" s="292"/>
      <c r="Z75" s="292"/>
      <c r="AA75" s="293"/>
      <c r="AB75" s="293"/>
      <c r="AC75" s="293"/>
      <c r="AD75" s="293"/>
      <c r="AE75" s="293"/>
      <c r="AF75" s="293"/>
      <c r="AG75" s="293"/>
      <c r="AH75" s="293"/>
      <c r="AI75" s="293"/>
      <c r="AJ75" s="293"/>
      <c r="AK75" s="66"/>
      <c r="AL75" s="292"/>
      <c r="AM75" s="292"/>
      <c r="AN75" s="292"/>
      <c r="AO75" s="292"/>
      <c r="AP75" s="292"/>
      <c r="AQ75" s="292"/>
      <c r="AR75" s="292"/>
      <c r="AS75" s="293"/>
      <c r="AT75" s="293"/>
      <c r="AU75" s="293"/>
      <c r="AV75" s="293"/>
      <c r="AW75" s="293"/>
      <c r="AX75" s="293"/>
      <c r="AY75" s="293"/>
      <c r="AZ75" s="293"/>
      <c r="BA75" s="293"/>
      <c r="BB75" s="293"/>
    </row>
    <row r="78" spans="20:54" ht="15.6">
      <c r="T78" s="288"/>
      <c r="U78" s="288"/>
      <c r="V78" s="288"/>
      <c r="W78" s="288"/>
      <c r="X78" s="288"/>
      <c r="Y78" s="288"/>
      <c r="Z78" s="69"/>
      <c r="AA78" s="288"/>
      <c r="AB78" s="288"/>
      <c r="AC78" s="69"/>
      <c r="AD78" s="69"/>
      <c r="AE78" s="69"/>
      <c r="AF78" s="288"/>
      <c r="AG78" s="288"/>
      <c r="AH78" s="288"/>
      <c r="AI78" s="288"/>
      <c r="AJ78" s="288"/>
      <c r="AK78" s="288"/>
      <c r="AL78" s="69"/>
      <c r="AM78" s="69"/>
      <c r="AN78" s="69"/>
      <c r="AO78" s="69"/>
      <c r="AP78" s="69"/>
      <c r="AQ78" s="69"/>
      <c r="AR78" s="288"/>
      <c r="AS78" s="288"/>
      <c r="AT78" s="288"/>
      <c r="AU78" s="288"/>
      <c r="AV78" s="288"/>
      <c r="AW78" s="288"/>
      <c r="AX78" s="69"/>
      <c r="AY78" s="69"/>
      <c r="AZ78" s="69"/>
      <c r="BA78" s="69"/>
      <c r="BB78" s="69"/>
    </row>
    <row r="80" spans="20:54" ht="15" customHeight="1"/>
    <row r="85" spans="20:54" ht="15" customHeight="1">
      <c r="T85" s="289"/>
      <c r="U85" s="289"/>
      <c r="V85" s="289"/>
      <c r="W85" s="289"/>
      <c r="X85" s="289"/>
      <c r="Y85" s="289"/>
      <c r="Z85" s="289"/>
      <c r="AA85" s="289"/>
      <c r="AB85" s="289"/>
      <c r="AC85" s="289"/>
      <c r="AD85" s="289"/>
      <c r="AE85" s="289"/>
      <c r="AF85" s="289"/>
      <c r="AG85" s="289"/>
      <c r="AH85" s="289"/>
      <c r="AI85" s="289"/>
      <c r="AJ85" s="289"/>
      <c r="AK85" s="289"/>
      <c r="AL85" s="289"/>
      <c r="AM85" s="289"/>
      <c r="AN85" s="289"/>
      <c r="AO85" s="289"/>
      <c r="AP85" s="289"/>
      <c r="AQ85" s="289"/>
      <c r="AR85" s="289"/>
      <c r="AS85" s="289"/>
      <c r="AT85" s="289"/>
      <c r="AU85" s="289"/>
      <c r="AV85" s="289"/>
      <c r="AW85" s="289"/>
      <c r="AX85" s="289"/>
      <c r="AY85" s="289"/>
      <c r="AZ85" s="289"/>
      <c r="BA85" s="289"/>
      <c r="BB85" s="289"/>
    </row>
    <row r="86" spans="20:54" ht="15" customHeight="1">
      <c r="T86" s="289"/>
      <c r="U86" s="289"/>
      <c r="V86" s="289"/>
      <c r="W86" s="289"/>
      <c r="X86" s="289"/>
      <c r="Y86" s="289"/>
      <c r="Z86" s="289"/>
      <c r="AA86" s="289"/>
      <c r="AB86" s="289"/>
      <c r="AC86" s="289"/>
      <c r="AD86" s="289"/>
      <c r="AE86" s="289"/>
      <c r="AF86" s="289"/>
      <c r="AG86" s="289"/>
      <c r="AH86" s="289"/>
      <c r="AI86" s="289"/>
      <c r="AJ86" s="289"/>
      <c r="AK86" s="289"/>
      <c r="AL86" s="289"/>
      <c r="AM86" s="289"/>
      <c r="AN86" s="289"/>
      <c r="AO86" s="289"/>
      <c r="AP86" s="289"/>
      <c r="AQ86" s="289"/>
      <c r="AR86" s="289"/>
      <c r="AS86" s="289"/>
      <c r="AT86" s="289"/>
      <c r="AU86" s="289"/>
      <c r="AV86" s="289"/>
      <c r="AW86" s="289"/>
      <c r="AX86" s="289"/>
      <c r="AY86" s="289"/>
      <c r="AZ86" s="289"/>
      <c r="BA86" s="289"/>
      <c r="BB86" s="289"/>
    </row>
    <row r="90" spans="20:54" ht="22.8">
      <c r="T90" s="291"/>
      <c r="U90" s="291"/>
      <c r="V90" s="291"/>
      <c r="W90" s="291"/>
      <c r="X90" s="291"/>
      <c r="Y90" s="291"/>
      <c r="Z90" s="291"/>
      <c r="AA90" s="291"/>
      <c r="AB90" s="291"/>
      <c r="AC90" s="291"/>
      <c r="AD90" s="291"/>
      <c r="AE90" s="291"/>
      <c r="AF90" s="291"/>
      <c r="AG90" s="291"/>
      <c r="AH90" s="291"/>
      <c r="AI90" s="291"/>
      <c r="AJ90" s="291"/>
      <c r="AK90" s="291"/>
      <c r="AL90" s="291"/>
      <c r="AM90" s="291"/>
      <c r="AN90" s="291"/>
      <c r="AO90" s="291"/>
      <c r="AP90" s="291"/>
      <c r="AQ90" s="291"/>
      <c r="AR90" s="291"/>
      <c r="AS90" s="291"/>
      <c r="AT90" s="291"/>
      <c r="AU90" s="291"/>
      <c r="AV90" s="291"/>
      <c r="AW90" s="291"/>
      <c r="AX90" s="291"/>
      <c r="AY90" s="291"/>
      <c r="AZ90" s="291"/>
      <c r="BA90" s="291"/>
      <c r="BB90" s="291"/>
    </row>
    <row r="91" spans="20:54" ht="21">
      <c r="T91" s="289"/>
      <c r="U91" s="289"/>
      <c r="V91" s="289"/>
      <c r="W91" s="289"/>
      <c r="X91" s="289"/>
      <c r="Y91" s="289"/>
      <c r="Z91" s="289"/>
      <c r="AA91" s="292"/>
      <c r="AB91" s="292"/>
      <c r="AC91" s="292"/>
      <c r="AD91" s="292"/>
      <c r="AE91" s="292"/>
      <c r="AF91" s="292"/>
      <c r="AG91" s="66"/>
      <c r="AH91" s="66"/>
      <c r="AI91" s="289"/>
      <c r="AJ91" s="289"/>
      <c r="AK91" s="289"/>
      <c r="AL91" s="289"/>
      <c r="AM91" s="289"/>
      <c r="AN91" s="289"/>
      <c r="AO91" s="67"/>
      <c r="AP91" s="68"/>
      <c r="AQ91" s="68"/>
      <c r="AR91" s="68"/>
      <c r="AS91" s="68"/>
      <c r="AT91" s="68"/>
      <c r="AU91" s="289"/>
      <c r="AV91" s="289"/>
      <c r="AW91" s="289"/>
      <c r="AX91" s="289"/>
      <c r="AY91" s="66"/>
      <c r="AZ91" s="66"/>
      <c r="BA91" s="66"/>
      <c r="BB91" s="66"/>
    </row>
    <row r="93" spans="20:54" ht="21">
      <c r="T93" s="292"/>
      <c r="U93" s="292"/>
      <c r="V93" s="292"/>
      <c r="W93" s="292"/>
      <c r="X93" s="292"/>
      <c r="Y93" s="292"/>
      <c r="Z93" s="292"/>
      <c r="AA93" s="293"/>
      <c r="AB93" s="293"/>
      <c r="AC93" s="293"/>
      <c r="AD93" s="293"/>
      <c r="AE93" s="293"/>
      <c r="AF93" s="293"/>
      <c r="AG93" s="293"/>
      <c r="AH93" s="293"/>
      <c r="AI93" s="293"/>
      <c r="AJ93" s="293"/>
      <c r="AK93" s="66"/>
      <c r="AL93" s="292"/>
      <c r="AM93" s="292"/>
      <c r="AN93" s="292"/>
      <c r="AO93" s="292"/>
      <c r="AP93" s="292"/>
      <c r="AQ93" s="292"/>
      <c r="AR93" s="292"/>
      <c r="AS93" s="293"/>
      <c r="AT93" s="293"/>
      <c r="AU93" s="293"/>
      <c r="AV93" s="293"/>
      <c r="AW93" s="293"/>
      <c r="AX93" s="293"/>
      <c r="AY93" s="293"/>
      <c r="AZ93" s="293"/>
      <c r="BA93" s="293"/>
      <c r="BB93" s="293"/>
    </row>
    <row r="96" spans="20:54" ht="15.6">
      <c r="T96" s="288"/>
      <c r="U96" s="288"/>
      <c r="V96" s="288"/>
      <c r="W96" s="288"/>
      <c r="X96" s="288"/>
      <c r="Y96" s="288"/>
      <c r="Z96" s="69"/>
      <c r="AA96" s="288"/>
      <c r="AB96" s="288"/>
      <c r="AC96" s="69"/>
      <c r="AD96" s="69"/>
      <c r="AE96" s="69"/>
      <c r="AF96" s="288"/>
      <c r="AG96" s="288"/>
      <c r="AH96" s="288"/>
      <c r="AI96" s="288"/>
      <c r="AJ96" s="288"/>
      <c r="AK96" s="288"/>
      <c r="AL96" s="69"/>
      <c r="AM96" s="69"/>
      <c r="AN96" s="69"/>
      <c r="AO96" s="69"/>
      <c r="AP96" s="69"/>
      <c r="AQ96" s="70"/>
      <c r="AR96" s="288"/>
      <c r="AS96" s="288"/>
      <c r="AT96" s="288"/>
      <c r="AU96" s="288"/>
      <c r="AV96" s="288"/>
      <c r="AW96" s="288"/>
      <c r="AX96" s="69"/>
      <c r="AY96" s="69"/>
      <c r="AZ96" s="69"/>
      <c r="BA96" s="69"/>
      <c r="BB96" s="69"/>
    </row>
    <row r="98" spans="20:54" ht="15" customHeight="1"/>
    <row r="103" spans="20:54" ht="15" customHeight="1">
      <c r="T103" s="289" t="s">
        <v>119</v>
      </c>
      <c r="U103" s="289"/>
      <c r="V103" s="289"/>
      <c r="W103" s="289"/>
      <c r="X103" s="289"/>
      <c r="Y103" s="289"/>
      <c r="Z103" s="289"/>
      <c r="AA103" s="289"/>
      <c r="AB103" s="289"/>
      <c r="AC103" s="289"/>
      <c r="AD103" s="289"/>
      <c r="AE103" s="289"/>
      <c r="AF103" s="289"/>
      <c r="AG103" s="289"/>
      <c r="AH103" s="289"/>
      <c r="AI103" s="289"/>
      <c r="AJ103" s="289"/>
      <c r="AK103" s="289"/>
      <c r="AL103" s="289"/>
      <c r="AM103" s="289"/>
      <c r="AN103" s="289"/>
      <c r="AO103" s="289"/>
      <c r="AP103" s="289"/>
      <c r="AQ103" s="289"/>
      <c r="AR103" s="289"/>
      <c r="AS103" s="289"/>
      <c r="AT103" s="289"/>
      <c r="AU103" s="289"/>
      <c r="AV103" s="289"/>
      <c r="AW103" s="289"/>
      <c r="AX103" s="289"/>
      <c r="AY103" s="289"/>
      <c r="AZ103" s="289"/>
      <c r="BA103" s="289"/>
      <c r="BB103" s="289"/>
    </row>
    <row r="104" spans="20:54" ht="15" customHeight="1">
      <c r="T104" s="289"/>
      <c r="U104" s="289"/>
      <c r="V104" s="289"/>
      <c r="W104" s="289"/>
      <c r="X104" s="289"/>
      <c r="Y104" s="289"/>
      <c r="Z104" s="289"/>
      <c r="AA104" s="289"/>
      <c r="AB104" s="289"/>
      <c r="AC104" s="289"/>
      <c r="AD104" s="289"/>
      <c r="AE104" s="289"/>
      <c r="AF104" s="289"/>
      <c r="AG104" s="289"/>
      <c r="AH104" s="289"/>
      <c r="AI104" s="289"/>
      <c r="AJ104" s="289"/>
      <c r="AK104" s="289"/>
      <c r="AL104" s="289"/>
      <c r="AM104" s="289"/>
      <c r="AN104" s="289"/>
      <c r="AO104" s="289"/>
      <c r="AP104" s="289"/>
      <c r="AQ104" s="289"/>
      <c r="AR104" s="289"/>
      <c r="AS104" s="289"/>
      <c r="AT104" s="289"/>
      <c r="AU104" s="289"/>
      <c r="AV104" s="289"/>
      <c r="AW104" s="289"/>
      <c r="AX104" s="289"/>
      <c r="AY104" s="289"/>
      <c r="AZ104" s="289"/>
      <c r="BA104" s="289"/>
      <c r="BB104" s="289"/>
    </row>
    <row r="107" spans="20:54" ht="22.8">
      <c r="T107" s="291" t="s">
        <v>120</v>
      </c>
      <c r="U107" s="291"/>
      <c r="V107" s="291"/>
      <c r="W107" s="291"/>
      <c r="X107" s="291"/>
      <c r="Y107" s="291"/>
      <c r="Z107" s="291"/>
      <c r="AA107" s="291"/>
      <c r="AB107" s="291"/>
      <c r="AC107" s="291"/>
      <c r="AD107" s="291"/>
      <c r="AE107" s="291"/>
      <c r="AF107" s="291"/>
      <c r="AG107" s="291"/>
      <c r="AH107" s="291"/>
      <c r="AI107" s="291"/>
      <c r="AJ107" s="291"/>
      <c r="AK107" s="291"/>
      <c r="AL107" s="291"/>
      <c r="AM107" s="291"/>
      <c r="AN107" s="291"/>
      <c r="AO107" s="291"/>
      <c r="AP107" s="291"/>
      <c r="AQ107" s="291"/>
      <c r="AR107" s="291"/>
      <c r="AS107" s="291"/>
      <c r="AT107" s="291"/>
      <c r="AU107" s="291"/>
      <c r="AV107" s="291"/>
      <c r="AW107" s="291"/>
      <c r="AX107" s="291"/>
      <c r="AY107" s="291"/>
      <c r="AZ107" s="291"/>
      <c r="BA107" s="291"/>
      <c r="BB107" s="291"/>
    </row>
    <row r="108" spans="20:54" ht="21">
      <c r="T108" s="289" t="s">
        <v>121</v>
      </c>
      <c r="U108" s="289"/>
      <c r="V108" s="289"/>
      <c r="W108" s="289"/>
      <c r="X108" s="289"/>
      <c r="Y108" s="289"/>
      <c r="Z108" s="289"/>
      <c r="AA108" s="292" t="str">
        <f>C4</f>
        <v>Útěchov 10.6.2018</v>
      </c>
      <c r="AB108" s="292"/>
      <c r="AC108" s="292"/>
      <c r="AD108" s="292"/>
      <c r="AE108" s="292"/>
      <c r="AF108" s="292"/>
      <c r="AG108" s="66"/>
      <c r="AH108" s="66"/>
      <c r="AI108" s="289" t="s">
        <v>122</v>
      </c>
      <c r="AJ108" s="289"/>
      <c r="AK108" s="289"/>
      <c r="AL108" s="289"/>
      <c r="AM108" s="289"/>
      <c r="AN108" s="289"/>
      <c r="AO108" s="67" t="str">
        <f>CONCATENATE("(",P4,"-5)")</f>
        <v>(-5)</v>
      </c>
      <c r="AP108" s="68"/>
      <c r="AQ108" s="68"/>
      <c r="AR108" s="68"/>
      <c r="AS108" s="68"/>
      <c r="AT108" s="68"/>
      <c r="AU108" s="289" t="s">
        <v>123</v>
      </c>
      <c r="AV108" s="289"/>
      <c r="AW108" s="289"/>
      <c r="AX108" s="289"/>
      <c r="AY108" s="66"/>
      <c r="AZ108" s="66"/>
      <c r="BA108" s="66"/>
      <c r="BB108" s="66"/>
    </row>
    <row r="110" spans="20:54" ht="21">
      <c r="T110" s="292" t="s">
        <v>124</v>
      </c>
      <c r="U110" s="292"/>
      <c r="V110" s="292"/>
      <c r="W110" s="292"/>
      <c r="X110" s="292"/>
      <c r="Y110" s="292"/>
      <c r="Z110" s="292"/>
      <c r="AA110" s="293" t="e">
        <f>#REF!</f>
        <v>#REF!</v>
      </c>
      <c r="AB110" s="293"/>
      <c r="AC110" s="293"/>
      <c r="AD110" s="293"/>
      <c r="AE110" s="293"/>
      <c r="AF110" s="293"/>
      <c r="AG110" s="293"/>
      <c r="AH110" s="293"/>
      <c r="AI110" s="293"/>
      <c r="AJ110" s="293"/>
      <c r="AK110" s="66"/>
      <c r="AL110" s="292" t="s">
        <v>125</v>
      </c>
      <c r="AM110" s="292"/>
      <c r="AN110" s="292"/>
      <c r="AO110" s="292"/>
      <c r="AP110" s="292"/>
      <c r="AQ110" s="292"/>
      <c r="AR110" s="292"/>
      <c r="AS110" s="293" t="e">
        <f>#REF!</f>
        <v>#REF!</v>
      </c>
      <c r="AT110" s="293"/>
      <c r="AU110" s="293"/>
      <c r="AV110" s="293"/>
      <c r="AW110" s="293"/>
      <c r="AX110" s="293"/>
      <c r="AY110" s="293"/>
      <c r="AZ110" s="293"/>
      <c r="BA110" s="293"/>
      <c r="BB110" s="293"/>
    </row>
    <row r="113" spans="20:54" ht="15.6">
      <c r="T113" s="288" t="s">
        <v>126</v>
      </c>
      <c r="U113" s="288"/>
      <c r="V113" s="288"/>
      <c r="W113" s="288"/>
      <c r="X113" s="288"/>
      <c r="Y113" s="288"/>
      <c r="Z113" s="69"/>
      <c r="AA113" s="288"/>
      <c r="AB113" s="288"/>
      <c r="AC113" s="69"/>
      <c r="AD113" s="69"/>
      <c r="AE113" s="69"/>
      <c r="AF113" s="288" t="s">
        <v>127</v>
      </c>
      <c r="AG113" s="288"/>
      <c r="AH113" s="288"/>
      <c r="AI113" s="288"/>
      <c r="AJ113" s="288"/>
      <c r="AK113" s="288"/>
      <c r="AL113" s="69"/>
      <c r="AM113" s="69"/>
      <c r="AN113" s="69"/>
      <c r="AO113" s="69"/>
      <c r="AP113" s="69"/>
      <c r="AQ113" s="69"/>
      <c r="AR113" s="288" t="s">
        <v>128</v>
      </c>
      <c r="AS113" s="288"/>
      <c r="AT113" s="288"/>
      <c r="AU113" s="288"/>
      <c r="AV113" s="288"/>
      <c r="AW113" s="288"/>
      <c r="AX113" s="69"/>
      <c r="AY113" s="69"/>
      <c r="AZ113" s="69"/>
      <c r="BA113" s="69"/>
      <c r="BB113" s="69"/>
    </row>
    <row r="115" spans="20:54">
      <c r="T115">
        <v>1</v>
      </c>
      <c r="U115">
        <v>2</v>
      </c>
      <c r="V115">
        <v>3</v>
      </c>
      <c r="W115">
        <v>4</v>
      </c>
      <c r="X115">
        <v>5</v>
      </c>
      <c r="Y115">
        <v>6</v>
      </c>
      <c r="Z115">
        <v>7</v>
      </c>
      <c r="AA115">
        <v>8</v>
      </c>
      <c r="AB115">
        <v>9</v>
      </c>
      <c r="AC115">
        <v>10</v>
      </c>
      <c r="AF115">
        <v>1</v>
      </c>
      <c r="AG115">
        <v>2</v>
      </c>
      <c r="AH115">
        <v>3</v>
      </c>
      <c r="AI115">
        <v>4</v>
      </c>
      <c r="AJ115">
        <v>5</v>
      </c>
      <c r="AK115">
        <v>6</v>
      </c>
      <c r="AL115">
        <v>7</v>
      </c>
      <c r="AM115">
        <v>8</v>
      </c>
      <c r="AN115">
        <v>9</v>
      </c>
      <c r="AO115">
        <v>10</v>
      </c>
      <c r="AP115" t="s">
        <v>129</v>
      </c>
      <c r="AQ115" t="s">
        <v>130</v>
      </c>
      <c r="AR115">
        <v>1</v>
      </c>
      <c r="AS115">
        <v>2</v>
      </c>
      <c r="AT115">
        <v>3</v>
      </c>
      <c r="AU115">
        <v>4</v>
      </c>
      <c r="AV115">
        <v>5</v>
      </c>
      <c r="AW115">
        <v>6</v>
      </c>
      <c r="AX115">
        <v>7</v>
      </c>
      <c r="AY115">
        <v>8</v>
      </c>
      <c r="AZ115">
        <v>9</v>
      </c>
      <c r="BA115">
        <v>10</v>
      </c>
    </row>
    <row r="116" spans="20:54">
      <c r="T116">
        <v>1</v>
      </c>
      <c r="U116">
        <v>2</v>
      </c>
      <c r="V116">
        <v>3</v>
      </c>
      <c r="W116">
        <v>4</v>
      </c>
      <c r="X116">
        <v>5</v>
      </c>
      <c r="Y116">
        <v>6</v>
      </c>
      <c r="Z116">
        <v>7</v>
      </c>
      <c r="AA116">
        <v>8</v>
      </c>
      <c r="AB116">
        <v>9</v>
      </c>
      <c r="AC116">
        <v>10</v>
      </c>
      <c r="AF116">
        <v>1</v>
      </c>
      <c r="AG116">
        <v>2</v>
      </c>
      <c r="AH116">
        <v>3</v>
      </c>
      <c r="AI116">
        <v>4</v>
      </c>
      <c r="AJ116">
        <v>5</v>
      </c>
      <c r="AK116">
        <v>6</v>
      </c>
      <c r="AL116">
        <v>7</v>
      </c>
      <c r="AM116">
        <v>8</v>
      </c>
      <c r="AN116">
        <v>9</v>
      </c>
      <c r="AO116">
        <v>10</v>
      </c>
      <c r="AR116">
        <v>1</v>
      </c>
      <c r="AS116">
        <v>2</v>
      </c>
      <c r="AT116">
        <v>3</v>
      </c>
      <c r="AU116">
        <v>4</v>
      </c>
      <c r="AV116">
        <v>5</v>
      </c>
      <c r="AW116">
        <v>6</v>
      </c>
      <c r="AX116">
        <v>7</v>
      </c>
      <c r="AY116">
        <v>8</v>
      </c>
      <c r="AZ116">
        <v>9</v>
      </c>
      <c r="BA116">
        <v>10</v>
      </c>
    </row>
    <row r="121" spans="20:54" ht="15" customHeight="1">
      <c r="T121" s="289" t="s">
        <v>119</v>
      </c>
      <c r="U121" s="289"/>
      <c r="V121" s="289"/>
      <c r="W121" s="289"/>
      <c r="X121" s="289"/>
      <c r="Y121" s="289"/>
      <c r="Z121" s="289"/>
      <c r="AA121" s="289"/>
      <c r="AB121" s="289"/>
      <c r="AC121" s="289"/>
      <c r="AD121" s="289"/>
      <c r="AE121" s="289"/>
      <c r="AF121" s="289"/>
      <c r="AG121" s="289"/>
      <c r="AH121" s="289"/>
      <c r="AI121" s="289"/>
      <c r="AJ121" s="289"/>
      <c r="AK121" s="289"/>
      <c r="AL121" s="289"/>
      <c r="AM121" s="289"/>
      <c r="AN121" s="289"/>
      <c r="AO121" s="289"/>
      <c r="AP121" s="289"/>
      <c r="AQ121" s="289"/>
      <c r="AR121" s="289"/>
      <c r="AS121" s="289"/>
      <c r="AT121" s="289"/>
      <c r="AU121" s="289"/>
      <c r="AV121" s="289"/>
      <c r="AW121" s="289"/>
      <c r="AX121" s="289"/>
      <c r="AY121" s="289"/>
      <c r="AZ121" s="289"/>
      <c r="BA121" s="289"/>
      <c r="BB121" s="289"/>
    </row>
    <row r="122" spans="20:54" ht="15" customHeight="1">
      <c r="T122" s="289"/>
      <c r="U122" s="289"/>
      <c r="V122" s="289"/>
      <c r="W122" s="289"/>
      <c r="X122" s="289"/>
      <c r="Y122" s="289"/>
      <c r="Z122" s="289"/>
      <c r="AA122" s="289"/>
      <c r="AB122" s="289"/>
      <c r="AC122" s="289"/>
      <c r="AD122" s="289"/>
      <c r="AE122" s="289"/>
      <c r="AF122" s="289"/>
      <c r="AG122" s="289"/>
      <c r="AH122" s="289"/>
      <c r="AI122" s="289"/>
      <c r="AJ122" s="289"/>
      <c r="AK122" s="289"/>
      <c r="AL122" s="289"/>
      <c r="AM122" s="289"/>
      <c r="AN122" s="289"/>
      <c r="AO122" s="289"/>
      <c r="AP122" s="289"/>
      <c r="AQ122" s="289"/>
      <c r="AR122" s="289"/>
      <c r="AS122" s="289"/>
      <c r="AT122" s="289"/>
      <c r="AU122" s="289"/>
      <c r="AV122" s="289"/>
      <c r="AW122" s="289"/>
      <c r="AX122" s="289"/>
      <c r="AY122" s="289"/>
      <c r="AZ122" s="289"/>
      <c r="BA122" s="289"/>
      <c r="BB122" s="289"/>
    </row>
    <row r="126" spans="20:54" ht="22.8">
      <c r="T126" s="291" t="s">
        <v>120</v>
      </c>
      <c r="U126" s="291"/>
      <c r="V126" s="291"/>
      <c r="W126" s="291"/>
      <c r="X126" s="291"/>
      <c r="Y126" s="291"/>
      <c r="Z126" s="291"/>
      <c r="AA126" s="291"/>
      <c r="AB126" s="291"/>
      <c r="AC126" s="291"/>
      <c r="AD126" s="291"/>
      <c r="AE126" s="291"/>
      <c r="AF126" s="291"/>
      <c r="AG126" s="291"/>
      <c r="AH126" s="291"/>
      <c r="AI126" s="291"/>
      <c r="AJ126" s="291"/>
      <c r="AK126" s="291"/>
      <c r="AL126" s="291"/>
      <c r="AM126" s="291"/>
      <c r="AN126" s="291"/>
      <c r="AO126" s="291"/>
      <c r="AP126" s="291"/>
      <c r="AQ126" s="291"/>
      <c r="AR126" s="291"/>
      <c r="AS126" s="291"/>
      <c r="AT126" s="291"/>
      <c r="AU126" s="291"/>
      <c r="AV126" s="291"/>
      <c r="AW126" s="291"/>
      <c r="AX126" s="291"/>
      <c r="AY126" s="291"/>
      <c r="AZ126" s="291"/>
      <c r="BA126" s="291"/>
      <c r="BB126" s="291"/>
    </row>
    <row r="127" spans="20:54" ht="21">
      <c r="T127" s="289" t="s">
        <v>121</v>
      </c>
      <c r="U127" s="289"/>
      <c r="V127" s="289"/>
      <c r="W127" s="289"/>
      <c r="X127" s="289"/>
      <c r="Y127" s="289"/>
      <c r="Z127" s="289"/>
      <c r="AA127" s="292" t="str">
        <f>C4</f>
        <v>Útěchov 10.6.2018</v>
      </c>
      <c r="AB127" s="292"/>
      <c r="AC127" s="292"/>
      <c r="AD127" s="292"/>
      <c r="AE127" s="292"/>
      <c r="AF127" s="292"/>
      <c r="AG127" s="66"/>
      <c r="AH127" s="66"/>
      <c r="AI127" s="289" t="s">
        <v>122</v>
      </c>
      <c r="AJ127" s="289"/>
      <c r="AK127" s="289"/>
      <c r="AL127" s="289"/>
      <c r="AM127" s="289"/>
      <c r="AN127" s="289"/>
      <c r="AO127" s="67" t="str">
        <f>CONCATENATE("(",P4,"-6)")</f>
        <v>(-6)</v>
      </c>
      <c r="AP127" s="68"/>
      <c r="AQ127" s="68"/>
      <c r="AR127" s="68"/>
      <c r="AS127" s="68"/>
      <c r="AT127" s="68"/>
      <c r="AU127" s="289" t="s">
        <v>123</v>
      </c>
      <c r="AV127" s="289"/>
      <c r="AW127" s="289"/>
      <c r="AX127" s="289"/>
      <c r="AY127" s="66"/>
      <c r="AZ127" s="66"/>
      <c r="BA127" s="66"/>
      <c r="BB127" s="66"/>
    </row>
    <row r="129" spans="20:54" ht="21">
      <c r="T129" s="292" t="s">
        <v>124</v>
      </c>
      <c r="U129" s="292"/>
      <c r="V129" s="292"/>
      <c r="W129" s="292"/>
      <c r="X129" s="292"/>
      <c r="Y129" s="292"/>
      <c r="Z129" s="292"/>
      <c r="AA129" s="293" t="e">
        <f>#REF!</f>
        <v>#REF!</v>
      </c>
      <c r="AB129" s="293"/>
      <c r="AC129" s="293"/>
      <c r="AD129" s="293"/>
      <c r="AE129" s="293"/>
      <c r="AF129" s="293"/>
      <c r="AG129" s="293"/>
      <c r="AH129" s="293"/>
      <c r="AI129" s="293"/>
      <c r="AJ129" s="293"/>
      <c r="AK129" s="66"/>
      <c r="AL129" s="292" t="s">
        <v>125</v>
      </c>
      <c r="AM129" s="292"/>
      <c r="AN129" s="292"/>
      <c r="AO129" s="292"/>
      <c r="AP129" s="292"/>
      <c r="AQ129" s="292"/>
      <c r="AR129" s="292"/>
      <c r="AS129" s="293" t="e">
        <f>#REF!</f>
        <v>#REF!</v>
      </c>
      <c r="AT129" s="293"/>
      <c r="AU129" s="293"/>
      <c r="AV129" s="293"/>
      <c r="AW129" s="293"/>
      <c r="AX129" s="293"/>
      <c r="AY129" s="293"/>
      <c r="AZ129" s="293"/>
      <c r="BA129" s="293"/>
      <c r="BB129" s="293"/>
    </row>
    <row r="132" spans="20:54" ht="15.6">
      <c r="T132" s="288" t="s">
        <v>126</v>
      </c>
      <c r="U132" s="288"/>
      <c r="V132" s="288"/>
      <c r="W132" s="288"/>
      <c r="X132" s="288"/>
      <c r="Y132" s="288"/>
      <c r="Z132" s="69"/>
      <c r="AA132" s="288"/>
      <c r="AB132" s="288"/>
      <c r="AC132" s="69"/>
      <c r="AD132" s="69"/>
      <c r="AE132" s="69"/>
      <c r="AF132" s="288" t="s">
        <v>127</v>
      </c>
      <c r="AG132" s="288"/>
      <c r="AH132" s="288"/>
      <c r="AI132" s="288"/>
      <c r="AJ132" s="288"/>
      <c r="AK132" s="288"/>
      <c r="AL132" s="69"/>
      <c r="AM132" s="69"/>
      <c r="AN132" s="69"/>
      <c r="AO132" s="69"/>
      <c r="AP132" s="69"/>
      <c r="AQ132" s="69"/>
      <c r="AR132" s="288" t="s">
        <v>128</v>
      </c>
      <c r="AS132" s="288"/>
      <c r="AT132" s="288"/>
      <c r="AU132" s="288"/>
      <c r="AV132" s="288"/>
      <c r="AW132" s="288"/>
      <c r="AX132" s="69"/>
      <c r="AY132" s="69"/>
      <c r="AZ132" s="69"/>
      <c r="BA132" s="69"/>
      <c r="BB132" s="69"/>
    </row>
    <row r="134" spans="20:54">
      <c r="T134">
        <v>1</v>
      </c>
      <c r="U134">
        <v>2</v>
      </c>
      <c r="V134">
        <v>3</v>
      </c>
      <c r="W134">
        <v>4</v>
      </c>
      <c r="X134">
        <v>5</v>
      </c>
      <c r="Y134">
        <v>6</v>
      </c>
      <c r="Z134">
        <v>7</v>
      </c>
      <c r="AA134">
        <v>8</v>
      </c>
      <c r="AB134">
        <v>9</v>
      </c>
      <c r="AC134">
        <v>10</v>
      </c>
      <c r="AF134">
        <v>1</v>
      </c>
      <c r="AG134">
        <v>2</v>
      </c>
      <c r="AH134">
        <v>3</v>
      </c>
      <c r="AI134">
        <v>4</v>
      </c>
      <c r="AJ134">
        <v>5</v>
      </c>
      <c r="AK134">
        <v>6</v>
      </c>
      <c r="AL134">
        <v>7</v>
      </c>
      <c r="AM134">
        <v>8</v>
      </c>
      <c r="AN134">
        <v>9</v>
      </c>
      <c r="AO134">
        <v>10</v>
      </c>
      <c r="AP134" t="s">
        <v>129</v>
      </c>
      <c r="AQ134" t="s">
        <v>130</v>
      </c>
      <c r="AR134">
        <v>1</v>
      </c>
      <c r="AS134">
        <v>2</v>
      </c>
      <c r="AT134">
        <v>3</v>
      </c>
      <c r="AU134">
        <v>4</v>
      </c>
      <c r="AV134">
        <v>5</v>
      </c>
      <c r="AW134">
        <v>6</v>
      </c>
      <c r="AX134">
        <v>7</v>
      </c>
      <c r="AY134">
        <v>8</v>
      </c>
      <c r="AZ134">
        <v>9</v>
      </c>
      <c r="BA134">
        <v>10</v>
      </c>
      <c r="BB134" t="s">
        <v>130</v>
      </c>
    </row>
    <row r="135" spans="20:54">
      <c r="T135">
        <v>1</v>
      </c>
      <c r="U135">
        <v>2</v>
      </c>
      <c r="V135">
        <v>3</v>
      </c>
      <c r="W135">
        <v>4</v>
      </c>
      <c r="X135">
        <v>5</v>
      </c>
      <c r="Y135">
        <v>6</v>
      </c>
      <c r="Z135">
        <v>7</v>
      </c>
      <c r="AA135">
        <v>8</v>
      </c>
      <c r="AB135">
        <v>9</v>
      </c>
      <c r="AC135">
        <v>10</v>
      </c>
      <c r="AF135">
        <v>1</v>
      </c>
      <c r="AG135">
        <v>2</v>
      </c>
      <c r="AH135">
        <v>3</v>
      </c>
      <c r="AI135">
        <v>4</v>
      </c>
      <c r="AJ135">
        <v>5</v>
      </c>
      <c r="AK135">
        <v>6</v>
      </c>
      <c r="AL135">
        <v>7</v>
      </c>
      <c r="AM135">
        <v>8</v>
      </c>
      <c r="AN135">
        <v>9</v>
      </c>
      <c r="AO135">
        <v>10</v>
      </c>
      <c r="AR135">
        <v>1</v>
      </c>
      <c r="AS135">
        <v>2</v>
      </c>
      <c r="AT135">
        <v>3</v>
      </c>
      <c r="AU135">
        <v>4</v>
      </c>
      <c r="AV135">
        <v>5</v>
      </c>
      <c r="AW135">
        <v>6</v>
      </c>
      <c r="AX135">
        <v>7</v>
      </c>
      <c r="AY135">
        <v>8</v>
      </c>
      <c r="AZ135">
        <v>9</v>
      </c>
      <c r="BA135">
        <v>10</v>
      </c>
      <c r="BB135" t="s">
        <v>130</v>
      </c>
    </row>
    <row r="139" spans="20:54" ht="15" customHeight="1">
      <c r="T139" s="289" t="s">
        <v>119</v>
      </c>
      <c r="U139" s="289"/>
      <c r="V139" s="289"/>
      <c r="W139" s="289"/>
      <c r="X139" s="289"/>
      <c r="Y139" s="289"/>
      <c r="Z139" s="289"/>
      <c r="AA139" s="289"/>
      <c r="AB139" s="289"/>
      <c r="AC139" s="289"/>
      <c r="AD139" s="289"/>
      <c r="AE139" s="289"/>
      <c r="AF139" s="289"/>
      <c r="AG139" s="289"/>
      <c r="AH139" s="289"/>
      <c r="AI139" s="289"/>
      <c r="AJ139" s="289"/>
      <c r="AK139" s="289"/>
      <c r="AL139" s="289"/>
      <c r="AM139" s="289"/>
      <c r="AN139" s="289"/>
      <c r="AO139" s="289"/>
      <c r="AP139" s="289"/>
      <c r="AQ139" s="289"/>
      <c r="AR139" s="289"/>
      <c r="AS139" s="289"/>
      <c r="AT139" s="289"/>
      <c r="AU139" s="289"/>
      <c r="AV139" s="289"/>
      <c r="AW139" s="289"/>
      <c r="AX139" s="289"/>
      <c r="AY139" s="289"/>
      <c r="AZ139" s="289"/>
      <c r="BA139" s="289"/>
      <c r="BB139" s="289"/>
    </row>
    <row r="140" spans="20:54" ht="15" customHeight="1">
      <c r="T140" s="290"/>
      <c r="U140" s="290"/>
      <c r="V140" s="290"/>
      <c r="W140" s="290"/>
      <c r="X140" s="290"/>
      <c r="Y140" s="290"/>
      <c r="Z140" s="290"/>
      <c r="AA140" s="290"/>
      <c r="AB140" s="290"/>
      <c r="AC140" s="290"/>
      <c r="AD140" s="290"/>
      <c r="AE140" s="290"/>
      <c r="AF140" s="290"/>
      <c r="AG140" s="290"/>
      <c r="AH140" s="290"/>
      <c r="AI140" s="290"/>
      <c r="AJ140" s="290"/>
      <c r="AK140" s="290"/>
      <c r="AL140" s="290"/>
      <c r="AM140" s="290"/>
      <c r="AN140" s="290"/>
      <c r="AO140" s="290"/>
      <c r="AP140" s="290"/>
      <c r="AQ140" s="290"/>
      <c r="AR140" s="290"/>
      <c r="AS140" s="290"/>
      <c r="AT140" s="290"/>
      <c r="AU140" s="290"/>
      <c r="AV140" s="290"/>
      <c r="AW140" s="290"/>
      <c r="AX140" s="290"/>
      <c r="AY140" s="290"/>
      <c r="AZ140" s="290"/>
      <c r="BA140" s="290"/>
      <c r="BB140" s="290"/>
    </row>
  </sheetData>
  <mergeCells count="235">
    <mergeCell ref="A2:R3"/>
    <mergeCell ref="A4:B6"/>
    <mergeCell ref="C4:R4"/>
    <mergeCell ref="C5:E6"/>
    <mergeCell ref="F5:H6"/>
    <mergeCell ref="I5:K6"/>
    <mergeCell ref="L5:N6"/>
    <mergeCell ref="O5:Q5"/>
    <mergeCell ref="O6:Q6"/>
    <mergeCell ref="A7:A10"/>
    <mergeCell ref="B7:B10"/>
    <mergeCell ref="C7:E10"/>
    <mergeCell ref="F7:F8"/>
    <mergeCell ref="G7:G8"/>
    <mergeCell ref="H7:H8"/>
    <mergeCell ref="I7:I8"/>
    <mergeCell ref="J7:J8"/>
    <mergeCell ref="K7:K8"/>
    <mergeCell ref="L7:L8"/>
    <mergeCell ref="M7:M8"/>
    <mergeCell ref="N7:N8"/>
    <mergeCell ref="O7:O8"/>
    <mergeCell ref="P7:P8"/>
    <mergeCell ref="Q7:Q8"/>
    <mergeCell ref="R7:R8"/>
    <mergeCell ref="F9:F10"/>
    <mergeCell ref="G9:G10"/>
    <mergeCell ref="H9:H10"/>
    <mergeCell ref="I9:I10"/>
    <mergeCell ref="J9:J10"/>
    <mergeCell ref="K9:K10"/>
    <mergeCell ref="L9:L10"/>
    <mergeCell ref="M9:M10"/>
    <mergeCell ref="N9:N10"/>
    <mergeCell ref="O9:O10"/>
    <mergeCell ref="P9:P10"/>
    <mergeCell ref="Q9:Q10"/>
    <mergeCell ref="R9:R10"/>
    <mergeCell ref="A11:A14"/>
    <mergeCell ref="B11:B14"/>
    <mergeCell ref="C11:C12"/>
    <mergeCell ref="D11:D12"/>
    <mergeCell ref="E11:E12"/>
    <mergeCell ref="F11:H14"/>
    <mergeCell ref="I11:I12"/>
    <mergeCell ref="J11:J12"/>
    <mergeCell ref="K11:K12"/>
    <mergeCell ref="L11:L12"/>
    <mergeCell ref="M11:M12"/>
    <mergeCell ref="N11:N12"/>
    <mergeCell ref="O11:O12"/>
    <mergeCell ref="P11:P12"/>
    <mergeCell ref="Q11:Q12"/>
    <mergeCell ref="R11:R12"/>
    <mergeCell ref="C13:C14"/>
    <mergeCell ref="D13:D14"/>
    <mergeCell ref="E13:E14"/>
    <mergeCell ref="I13:I14"/>
    <mergeCell ref="J13:J14"/>
    <mergeCell ref="K13:K14"/>
    <mergeCell ref="L13:L14"/>
    <mergeCell ref="M13:M14"/>
    <mergeCell ref="N13:N14"/>
    <mergeCell ref="O13:O14"/>
    <mergeCell ref="P13:P14"/>
    <mergeCell ref="Q13:Q14"/>
    <mergeCell ref="R13:R14"/>
    <mergeCell ref="A15:A18"/>
    <mergeCell ref="B15:B18"/>
    <mergeCell ref="C15:C16"/>
    <mergeCell ref="D15:D16"/>
    <mergeCell ref="E15:E16"/>
    <mergeCell ref="F15:F16"/>
    <mergeCell ref="G15:G16"/>
    <mergeCell ref="H15:H16"/>
    <mergeCell ref="I15:K18"/>
    <mergeCell ref="L15:L16"/>
    <mergeCell ref="M15:M16"/>
    <mergeCell ref="N15:N16"/>
    <mergeCell ref="O15:O16"/>
    <mergeCell ref="P15:P16"/>
    <mergeCell ref="Q15:Q16"/>
    <mergeCell ref="R15:R16"/>
    <mergeCell ref="C17:C18"/>
    <mergeCell ref="D17:D18"/>
    <mergeCell ref="E17:E18"/>
    <mergeCell ref="F17:F18"/>
    <mergeCell ref="G17:G18"/>
    <mergeCell ref="H17:H18"/>
    <mergeCell ref="L17:L18"/>
    <mergeCell ref="M17:M18"/>
    <mergeCell ref="N17:N18"/>
    <mergeCell ref="O17:O18"/>
    <mergeCell ref="P17:P18"/>
    <mergeCell ref="Q17:Q18"/>
    <mergeCell ref="R17:R18"/>
    <mergeCell ref="A19:A22"/>
    <mergeCell ref="B19:B22"/>
    <mergeCell ref="C19:C20"/>
    <mergeCell ref="D19:D20"/>
    <mergeCell ref="E19:E20"/>
    <mergeCell ref="F19:F20"/>
    <mergeCell ref="G19:G20"/>
    <mergeCell ref="H19:H20"/>
    <mergeCell ref="I19:I20"/>
    <mergeCell ref="J19:J20"/>
    <mergeCell ref="K19:K20"/>
    <mergeCell ref="L19:N22"/>
    <mergeCell ref="O19:O20"/>
    <mergeCell ref="P19:P20"/>
    <mergeCell ref="Q19:Q20"/>
    <mergeCell ref="R19:R20"/>
    <mergeCell ref="C21:C22"/>
    <mergeCell ref="D21:D22"/>
    <mergeCell ref="E21:E22"/>
    <mergeCell ref="F21:F22"/>
    <mergeCell ref="G21:G22"/>
    <mergeCell ref="H21:H22"/>
    <mergeCell ref="I21:I22"/>
    <mergeCell ref="J21:J22"/>
    <mergeCell ref="K21:K22"/>
    <mergeCell ref="O21:O22"/>
    <mergeCell ref="P21:P22"/>
    <mergeCell ref="Q21:Q22"/>
    <mergeCell ref="R21:R22"/>
    <mergeCell ref="A24:R24"/>
    <mergeCell ref="A25:A26"/>
    <mergeCell ref="B25:C26"/>
    <mergeCell ref="D25:D26"/>
    <mergeCell ref="E25:N26"/>
    <mergeCell ref="A27:A28"/>
    <mergeCell ref="B27:C28"/>
    <mergeCell ref="D27:D28"/>
    <mergeCell ref="E27:N28"/>
    <mergeCell ref="A29:A30"/>
    <mergeCell ref="B29:C30"/>
    <mergeCell ref="D29:D30"/>
    <mergeCell ref="E29:N30"/>
    <mergeCell ref="A31:A32"/>
    <mergeCell ref="B31:C32"/>
    <mergeCell ref="D31:D32"/>
    <mergeCell ref="E31:N32"/>
    <mergeCell ref="A33:A34"/>
    <mergeCell ref="B33:C34"/>
    <mergeCell ref="D33:D34"/>
    <mergeCell ref="E33:N34"/>
    <mergeCell ref="A35:A36"/>
    <mergeCell ref="B35:C36"/>
    <mergeCell ref="D35:D36"/>
    <mergeCell ref="E35:N36"/>
    <mergeCell ref="P37:Q37"/>
    <mergeCell ref="T37:BB37"/>
    <mergeCell ref="T38:Z38"/>
    <mergeCell ref="AA38:AF38"/>
    <mergeCell ref="AI38:AN38"/>
    <mergeCell ref="AU38:AX38"/>
    <mergeCell ref="T40:Z40"/>
    <mergeCell ref="AA40:AJ40"/>
    <mergeCell ref="AL40:AR40"/>
    <mergeCell ref="AS40:BB40"/>
    <mergeCell ref="T43:Y43"/>
    <mergeCell ref="AA43:AB43"/>
    <mergeCell ref="AF43:AK43"/>
    <mergeCell ref="AR43:AW43"/>
    <mergeCell ref="T50:BB51"/>
    <mergeCell ref="T53:BB54"/>
    <mergeCell ref="T55:Z55"/>
    <mergeCell ref="AA55:AF55"/>
    <mergeCell ref="AI55:AN55"/>
    <mergeCell ref="AU55:AX55"/>
    <mergeCell ref="T57:Z57"/>
    <mergeCell ref="AA57:AJ57"/>
    <mergeCell ref="AL57:AR57"/>
    <mergeCell ref="AS57:BB57"/>
    <mergeCell ref="T60:Y60"/>
    <mergeCell ref="AA60:AB60"/>
    <mergeCell ref="AF60:AK60"/>
    <mergeCell ref="AR60:AW60"/>
    <mergeCell ref="T67:BB68"/>
    <mergeCell ref="T72:BB72"/>
    <mergeCell ref="T73:Z73"/>
    <mergeCell ref="AA73:AF73"/>
    <mergeCell ref="AI73:AN73"/>
    <mergeCell ref="AU73:AX73"/>
    <mergeCell ref="T75:Z75"/>
    <mergeCell ref="AA75:AJ75"/>
    <mergeCell ref="AL75:AR75"/>
    <mergeCell ref="AS75:BB75"/>
    <mergeCell ref="T78:Y78"/>
    <mergeCell ref="AA78:AB78"/>
    <mergeCell ref="AF78:AK78"/>
    <mergeCell ref="AR78:AW78"/>
    <mergeCell ref="T85:BB86"/>
    <mergeCell ref="T90:BB90"/>
    <mergeCell ref="T91:Z91"/>
    <mergeCell ref="AA91:AF91"/>
    <mergeCell ref="AI91:AN91"/>
    <mergeCell ref="AU91:AX91"/>
    <mergeCell ref="T93:Z93"/>
    <mergeCell ref="AA93:AJ93"/>
    <mergeCell ref="AL93:AR93"/>
    <mergeCell ref="AS93:BB93"/>
    <mergeCell ref="T96:Y96"/>
    <mergeCell ref="AA96:AB96"/>
    <mergeCell ref="AF96:AK96"/>
    <mergeCell ref="AR96:AW96"/>
    <mergeCell ref="T103:BB104"/>
    <mergeCell ref="T107:BB107"/>
    <mergeCell ref="T108:Z108"/>
    <mergeCell ref="AA108:AF108"/>
    <mergeCell ref="AI108:AN108"/>
    <mergeCell ref="AU108:AX108"/>
    <mergeCell ref="T110:Z110"/>
    <mergeCell ref="AA110:AJ110"/>
    <mergeCell ref="AL110:AR110"/>
    <mergeCell ref="AS110:BB110"/>
    <mergeCell ref="T113:Y113"/>
    <mergeCell ref="AA113:AB113"/>
    <mergeCell ref="AF113:AK113"/>
    <mergeCell ref="AR113:AW113"/>
    <mergeCell ref="T121:BB122"/>
    <mergeCell ref="T132:Y132"/>
    <mergeCell ref="AA132:AB132"/>
    <mergeCell ref="AF132:AK132"/>
    <mergeCell ref="AR132:AW132"/>
    <mergeCell ref="T139:BB140"/>
    <mergeCell ref="T126:BB126"/>
    <mergeCell ref="T127:Z127"/>
    <mergeCell ref="AA127:AF127"/>
    <mergeCell ref="AI127:AN127"/>
    <mergeCell ref="AU127:AX127"/>
    <mergeCell ref="T129:Z129"/>
    <mergeCell ref="AA129:AJ129"/>
    <mergeCell ref="AL129:AR129"/>
    <mergeCell ref="AS129:BB129"/>
  </mergeCells>
  <pageMargins left="0.31527777777777799" right="0.118055555555556" top="0.78749999999999998" bottom="0.78749999999999998" header="0.51180555555555496" footer="0.51180555555555496"/>
  <pageSetup paperSize="9" firstPageNumber="0" orientation="portrait" horizontalDpi="300" verticalDpi="30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C000"/>
  </sheetPr>
  <dimension ref="A2:S92"/>
  <sheetViews>
    <sheetView showGridLines="0" zoomScaleNormal="100" workbookViewId="0">
      <selection activeCell="U7" sqref="U7"/>
    </sheetView>
  </sheetViews>
  <sheetFormatPr defaultRowHeight="14.4"/>
  <cols>
    <col min="1" max="1" width="4" customWidth="1"/>
    <col min="2" max="2" width="35.33203125" customWidth="1"/>
    <col min="3" max="3" width="4.33203125" customWidth="1"/>
    <col min="4" max="4" width="1.44140625" customWidth="1"/>
    <col min="5" max="6" width="4.33203125" customWidth="1"/>
    <col min="7" max="7" width="1.44140625" customWidth="1"/>
    <col min="8" max="9" width="4.33203125" customWidth="1"/>
    <col min="10" max="10" width="1.44140625" customWidth="1"/>
    <col min="11" max="12" width="4.33203125" customWidth="1"/>
    <col min="13" max="13" width="1.44140625" customWidth="1"/>
    <col min="14" max="14" width="4.33203125" customWidth="1"/>
    <col min="15" max="15" width="4.109375" customWidth="1"/>
    <col min="16" max="16" width="1.44140625" customWidth="1"/>
    <col min="17" max="17" width="4.109375" customWidth="1"/>
    <col min="18" max="18" width="6.6640625" customWidth="1"/>
    <col min="19" max="220" width="8.44140625" customWidth="1"/>
    <col min="221" max="221" width="4" customWidth="1"/>
    <col min="222" max="222" width="35.33203125" customWidth="1"/>
    <col min="223" max="223" width="4.33203125" customWidth="1"/>
    <col min="224" max="224" width="1.44140625" customWidth="1"/>
    <col min="225" max="226" width="4.33203125" customWidth="1"/>
    <col min="227" max="227" width="1.44140625" customWidth="1"/>
    <col min="228" max="229" width="4.33203125" customWidth="1"/>
    <col min="230" max="230" width="1.44140625" customWidth="1"/>
    <col min="231" max="232" width="4.33203125" customWidth="1"/>
    <col min="233" max="233" width="1.44140625" customWidth="1"/>
    <col min="234" max="234" width="4.33203125" customWidth="1"/>
    <col min="235" max="235" width="4.6640625" customWidth="1"/>
    <col min="236" max="236" width="1.44140625" customWidth="1"/>
    <col min="237" max="237" width="4.6640625" customWidth="1"/>
    <col min="238" max="238" width="6.6640625" customWidth="1"/>
    <col min="239" max="476" width="8.44140625" customWidth="1"/>
    <col min="477" max="477" width="4" customWidth="1"/>
    <col min="478" max="478" width="35.33203125" customWidth="1"/>
    <col min="479" max="479" width="4.33203125" customWidth="1"/>
    <col min="480" max="480" width="1.44140625" customWidth="1"/>
    <col min="481" max="482" width="4.33203125" customWidth="1"/>
    <col min="483" max="483" width="1.44140625" customWidth="1"/>
    <col min="484" max="485" width="4.33203125" customWidth="1"/>
    <col min="486" max="486" width="1.44140625" customWidth="1"/>
    <col min="487" max="488" width="4.33203125" customWidth="1"/>
    <col min="489" max="489" width="1.44140625" customWidth="1"/>
    <col min="490" max="490" width="4.33203125" customWidth="1"/>
    <col min="491" max="491" width="4.6640625" customWidth="1"/>
    <col min="492" max="492" width="1.44140625" customWidth="1"/>
    <col min="493" max="493" width="4.6640625" customWidth="1"/>
    <col min="494" max="494" width="6.6640625" customWidth="1"/>
    <col min="495" max="732" width="8.44140625" customWidth="1"/>
    <col min="733" max="733" width="4" customWidth="1"/>
    <col min="734" max="734" width="35.33203125" customWidth="1"/>
    <col min="735" max="735" width="4.33203125" customWidth="1"/>
    <col min="736" max="736" width="1.44140625" customWidth="1"/>
    <col min="737" max="738" width="4.33203125" customWidth="1"/>
    <col min="739" max="739" width="1.44140625" customWidth="1"/>
    <col min="740" max="741" width="4.33203125" customWidth="1"/>
    <col min="742" max="742" width="1.44140625" customWidth="1"/>
    <col min="743" max="744" width="4.33203125" customWidth="1"/>
    <col min="745" max="745" width="1.44140625" customWidth="1"/>
    <col min="746" max="746" width="4.33203125" customWidth="1"/>
    <col min="747" max="747" width="4.6640625" customWidth="1"/>
    <col min="748" max="748" width="1.44140625" customWidth="1"/>
    <col min="749" max="749" width="4.6640625" customWidth="1"/>
    <col min="750" max="750" width="6.6640625" customWidth="1"/>
    <col min="751" max="988" width="8.44140625" customWidth="1"/>
    <col min="989" max="989" width="4" customWidth="1"/>
    <col min="990" max="990" width="35.33203125" customWidth="1"/>
    <col min="991" max="991" width="4.33203125" customWidth="1"/>
    <col min="992" max="992" width="1.44140625" customWidth="1"/>
    <col min="993" max="994" width="4.33203125" customWidth="1"/>
    <col min="995" max="995" width="1.44140625" customWidth="1"/>
    <col min="996" max="997" width="4.33203125" customWidth="1"/>
    <col min="998" max="998" width="1.44140625" customWidth="1"/>
    <col min="999" max="1000" width="4.33203125" customWidth="1"/>
    <col min="1001" max="1001" width="1.44140625" customWidth="1"/>
    <col min="1002" max="1002" width="4.33203125" customWidth="1"/>
    <col min="1003" max="1003" width="4.6640625" customWidth="1"/>
    <col min="1004" max="1004" width="1.44140625" customWidth="1"/>
    <col min="1005" max="1005" width="4.6640625" customWidth="1"/>
    <col min="1006" max="1006" width="6.6640625" customWidth="1"/>
    <col min="1007" max="1025" width="8.44140625" customWidth="1"/>
  </cols>
  <sheetData>
    <row r="2" spans="1:18" ht="15" customHeight="1">
      <c r="A2" s="243" t="str">
        <f>'Nasazení do skupin'!B2</f>
        <v>11. GALA MČR mladších žáků trojice</v>
      </c>
      <c r="B2" s="243"/>
      <c r="C2" s="243"/>
      <c r="D2" s="243"/>
      <c r="E2" s="243"/>
      <c r="F2" s="243"/>
      <c r="G2" s="243"/>
      <c r="H2" s="243"/>
      <c r="I2" s="243"/>
      <c r="J2" s="243"/>
      <c r="K2" s="243"/>
      <c r="L2" s="243"/>
      <c r="M2" s="243"/>
      <c r="N2" s="243"/>
      <c r="O2" s="243"/>
      <c r="P2" s="243"/>
      <c r="Q2" s="243"/>
      <c r="R2" s="243"/>
    </row>
    <row r="3" spans="1:18" ht="15.75" customHeight="1">
      <c r="A3" s="243"/>
      <c r="B3" s="243"/>
      <c r="C3" s="243"/>
      <c r="D3" s="243"/>
      <c r="E3" s="243"/>
      <c r="F3" s="243"/>
      <c r="G3" s="243"/>
      <c r="H3" s="243"/>
      <c r="I3" s="243"/>
      <c r="J3" s="243"/>
      <c r="K3" s="243"/>
      <c r="L3" s="243"/>
      <c r="M3" s="243"/>
      <c r="N3" s="243"/>
      <c r="O3" s="243"/>
      <c r="P3" s="243"/>
      <c r="Q3" s="243"/>
      <c r="R3" s="243"/>
    </row>
    <row r="4" spans="1:18" ht="32.25" customHeight="1">
      <c r="A4" s="244" t="s">
        <v>104</v>
      </c>
      <c r="B4" s="244"/>
      <c r="C4" s="206" t="str">
        <f>'Nasazení do skupin'!B3</f>
        <v>Útěchov 10.6.2018</v>
      </c>
      <c r="D4" s="206"/>
      <c r="E4" s="206"/>
      <c r="F4" s="206"/>
      <c r="G4" s="206"/>
      <c r="H4" s="206"/>
      <c r="I4" s="206"/>
      <c r="J4" s="206"/>
      <c r="K4" s="206"/>
      <c r="L4" s="206"/>
      <c r="M4" s="206"/>
      <c r="N4" s="206"/>
      <c r="O4" s="206"/>
      <c r="P4" s="206"/>
      <c r="Q4" s="206"/>
      <c r="R4" s="206"/>
    </row>
    <row r="5" spans="1:18" ht="15" customHeight="1">
      <c r="A5" s="244"/>
      <c r="B5" s="244"/>
      <c r="C5" s="287">
        <v>1</v>
      </c>
      <c r="D5" s="287"/>
      <c r="E5" s="287"/>
      <c r="F5" s="243">
        <v>2</v>
      </c>
      <c r="G5" s="243"/>
      <c r="H5" s="243"/>
      <c r="I5" s="243">
        <v>3</v>
      </c>
      <c r="J5" s="243"/>
      <c r="K5" s="243"/>
      <c r="L5" s="243"/>
      <c r="M5" s="243"/>
      <c r="N5" s="243"/>
      <c r="O5" s="247" t="s">
        <v>107</v>
      </c>
      <c r="P5" s="247"/>
      <c r="Q5" s="247"/>
      <c r="R5" s="71" t="s">
        <v>108</v>
      </c>
    </row>
    <row r="6" spans="1:18" ht="15.75" customHeight="1">
      <c r="A6" s="244"/>
      <c r="B6" s="244"/>
      <c r="C6" s="287"/>
      <c r="D6" s="287"/>
      <c r="E6" s="287"/>
      <c r="F6" s="243"/>
      <c r="G6" s="243"/>
      <c r="H6" s="243"/>
      <c r="I6" s="243"/>
      <c r="J6" s="243"/>
      <c r="K6" s="243"/>
      <c r="L6" s="243"/>
      <c r="M6" s="243"/>
      <c r="N6" s="243"/>
      <c r="O6" s="248" t="s">
        <v>109</v>
      </c>
      <c r="P6" s="248"/>
      <c r="Q6" s="248"/>
      <c r="R6" s="54" t="s">
        <v>110</v>
      </c>
    </row>
    <row r="7" spans="1:18" ht="15" customHeight="1">
      <c r="A7" s="261">
        <v>1</v>
      </c>
      <c r="B7" s="217" t="str">
        <f>'Nasazení do skupin'!B8</f>
        <v>SK Liapor - Witte Karlovy Vary z.s.</v>
      </c>
      <c r="C7" s="237"/>
      <c r="D7" s="237"/>
      <c r="E7" s="237"/>
      <c r="F7" s="279">
        <f>O29</f>
        <v>0</v>
      </c>
      <c r="G7" s="279" t="s">
        <v>112</v>
      </c>
      <c r="H7" s="280">
        <v>2</v>
      </c>
      <c r="I7" s="278">
        <f>O25</f>
        <v>0</v>
      </c>
      <c r="J7" s="279" t="s">
        <v>112</v>
      </c>
      <c r="K7" s="280">
        <v>2</v>
      </c>
      <c r="L7" s="262"/>
      <c r="M7" s="263"/>
      <c r="N7" s="264"/>
      <c r="O7" s="266">
        <f>F7+I7+L7</f>
        <v>0</v>
      </c>
      <c r="P7" s="267" t="s">
        <v>112</v>
      </c>
      <c r="Q7" s="268">
        <f>H7+K7+N7</f>
        <v>4</v>
      </c>
      <c r="R7" s="269">
        <v>0</v>
      </c>
    </row>
    <row r="8" spans="1:18" ht="15.75" customHeight="1">
      <c r="A8" s="261"/>
      <c r="B8" s="217"/>
      <c r="C8" s="237"/>
      <c r="D8" s="237"/>
      <c r="E8" s="237"/>
      <c r="F8" s="279"/>
      <c r="G8" s="279"/>
      <c r="H8" s="280"/>
      <c r="I8" s="278"/>
      <c r="J8" s="279"/>
      <c r="K8" s="280"/>
      <c r="L8" s="262"/>
      <c r="M8" s="263"/>
      <c r="N8" s="264"/>
      <c r="O8" s="266"/>
      <c r="P8" s="267"/>
      <c r="Q8" s="268"/>
      <c r="R8" s="269"/>
    </row>
    <row r="9" spans="1:18" ht="15" customHeight="1">
      <c r="A9" s="261"/>
      <c r="B9" s="217"/>
      <c r="C9" s="237"/>
      <c r="D9" s="237"/>
      <c r="E9" s="237"/>
      <c r="F9" s="282">
        <v>9</v>
      </c>
      <c r="G9" s="282" t="s">
        <v>112</v>
      </c>
      <c r="H9" s="283">
        <v>20</v>
      </c>
      <c r="I9" s="270">
        <v>12</v>
      </c>
      <c r="J9" s="271" t="s">
        <v>112</v>
      </c>
      <c r="K9" s="286">
        <v>20</v>
      </c>
      <c r="L9" s="256"/>
      <c r="M9" s="257"/>
      <c r="N9" s="258"/>
      <c r="O9" s="274">
        <f>F9+I9+L9</f>
        <v>21</v>
      </c>
      <c r="P9" s="275" t="s">
        <v>112</v>
      </c>
      <c r="Q9" s="276">
        <f>H9+K9+N9</f>
        <v>40</v>
      </c>
      <c r="R9" s="277" t="s">
        <v>114</v>
      </c>
    </row>
    <row r="10" spans="1:18" ht="15.75" customHeight="1">
      <c r="A10" s="261"/>
      <c r="B10" s="217"/>
      <c r="C10" s="237"/>
      <c r="D10" s="237"/>
      <c r="E10" s="237"/>
      <c r="F10" s="282"/>
      <c r="G10" s="282"/>
      <c r="H10" s="283"/>
      <c r="I10" s="270"/>
      <c r="J10" s="271"/>
      <c r="K10" s="286"/>
      <c r="L10" s="256"/>
      <c r="M10" s="257"/>
      <c r="N10" s="258"/>
      <c r="O10" s="274"/>
      <c r="P10" s="275"/>
      <c r="Q10" s="276"/>
      <c r="R10" s="277"/>
    </row>
    <row r="11" spans="1:18" ht="15" customHeight="1">
      <c r="A11" s="261">
        <v>2</v>
      </c>
      <c r="B11" s="217" t="str">
        <f>'Nasazení do skupin'!B9</f>
        <v>TJ Peklo nad Zdobnicí</v>
      </c>
      <c r="C11" s="284">
        <f>H7</f>
        <v>2</v>
      </c>
      <c r="D11" s="285" t="s">
        <v>112</v>
      </c>
      <c r="E11" s="285">
        <f>F7</f>
        <v>0</v>
      </c>
      <c r="F11" s="240" t="s">
        <v>111</v>
      </c>
      <c r="G11" s="240"/>
      <c r="H11" s="240"/>
      <c r="I11" s="279">
        <f>O27</f>
        <v>0</v>
      </c>
      <c r="J11" s="279" t="s">
        <v>112</v>
      </c>
      <c r="K11" s="280">
        <v>2</v>
      </c>
      <c r="L11" s="262"/>
      <c r="M11" s="263"/>
      <c r="N11" s="264"/>
      <c r="O11" s="266">
        <f>C11+I11+L11</f>
        <v>2</v>
      </c>
      <c r="P11" s="267" t="s">
        <v>112</v>
      </c>
      <c r="Q11" s="268">
        <f>E11+K11+N11</f>
        <v>2</v>
      </c>
      <c r="R11" s="269">
        <v>2</v>
      </c>
    </row>
    <row r="12" spans="1:18" ht="15.75" customHeight="1">
      <c r="A12" s="261"/>
      <c r="B12" s="217"/>
      <c r="C12" s="284"/>
      <c r="D12" s="285"/>
      <c r="E12" s="285"/>
      <c r="F12" s="240"/>
      <c r="G12" s="240"/>
      <c r="H12" s="240"/>
      <c r="I12" s="279"/>
      <c r="J12" s="279"/>
      <c r="K12" s="280"/>
      <c r="L12" s="262"/>
      <c r="M12" s="263"/>
      <c r="N12" s="264"/>
      <c r="O12" s="266"/>
      <c r="P12" s="267"/>
      <c r="Q12" s="268"/>
      <c r="R12" s="269"/>
    </row>
    <row r="13" spans="1:18" ht="15" customHeight="1">
      <c r="A13" s="261"/>
      <c r="B13" s="217"/>
      <c r="C13" s="270">
        <f>H9</f>
        <v>20</v>
      </c>
      <c r="D13" s="271" t="s">
        <v>112</v>
      </c>
      <c r="E13" s="271">
        <f>F9</f>
        <v>9</v>
      </c>
      <c r="F13" s="240"/>
      <c r="G13" s="240"/>
      <c r="H13" s="240"/>
      <c r="I13" s="282">
        <v>16</v>
      </c>
      <c r="J13" s="282" t="s">
        <v>112</v>
      </c>
      <c r="K13" s="283">
        <v>20</v>
      </c>
      <c r="L13" s="256"/>
      <c r="M13" s="257"/>
      <c r="N13" s="258"/>
      <c r="O13" s="274">
        <f>C13+I13+L13</f>
        <v>36</v>
      </c>
      <c r="P13" s="275" t="s">
        <v>112</v>
      </c>
      <c r="Q13" s="276">
        <f>E13+K13+N13</f>
        <v>29</v>
      </c>
      <c r="R13" s="277" t="s">
        <v>115</v>
      </c>
    </row>
    <row r="14" spans="1:18" ht="15.75" customHeight="1">
      <c r="A14" s="261"/>
      <c r="B14" s="217"/>
      <c r="C14" s="270"/>
      <c r="D14" s="271"/>
      <c r="E14" s="271"/>
      <c r="F14" s="240"/>
      <c r="G14" s="240"/>
      <c r="H14" s="240"/>
      <c r="I14" s="282"/>
      <c r="J14" s="282"/>
      <c r="K14" s="283"/>
      <c r="L14" s="256"/>
      <c r="M14" s="257"/>
      <c r="N14" s="258"/>
      <c r="O14" s="274"/>
      <c r="P14" s="275"/>
      <c r="Q14" s="276"/>
      <c r="R14" s="277"/>
    </row>
    <row r="15" spans="1:18" ht="15" customHeight="1">
      <c r="A15" s="261">
        <v>3</v>
      </c>
      <c r="B15" s="217" t="str">
        <f>'Nasazení do skupin'!B10</f>
        <v>Tělovýchovná jednota Radomyšl, z.s.</v>
      </c>
      <c r="C15" s="278">
        <f>K7</f>
        <v>2</v>
      </c>
      <c r="D15" s="279" t="s">
        <v>112</v>
      </c>
      <c r="E15" s="280">
        <f>I7</f>
        <v>0</v>
      </c>
      <c r="F15" s="278">
        <f>K11</f>
        <v>2</v>
      </c>
      <c r="G15" s="279" t="s">
        <v>112</v>
      </c>
      <c r="H15" s="280">
        <f>I11</f>
        <v>0</v>
      </c>
      <c r="I15" s="281"/>
      <c r="J15" s="281"/>
      <c r="K15" s="281"/>
      <c r="L15" s="263"/>
      <c r="M15" s="263"/>
      <c r="N15" s="264"/>
      <c r="O15" s="266">
        <f>C15+F15+L15</f>
        <v>4</v>
      </c>
      <c r="P15" s="267" t="s">
        <v>112</v>
      </c>
      <c r="Q15" s="268">
        <f>E15+H15+N15</f>
        <v>0</v>
      </c>
      <c r="R15" s="269">
        <v>4</v>
      </c>
    </row>
    <row r="16" spans="1:18" ht="15.75" customHeight="1">
      <c r="A16" s="261"/>
      <c r="B16" s="217"/>
      <c r="C16" s="278"/>
      <c r="D16" s="279"/>
      <c r="E16" s="280"/>
      <c r="F16" s="278"/>
      <c r="G16" s="279"/>
      <c r="H16" s="280"/>
      <c r="I16" s="281"/>
      <c r="J16" s="281"/>
      <c r="K16" s="281"/>
      <c r="L16" s="263"/>
      <c r="M16" s="263"/>
      <c r="N16" s="264"/>
      <c r="O16" s="266"/>
      <c r="P16" s="267"/>
      <c r="Q16" s="268"/>
      <c r="R16" s="269"/>
    </row>
    <row r="17" spans="1:19" ht="15" customHeight="1">
      <c r="A17" s="261"/>
      <c r="B17" s="217"/>
      <c r="C17" s="270">
        <f>K9</f>
        <v>20</v>
      </c>
      <c r="D17" s="271" t="s">
        <v>112</v>
      </c>
      <c r="E17" s="271">
        <f>I9</f>
        <v>12</v>
      </c>
      <c r="F17" s="270">
        <f>K13</f>
        <v>20</v>
      </c>
      <c r="G17" s="271" t="s">
        <v>112</v>
      </c>
      <c r="H17" s="271">
        <f>I13</f>
        <v>16</v>
      </c>
      <c r="I17" s="281"/>
      <c r="J17" s="281"/>
      <c r="K17" s="281"/>
      <c r="L17" s="272"/>
      <c r="M17" s="272"/>
      <c r="N17" s="273"/>
      <c r="O17" s="274">
        <f>C17+F17+L17</f>
        <v>40</v>
      </c>
      <c r="P17" s="275" t="s">
        <v>112</v>
      </c>
      <c r="Q17" s="276">
        <f>E17+H17+N17</f>
        <v>28</v>
      </c>
      <c r="R17" s="277" t="s">
        <v>113</v>
      </c>
    </row>
    <row r="18" spans="1:19" ht="15.75" customHeight="1">
      <c r="A18" s="261"/>
      <c r="B18" s="217"/>
      <c r="C18" s="270"/>
      <c r="D18" s="271"/>
      <c r="E18" s="271"/>
      <c r="F18" s="270"/>
      <c r="G18" s="271"/>
      <c r="H18" s="271"/>
      <c r="I18" s="281"/>
      <c r="J18" s="281"/>
      <c r="K18" s="281"/>
      <c r="L18" s="272"/>
      <c r="M18" s="272"/>
      <c r="N18" s="273"/>
      <c r="O18" s="274"/>
      <c r="P18" s="275"/>
      <c r="Q18" s="276"/>
      <c r="R18" s="277"/>
    </row>
    <row r="19" spans="1:19" ht="15" customHeight="1">
      <c r="A19" s="261"/>
      <c r="B19" s="217"/>
      <c r="C19" s="262"/>
      <c r="D19" s="263"/>
      <c r="E19" s="264"/>
      <c r="F19" s="262"/>
      <c r="G19" s="263"/>
      <c r="H19" s="264"/>
      <c r="I19" s="265"/>
      <c r="J19" s="252"/>
      <c r="K19" s="252"/>
      <c r="L19" s="206">
        <v>2018</v>
      </c>
      <c r="M19" s="206"/>
      <c r="N19" s="206"/>
      <c r="O19" s="253"/>
      <c r="P19" s="253"/>
      <c r="Q19" s="254"/>
      <c r="R19" s="255"/>
    </row>
    <row r="20" spans="1:19" ht="15.75" customHeight="1">
      <c r="A20" s="261"/>
      <c r="B20" s="217"/>
      <c r="C20" s="262"/>
      <c r="D20" s="263"/>
      <c r="E20" s="264"/>
      <c r="F20" s="262"/>
      <c r="G20" s="263"/>
      <c r="H20" s="264"/>
      <c r="I20" s="265"/>
      <c r="J20" s="252"/>
      <c r="K20" s="252"/>
      <c r="L20" s="206"/>
      <c r="M20" s="206"/>
      <c r="N20" s="206"/>
      <c r="O20" s="253"/>
      <c r="P20" s="253"/>
      <c r="Q20" s="254"/>
      <c r="R20" s="255"/>
    </row>
    <row r="21" spans="1:19" ht="15" customHeight="1">
      <c r="A21" s="261"/>
      <c r="B21" s="217"/>
      <c r="C21" s="256"/>
      <c r="D21" s="257"/>
      <c r="E21" s="258"/>
      <c r="F21" s="256"/>
      <c r="G21" s="257"/>
      <c r="H21" s="258"/>
      <c r="I21" s="256"/>
      <c r="J21" s="257"/>
      <c r="K21" s="257"/>
      <c r="L21" s="206"/>
      <c r="M21" s="206"/>
      <c r="N21" s="206"/>
      <c r="O21" s="257"/>
      <c r="P21" s="259"/>
      <c r="Q21" s="258"/>
      <c r="R21" s="260"/>
    </row>
    <row r="22" spans="1:19" ht="15.75" customHeight="1">
      <c r="A22" s="261"/>
      <c r="B22" s="217"/>
      <c r="C22" s="256"/>
      <c r="D22" s="257"/>
      <c r="E22" s="258"/>
      <c r="F22" s="256"/>
      <c r="G22" s="257"/>
      <c r="H22" s="258"/>
      <c r="I22" s="256"/>
      <c r="J22" s="257"/>
      <c r="K22" s="257"/>
      <c r="L22" s="206"/>
      <c r="M22" s="206"/>
      <c r="N22" s="206"/>
      <c r="O22" s="257"/>
      <c r="P22" s="259"/>
      <c r="Q22" s="258"/>
      <c r="R22" s="260"/>
    </row>
    <row r="24" spans="1:19" ht="24.9" customHeight="1">
      <c r="A24" s="251" t="s">
        <v>116</v>
      </c>
      <c r="B24" s="251"/>
      <c r="C24" s="251"/>
      <c r="D24" s="251"/>
      <c r="E24" s="251"/>
      <c r="F24" s="251"/>
      <c r="G24" s="251"/>
      <c r="H24" s="251"/>
      <c r="I24" s="251"/>
      <c r="J24" s="251"/>
      <c r="K24" s="251"/>
      <c r="L24" s="251"/>
      <c r="M24" s="251"/>
      <c r="N24" s="251"/>
      <c r="O24" s="251"/>
      <c r="P24" s="251"/>
      <c r="Q24" s="251"/>
      <c r="R24" s="251"/>
    </row>
    <row r="25" spans="1:19" ht="15" customHeight="1">
      <c r="A25" s="249">
        <v>1</v>
      </c>
      <c r="B25" s="250" t="str">
        <f>B7</f>
        <v>SK Liapor - Witte Karlovy Vary z.s.</v>
      </c>
      <c r="C25" s="250"/>
      <c r="D25" s="250" t="s">
        <v>112</v>
      </c>
      <c r="E25" s="250" t="str">
        <f>B15</f>
        <v>Tělovýchovná jednota Radomyšl, z.s.</v>
      </c>
      <c r="F25" s="250"/>
      <c r="G25" s="250"/>
      <c r="H25" s="250"/>
      <c r="I25" s="250"/>
      <c r="J25" s="250"/>
      <c r="K25" s="250"/>
      <c r="L25" s="250"/>
      <c r="M25" s="250"/>
      <c r="N25" s="250"/>
      <c r="O25" s="55">
        <v>0</v>
      </c>
      <c r="P25" s="56" t="s">
        <v>112</v>
      </c>
      <c r="Q25" s="56">
        <v>2</v>
      </c>
      <c r="R25" s="57" t="s">
        <v>117</v>
      </c>
      <c r="S25" s="58"/>
    </row>
    <row r="26" spans="1:19" ht="15" customHeight="1">
      <c r="A26" s="249"/>
      <c r="B26" s="250"/>
      <c r="C26" s="250"/>
      <c r="D26" s="250"/>
      <c r="E26" s="250"/>
      <c r="F26" s="250"/>
      <c r="G26" s="250"/>
      <c r="H26" s="250"/>
      <c r="I26" s="250"/>
      <c r="J26" s="250"/>
      <c r="K26" s="250"/>
      <c r="L26" s="250"/>
      <c r="M26" s="250"/>
      <c r="N26" s="250"/>
      <c r="O26" s="59">
        <v>12</v>
      </c>
      <c r="P26" s="56" t="s">
        <v>112</v>
      </c>
      <c r="Q26" s="60">
        <v>20</v>
      </c>
      <c r="R26" s="57" t="s">
        <v>118</v>
      </c>
      <c r="S26" s="58"/>
    </row>
    <row r="27" spans="1:19" ht="15" customHeight="1">
      <c r="A27" s="249">
        <v>2</v>
      </c>
      <c r="B27" s="250" t="str">
        <f>B11</f>
        <v>TJ Peklo nad Zdobnicí</v>
      </c>
      <c r="C27" s="250"/>
      <c r="D27" s="250" t="s">
        <v>112</v>
      </c>
      <c r="E27" s="250" t="str">
        <f>B15</f>
        <v>Tělovýchovná jednota Radomyšl, z.s.</v>
      </c>
      <c r="F27" s="250"/>
      <c r="G27" s="250"/>
      <c r="H27" s="250"/>
      <c r="I27" s="250"/>
      <c r="J27" s="250"/>
      <c r="K27" s="250"/>
      <c r="L27" s="250"/>
      <c r="M27" s="250"/>
      <c r="N27" s="250"/>
      <c r="O27" s="55">
        <v>0</v>
      </c>
      <c r="P27" s="56" t="s">
        <v>112</v>
      </c>
      <c r="Q27" s="56">
        <v>2</v>
      </c>
      <c r="R27" s="57" t="s">
        <v>117</v>
      </c>
    </row>
    <row r="28" spans="1:19" ht="15" customHeight="1">
      <c r="A28" s="249"/>
      <c r="B28" s="250"/>
      <c r="C28" s="250"/>
      <c r="D28" s="250"/>
      <c r="E28" s="250"/>
      <c r="F28" s="250"/>
      <c r="G28" s="250"/>
      <c r="H28" s="250"/>
      <c r="I28" s="250"/>
      <c r="J28" s="250"/>
      <c r="K28" s="250"/>
      <c r="L28" s="250"/>
      <c r="M28" s="250"/>
      <c r="N28" s="250"/>
      <c r="O28" s="59">
        <v>16</v>
      </c>
      <c r="P28" s="56" t="s">
        <v>112</v>
      </c>
      <c r="Q28" s="60">
        <v>20</v>
      </c>
      <c r="R28" s="57" t="s">
        <v>118</v>
      </c>
    </row>
    <row r="29" spans="1:19" ht="13.2" customHeight="1">
      <c r="A29" s="249">
        <v>3</v>
      </c>
      <c r="B29" s="250" t="str">
        <f>B7</f>
        <v>SK Liapor - Witte Karlovy Vary z.s.</v>
      </c>
      <c r="C29" s="250"/>
      <c r="D29" s="250" t="s">
        <v>112</v>
      </c>
      <c r="E29" s="250" t="str">
        <f>B11</f>
        <v>TJ Peklo nad Zdobnicí</v>
      </c>
      <c r="F29" s="250"/>
      <c r="G29" s="250"/>
      <c r="H29" s="250"/>
      <c r="I29" s="250"/>
      <c r="J29" s="250"/>
      <c r="K29" s="250"/>
      <c r="L29" s="250"/>
      <c r="M29" s="250"/>
      <c r="N29" s="250"/>
      <c r="O29" s="55">
        <v>0</v>
      </c>
      <c r="P29" s="56" t="s">
        <v>112</v>
      </c>
      <c r="Q29" s="56">
        <v>2</v>
      </c>
      <c r="R29" s="57" t="s">
        <v>117</v>
      </c>
    </row>
    <row r="30" spans="1:19" ht="13.2" customHeight="1">
      <c r="A30" s="249"/>
      <c r="B30" s="250"/>
      <c r="C30" s="250"/>
      <c r="D30" s="250"/>
      <c r="E30" s="250"/>
      <c r="F30" s="250"/>
      <c r="G30" s="250"/>
      <c r="H30" s="250"/>
      <c r="I30" s="250"/>
      <c r="J30" s="250"/>
      <c r="K30" s="250"/>
      <c r="L30" s="250"/>
      <c r="M30" s="250"/>
      <c r="N30" s="250"/>
      <c r="O30" s="59">
        <v>9</v>
      </c>
      <c r="P30" s="56" t="s">
        <v>112</v>
      </c>
      <c r="Q30" s="60">
        <v>20</v>
      </c>
      <c r="R30" s="57" t="s">
        <v>118</v>
      </c>
    </row>
    <row r="38" ht="15" customHeight="1"/>
    <row r="56" ht="15" customHeight="1"/>
    <row r="74" ht="15" customHeight="1"/>
    <row r="92" ht="15" customHeight="1"/>
  </sheetData>
  <mergeCells count="138">
    <mergeCell ref="A2:R3"/>
    <mergeCell ref="A4:B6"/>
    <mergeCell ref="C4:R4"/>
    <mergeCell ref="C5:E6"/>
    <mergeCell ref="F5:H6"/>
    <mergeCell ref="I5:K6"/>
    <mergeCell ref="L5:N6"/>
    <mergeCell ref="O5:Q5"/>
    <mergeCell ref="O6:Q6"/>
    <mergeCell ref="A7:A10"/>
    <mergeCell ref="B7:B10"/>
    <mergeCell ref="C7:E10"/>
    <mergeCell ref="F7:F8"/>
    <mergeCell ref="G7:G8"/>
    <mergeCell ref="H7:H8"/>
    <mergeCell ref="I7:I8"/>
    <mergeCell ref="J7:J8"/>
    <mergeCell ref="K7:K8"/>
    <mergeCell ref="L7:L8"/>
    <mergeCell ref="M7:M8"/>
    <mergeCell ref="N7:N8"/>
    <mergeCell ref="O7:O8"/>
    <mergeCell ref="P7:P8"/>
    <mergeCell ref="Q7:Q8"/>
    <mergeCell ref="R7:R8"/>
    <mergeCell ref="F9:F10"/>
    <mergeCell ref="G9:G10"/>
    <mergeCell ref="H9:H10"/>
    <mergeCell ref="I9:I10"/>
    <mergeCell ref="J9:J10"/>
    <mergeCell ref="K9:K10"/>
    <mergeCell ref="L9:L10"/>
    <mergeCell ref="M9:M10"/>
    <mergeCell ref="N9:N10"/>
    <mergeCell ref="O9:O10"/>
    <mergeCell ref="P9:P10"/>
    <mergeCell ref="Q9:Q10"/>
    <mergeCell ref="R9:R10"/>
    <mergeCell ref="A11:A14"/>
    <mergeCell ref="B11:B14"/>
    <mergeCell ref="C11:C12"/>
    <mergeCell ref="D11:D12"/>
    <mergeCell ref="E11:E12"/>
    <mergeCell ref="F11:H14"/>
    <mergeCell ref="I11:I12"/>
    <mergeCell ref="J11:J12"/>
    <mergeCell ref="K11:K12"/>
    <mergeCell ref="L11:L12"/>
    <mergeCell ref="M11:M12"/>
    <mergeCell ref="N11:N12"/>
    <mergeCell ref="O11:O12"/>
    <mergeCell ref="P11:P12"/>
    <mergeCell ref="Q11:Q12"/>
    <mergeCell ref="R11:R12"/>
    <mergeCell ref="C13:C14"/>
    <mergeCell ref="D13:D14"/>
    <mergeCell ref="E13:E14"/>
    <mergeCell ref="I13:I14"/>
    <mergeCell ref="J13:J14"/>
    <mergeCell ref="K13:K14"/>
    <mergeCell ref="L13:L14"/>
    <mergeCell ref="M13:M14"/>
    <mergeCell ref="N13:N14"/>
    <mergeCell ref="O13:O14"/>
    <mergeCell ref="P13:P14"/>
    <mergeCell ref="Q13:Q14"/>
    <mergeCell ref="R13:R14"/>
    <mergeCell ref="A15:A18"/>
    <mergeCell ref="B15:B18"/>
    <mergeCell ref="C15:C16"/>
    <mergeCell ref="D15:D16"/>
    <mergeCell ref="E15:E16"/>
    <mergeCell ref="F15:F16"/>
    <mergeCell ref="G15:G16"/>
    <mergeCell ref="H15:H16"/>
    <mergeCell ref="I15:K18"/>
    <mergeCell ref="L15:L16"/>
    <mergeCell ref="M15:M16"/>
    <mergeCell ref="N15:N16"/>
    <mergeCell ref="O15:O16"/>
    <mergeCell ref="P15:P16"/>
    <mergeCell ref="Q15:Q16"/>
    <mergeCell ref="R15:R16"/>
    <mergeCell ref="C17:C18"/>
    <mergeCell ref="D17:D18"/>
    <mergeCell ref="E17:E18"/>
    <mergeCell ref="F17:F18"/>
    <mergeCell ref="G17:G18"/>
    <mergeCell ref="H17:H18"/>
    <mergeCell ref="L17:L18"/>
    <mergeCell ref="M17:M18"/>
    <mergeCell ref="N17:N18"/>
    <mergeCell ref="O17:O18"/>
    <mergeCell ref="P17:P18"/>
    <mergeCell ref="Q17:Q18"/>
    <mergeCell ref="R17:R18"/>
    <mergeCell ref="A19:A22"/>
    <mergeCell ref="B19:B22"/>
    <mergeCell ref="C19:C20"/>
    <mergeCell ref="D19:D20"/>
    <mergeCell ref="E19:E20"/>
    <mergeCell ref="F19:F20"/>
    <mergeCell ref="G19:G20"/>
    <mergeCell ref="H19:H20"/>
    <mergeCell ref="I19:I20"/>
    <mergeCell ref="J19:J20"/>
    <mergeCell ref="K19:K20"/>
    <mergeCell ref="L19:N22"/>
    <mergeCell ref="O19:O20"/>
    <mergeCell ref="P19:P20"/>
    <mergeCell ref="Q19:Q20"/>
    <mergeCell ref="R19:R20"/>
    <mergeCell ref="C21:C22"/>
    <mergeCell ref="D21:D22"/>
    <mergeCell ref="E21:E22"/>
    <mergeCell ref="F21:F22"/>
    <mergeCell ref="G21:G22"/>
    <mergeCell ref="H21:H22"/>
    <mergeCell ref="I21:I22"/>
    <mergeCell ref="J21:J22"/>
    <mergeCell ref="K21:K22"/>
    <mergeCell ref="O21:O22"/>
    <mergeCell ref="P21:P22"/>
    <mergeCell ref="Q21:Q22"/>
    <mergeCell ref="R21:R22"/>
    <mergeCell ref="A29:A30"/>
    <mergeCell ref="B29:C30"/>
    <mergeCell ref="D29:D30"/>
    <mergeCell ref="E29:N30"/>
    <mergeCell ref="A24:R24"/>
    <mergeCell ref="A25:A26"/>
    <mergeCell ref="B25:C26"/>
    <mergeCell ref="D25:D26"/>
    <mergeCell ref="E25:N26"/>
    <mergeCell ref="A27:A28"/>
    <mergeCell ref="B27:C28"/>
    <mergeCell ref="D27:D28"/>
    <mergeCell ref="E27:N28"/>
  </mergeCells>
  <pageMargins left="0.31527777777777799" right="0.118055555555556" top="0.78749999999999998" bottom="0.78749999999999998" header="0.51180555555555496" footer="0.51180555555555496"/>
  <pageSetup paperSize="9" firstPageNumber="0" orientation="portrait" horizontalDpi="300" verticalDpi="30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2:BB140"/>
  <sheetViews>
    <sheetView showGridLines="0" zoomScaleNormal="100" workbookViewId="0">
      <selection activeCell="L19" sqref="L19"/>
    </sheetView>
  </sheetViews>
  <sheetFormatPr defaultRowHeight="14.4"/>
  <cols>
    <col min="1" max="1" width="4" customWidth="1"/>
    <col min="2" max="2" width="34.5546875" customWidth="1"/>
    <col min="3" max="3" width="4.33203125" customWidth="1"/>
    <col min="4" max="4" width="1.44140625" customWidth="1"/>
    <col min="5" max="6" width="4.33203125" customWidth="1"/>
    <col min="7" max="7" width="1.44140625" customWidth="1"/>
    <col min="8" max="9" width="4.33203125" customWidth="1"/>
    <col min="10" max="10" width="1.44140625" customWidth="1"/>
    <col min="11" max="12" width="4.33203125" customWidth="1"/>
    <col min="13" max="13" width="1.44140625" customWidth="1"/>
    <col min="14" max="15" width="4.33203125" customWidth="1"/>
    <col min="16" max="16" width="1.44140625" customWidth="1"/>
    <col min="17" max="17" width="4.33203125" customWidth="1"/>
    <col min="18" max="18" width="6.44140625" customWidth="1"/>
    <col min="19" max="19" width="8.44140625" customWidth="1"/>
    <col min="20" max="28" width="2.6640625" customWidth="1"/>
    <col min="29" max="29" width="3" customWidth="1"/>
    <col min="30" max="40" width="2.6640625" customWidth="1"/>
    <col min="41" max="41" width="3" customWidth="1"/>
    <col min="42" max="52" width="2.6640625" customWidth="1"/>
    <col min="53" max="53" width="3" customWidth="1"/>
    <col min="54" max="54" width="2.6640625" customWidth="1"/>
    <col min="55" max="256" width="8.44140625" customWidth="1"/>
    <col min="257" max="257" width="4" customWidth="1"/>
    <col min="258" max="258" width="35.33203125" customWidth="1"/>
    <col min="259" max="259" width="4.33203125" customWidth="1"/>
    <col min="260" max="260" width="1.44140625" customWidth="1"/>
    <col min="261" max="262" width="4.33203125" customWidth="1"/>
    <col min="263" max="263" width="1.44140625" customWidth="1"/>
    <col min="264" max="265" width="4.33203125" customWidth="1"/>
    <col min="266" max="266" width="1.44140625" customWidth="1"/>
    <col min="267" max="268" width="4.33203125" customWidth="1"/>
    <col min="269" max="269" width="1.44140625" customWidth="1"/>
    <col min="270" max="270" width="4.33203125" customWidth="1"/>
    <col min="271" max="271" width="4.6640625" customWidth="1"/>
    <col min="272" max="272" width="1.44140625" customWidth="1"/>
    <col min="273" max="273" width="4.6640625" customWidth="1"/>
    <col min="274" max="274" width="6.6640625" customWidth="1"/>
    <col min="275" max="512" width="8.44140625" customWidth="1"/>
    <col min="513" max="513" width="4" customWidth="1"/>
    <col min="514" max="514" width="35.33203125" customWidth="1"/>
    <col min="515" max="515" width="4.33203125" customWidth="1"/>
    <col min="516" max="516" width="1.44140625" customWidth="1"/>
    <col min="517" max="518" width="4.33203125" customWidth="1"/>
    <col min="519" max="519" width="1.44140625" customWidth="1"/>
    <col min="520" max="521" width="4.33203125" customWidth="1"/>
    <col min="522" max="522" width="1.44140625" customWidth="1"/>
    <col min="523" max="524" width="4.33203125" customWidth="1"/>
    <col min="525" max="525" width="1.44140625" customWidth="1"/>
    <col min="526" max="526" width="4.33203125" customWidth="1"/>
    <col min="527" max="527" width="4.6640625" customWidth="1"/>
    <col min="528" max="528" width="1.44140625" customWidth="1"/>
    <col min="529" max="529" width="4.6640625" customWidth="1"/>
    <col min="530" max="530" width="6.6640625" customWidth="1"/>
    <col min="531" max="768" width="8.44140625" customWidth="1"/>
    <col min="769" max="769" width="4" customWidth="1"/>
    <col min="770" max="770" width="35.33203125" customWidth="1"/>
    <col min="771" max="771" width="4.33203125" customWidth="1"/>
    <col min="772" max="772" width="1.44140625" customWidth="1"/>
    <col min="773" max="774" width="4.33203125" customWidth="1"/>
    <col min="775" max="775" width="1.44140625" customWidth="1"/>
    <col min="776" max="777" width="4.33203125" customWidth="1"/>
    <col min="778" max="778" width="1.44140625" customWidth="1"/>
    <col min="779" max="780" width="4.33203125" customWidth="1"/>
    <col min="781" max="781" width="1.44140625" customWidth="1"/>
    <col min="782" max="782" width="4.33203125" customWidth="1"/>
    <col min="783" max="783" width="4.6640625" customWidth="1"/>
    <col min="784" max="784" width="1.44140625" customWidth="1"/>
    <col min="785" max="785" width="4.6640625" customWidth="1"/>
    <col min="786" max="786" width="6.6640625" customWidth="1"/>
    <col min="787" max="1025" width="8.44140625" customWidth="1"/>
  </cols>
  <sheetData>
    <row r="2" spans="1:26" ht="15" customHeight="1">
      <c r="A2" s="243" t="str">
        <f>'Nasazení do skupin'!B2</f>
        <v>11. GALA MČR mladších žáků trojice</v>
      </c>
      <c r="B2" s="243"/>
      <c r="C2" s="243"/>
      <c r="D2" s="243"/>
      <c r="E2" s="243"/>
      <c r="F2" s="243"/>
      <c r="G2" s="243"/>
      <c r="H2" s="243"/>
      <c r="I2" s="243"/>
      <c r="J2" s="243"/>
      <c r="K2" s="243"/>
      <c r="L2" s="243"/>
      <c r="M2" s="243"/>
      <c r="N2" s="243"/>
      <c r="O2" s="243"/>
      <c r="P2" s="243"/>
      <c r="Q2" s="243"/>
      <c r="R2" s="243"/>
    </row>
    <row r="3" spans="1:26" ht="15.75" customHeight="1">
      <c r="A3" s="243"/>
      <c r="B3" s="243"/>
      <c r="C3" s="243"/>
      <c r="D3" s="243"/>
      <c r="E3" s="243"/>
      <c r="F3" s="243"/>
      <c r="G3" s="243"/>
      <c r="H3" s="243"/>
      <c r="I3" s="243"/>
      <c r="J3" s="243"/>
      <c r="K3" s="243"/>
      <c r="L3" s="243"/>
      <c r="M3" s="243"/>
      <c r="N3" s="243"/>
      <c r="O3" s="243"/>
      <c r="P3" s="243"/>
      <c r="Q3" s="243"/>
      <c r="R3" s="243"/>
    </row>
    <row r="4" spans="1:26" ht="32.25" customHeight="1">
      <c r="A4" s="244" t="s">
        <v>105</v>
      </c>
      <c r="B4" s="244"/>
      <c r="C4" s="245" t="str">
        <f>'Nasazení do skupin'!B3</f>
        <v>Útěchov 10.6.2018</v>
      </c>
      <c r="D4" s="245"/>
      <c r="E4" s="245"/>
      <c r="F4" s="245"/>
      <c r="G4" s="245"/>
      <c r="H4" s="245"/>
      <c r="I4" s="245"/>
      <c r="J4" s="245"/>
      <c r="K4" s="245"/>
      <c r="L4" s="245"/>
      <c r="M4" s="245"/>
      <c r="N4" s="245"/>
      <c r="O4" s="245"/>
      <c r="P4" s="245"/>
      <c r="Q4" s="245"/>
      <c r="R4" s="245"/>
    </row>
    <row r="5" spans="1:26" ht="15" customHeight="1">
      <c r="A5" s="244"/>
      <c r="B5" s="244"/>
      <c r="C5" s="287">
        <v>1</v>
      </c>
      <c r="D5" s="287"/>
      <c r="E5" s="287"/>
      <c r="F5" s="243">
        <v>2</v>
      </c>
      <c r="G5" s="243"/>
      <c r="H5" s="243"/>
      <c r="I5" s="243">
        <v>3</v>
      </c>
      <c r="J5" s="243"/>
      <c r="K5" s="243"/>
      <c r="L5" s="243"/>
      <c r="M5" s="243"/>
      <c r="N5" s="243"/>
      <c r="O5" s="247" t="s">
        <v>107</v>
      </c>
      <c r="P5" s="247"/>
      <c r="Q5" s="247"/>
      <c r="R5" s="51" t="s">
        <v>108</v>
      </c>
    </row>
    <row r="6" spans="1:26" ht="15.75" customHeight="1">
      <c r="A6" s="244"/>
      <c r="B6" s="244"/>
      <c r="C6" s="287"/>
      <c r="D6" s="287"/>
      <c r="E6" s="287"/>
      <c r="F6" s="243"/>
      <c r="G6" s="243"/>
      <c r="H6" s="243"/>
      <c r="I6" s="243"/>
      <c r="J6" s="243"/>
      <c r="K6" s="243"/>
      <c r="L6" s="243"/>
      <c r="M6" s="243"/>
      <c r="N6" s="243"/>
      <c r="O6" s="248" t="s">
        <v>109</v>
      </c>
      <c r="P6" s="248"/>
      <c r="Q6" s="248"/>
      <c r="R6" s="52" t="s">
        <v>110</v>
      </c>
    </row>
    <row r="7" spans="1:26" ht="15" customHeight="1">
      <c r="A7" s="216">
        <v>1</v>
      </c>
      <c r="B7" s="217" t="str">
        <f>'Nasazení do skupin'!B11</f>
        <v>Městský nohejbalový klub Modřice, z.s. "B"</v>
      </c>
      <c r="C7" s="237"/>
      <c r="D7" s="237"/>
      <c r="E7" s="237"/>
      <c r="F7" s="233"/>
      <c r="G7" s="233"/>
      <c r="H7" s="234"/>
      <c r="I7" s="232"/>
      <c r="J7" s="233"/>
      <c r="K7" s="234"/>
      <c r="L7" s="218"/>
      <c r="M7" s="207"/>
      <c r="N7" s="208"/>
      <c r="O7" s="220"/>
      <c r="P7" s="221"/>
      <c r="Q7" s="222"/>
      <c r="R7" s="223"/>
      <c r="Y7" s="53"/>
    </row>
    <row r="8" spans="1:26" ht="15.75" customHeight="1">
      <c r="A8" s="216"/>
      <c r="B8" s="217"/>
      <c r="C8" s="237"/>
      <c r="D8" s="237"/>
      <c r="E8" s="237"/>
      <c r="F8" s="233"/>
      <c r="G8" s="233"/>
      <c r="H8" s="234"/>
      <c r="I8" s="232"/>
      <c r="J8" s="233"/>
      <c r="K8" s="234"/>
      <c r="L8" s="218"/>
      <c r="M8" s="207"/>
      <c r="N8" s="208"/>
      <c r="O8" s="220"/>
      <c r="P8" s="221"/>
      <c r="Q8" s="222"/>
      <c r="R8" s="223"/>
    </row>
    <row r="9" spans="1:26" ht="15" customHeight="1">
      <c r="A9" s="216"/>
      <c r="B9" s="217"/>
      <c r="C9" s="237"/>
      <c r="D9" s="237"/>
      <c r="E9" s="237"/>
      <c r="F9" s="238"/>
      <c r="G9" s="238"/>
      <c r="H9" s="239"/>
      <c r="I9" s="224"/>
      <c r="J9" s="225"/>
      <c r="K9" s="226"/>
      <c r="L9" s="210"/>
      <c r="M9" s="211"/>
      <c r="N9" s="212"/>
      <c r="O9" s="229"/>
      <c r="P9" s="230"/>
      <c r="Q9" s="231"/>
      <c r="R9" s="215"/>
      <c r="X9" s="53"/>
      <c r="Y9" s="53"/>
      <c r="Z9" s="53"/>
    </row>
    <row r="10" spans="1:26" ht="15.75" customHeight="1">
      <c r="A10" s="216"/>
      <c r="B10" s="217"/>
      <c r="C10" s="237"/>
      <c r="D10" s="237"/>
      <c r="E10" s="237"/>
      <c r="F10" s="238"/>
      <c r="G10" s="238"/>
      <c r="H10" s="239"/>
      <c r="I10" s="224"/>
      <c r="J10" s="225"/>
      <c r="K10" s="226"/>
      <c r="L10" s="210"/>
      <c r="M10" s="211"/>
      <c r="N10" s="212"/>
      <c r="O10" s="229"/>
      <c r="P10" s="230"/>
      <c r="Q10" s="231"/>
      <c r="R10" s="215"/>
      <c r="X10" s="53"/>
      <c r="Y10" s="53"/>
      <c r="Z10" s="53"/>
    </row>
    <row r="11" spans="1:26" ht="15" customHeight="1">
      <c r="A11" s="216">
        <v>2</v>
      </c>
      <c r="B11" s="217" t="str">
        <f>'Nasazení do skupin'!B12</f>
        <v>TJ Dynamo České Budějovice z.s.</v>
      </c>
      <c r="C11" s="235"/>
      <c r="D11" s="236"/>
      <c r="E11" s="236"/>
      <c r="F11" s="240" t="s">
        <v>111</v>
      </c>
      <c r="G11" s="240"/>
      <c r="H11" s="240"/>
      <c r="I11" s="233"/>
      <c r="J11" s="233"/>
      <c r="K11" s="234"/>
      <c r="L11" s="218"/>
      <c r="M11" s="207"/>
      <c r="N11" s="208"/>
      <c r="O11" s="220"/>
      <c r="P11" s="221"/>
      <c r="Q11" s="222"/>
      <c r="R11" s="223"/>
    </row>
    <row r="12" spans="1:26" ht="15.75" customHeight="1">
      <c r="A12" s="216"/>
      <c r="B12" s="217"/>
      <c r="C12" s="235"/>
      <c r="D12" s="236"/>
      <c r="E12" s="236"/>
      <c r="F12" s="240"/>
      <c r="G12" s="240"/>
      <c r="H12" s="240"/>
      <c r="I12" s="233"/>
      <c r="J12" s="233"/>
      <c r="K12" s="234"/>
      <c r="L12" s="218"/>
      <c r="M12" s="207"/>
      <c r="N12" s="208"/>
      <c r="O12" s="220"/>
      <c r="P12" s="221"/>
      <c r="Q12" s="222"/>
      <c r="R12" s="223"/>
    </row>
    <row r="13" spans="1:26" ht="15" customHeight="1">
      <c r="A13" s="216"/>
      <c r="B13" s="217"/>
      <c r="C13" s="224"/>
      <c r="D13" s="225"/>
      <c r="E13" s="225"/>
      <c r="F13" s="240"/>
      <c r="G13" s="240"/>
      <c r="H13" s="240"/>
      <c r="I13" s="238"/>
      <c r="J13" s="238"/>
      <c r="K13" s="239"/>
      <c r="L13" s="210"/>
      <c r="M13" s="211"/>
      <c r="N13" s="212"/>
      <c r="O13" s="229"/>
      <c r="P13" s="230"/>
      <c r="Q13" s="231"/>
      <c r="R13" s="215"/>
    </row>
    <row r="14" spans="1:26" ht="15.75" customHeight="1">
      <c r="A14" s="216"/>
      <c r="B14" s="217"/>
      <c r="C14" s="224"/>
      <c r="D14" s="225"/>
      <c r="E14" s="225"/>
      <c r="F14" s="240"/>
      <c r="G14" s="240"/>
      <c r="H14" s="240"/>
      <c r="I14" s="238"/>
      <c r="J14" s="238"/>
      <c r="K14" s="239"/>
      <c r="L14" s="210"/>
      <c r="M14" s="211"/>
      <c r="N14" s="212"/>
      <c r="O14" s="229"/>
      <c r="P14" s="230"/>
      <c r="Q14" s="231"/>
      <c r="R14" s="215"/>
    </row>
    <row r="15" spans="1:26" ht="15" customHeight="1">
      <c r="A15" s="216">
        <v>3</v>
      </c>
      <c r="B15" s="217" t="str">
        <f>'Nasazení do skupin'!B13</f>
        <v>NK RUM Holubice</v>
      </c>
      <c r="C15" s="232"/>
      <c r="D15" s="233"/>
      <c r="E15" s="234"/>
      <c r="F15" s="235"/>
      <c r="G15" s="236"/>
      <c r="H15" s="236"/>
      <c r="I15" s="281"/>
      <c r="J15" s="281"/>
      <c r="K15" s="281"/>
      <c r="L15" s="207"/>
      <c r="M15" s="207"/>
      <c r="N15" s="208"/>
      <c r="O15" s="220"/>
      <c r="P15" s="221"/>
      <c r="Q15" s="222"/>
      <c r="R15" s="223"/>
    </row>
    <row r="16" spans="1:26" ht="15.75" customHeight="1">
      <c r="A16" s="216"/>
      <c r="B16" s="217"/>
      <c r="C16" s="232"/>
      <c r="D16" s="233"/>
      <c r="E16" s="234"/>
      <c r="F16" s="235"/>
      <c r="G16" s="236"/>
      <c r="H16" s="236"/>
      <c r="I16" s="281"/>
      <c r="J16" s="281"/>
      <c r="K16" s="281"/>
      <c r="L16" s="207"/>
      <c r="M16" s="207"/>
      <c r="N16" s="208"/>
      <c r="O16" s="220"/>
      <c r="P16" s="221"/>
      <c r="Q16" s="222"/>
      <c r="R16" s="223"/>
    </row>
    <row r="17" spans="1:28" ht="15" customHeight="1">
      <c r="A17" s="216"/>
      <c r="B17" s="217"/>
      <c r="C17" s="224"/>
      <c r="D17" s="225"/>
      <c r="E17" s="226"/>
      <c r="F17" s="224"/>
      <c r="G17" s="225"/>
      <c r="H17" s="225"/>
      <c r="I17" s="281"/>
      <c r="J17" s="281"/>
      <c r="K17" s="281"/>
      <c r="L17" s="227"/>
      <c r="M17" s="227"/>
      <c r="N17" s="228"/>
      <c r="O17" s="229"/>
      <c r="P17" s="230"/>
      <c r="Q17" s="231"/>
      <c r="R17" s="215"/>
    </row>
    <row r="18" spans="1:28" ht="15.75" customHeight="1">
      <c r="A18" s="216"/>
      <c r="B18" s="217"/>
      <c r="C18" s="224"/>
      <c r="D18" s="225"/>
      <c r="E18" s="226"/>
      <c r="F18" s="224"/>
      <c r="G18" s="225"/>
      <c r="H18" s="225"/>
      <c r="I18" s="281"/>
      <c r="J18" s="281"/>
      <c r="K18" s="281"/>
      <c r="L18" s="227"/>
      <c r="M18" s="227"/>
      <c r="N18" s="228"/>
      <c r="O18" s="229"/>
      <c r="P18" s="230"/>
      <c r="Q18" s="231"/>
      <c r="R18" s="215"/>
    </row>
    <row r="19" spans="1:28" ht="15" customHeight="1">
      <c r="A19" s="216"/>
      <c r="B19" s="217"/>
      <c r="C19" s="218"/>
      <c r="D19" s="207"/>
      <c r="E19" s="208"/>
      <c r="F19" s="218"/>
      <c r="G19" s="207"/>
      <c r="H19" s="208"/>
      <c r="I19" s="219"/>
      <c r="J19" s="205"/>
      <c r="K19" s="205"/>
      <c r="L19" s="206">
        <v>2018</v>
      </c>
      <c r="M19" s="206"/>
      <c r="N19" s="206"/>
      <c r="O19" s="207"/>
      <c r="P19" s="207"/>
      <c r="Q19" s="208"/>
      <c r="R19" s="209"/>
    </row>
    <row r="20" spans="1:28" ht="15.75" customHeight="1">
      <c r="A20" s="216"/>
      <c r="B20" s="217"/>
      <c r="C20" s="218"/>
      <c r="D20" s="207"/>
      <c r="E20" s="208"/>
      <c r="F20" s="218"/>
      <c r="G20" s="207"/>
      <c r="H20" s="208"/>
      <c r="I20" s="219"/>
      <c r="J20" s="205"/>
      <c r="K20" s="205"/>
      <c r="L20" s="206"/>
      <c r="M20" s="206"/>
      <c r="N20" s="206"/>
      <c r="O20" s="207"/>
      <c r="P20" s="207"/>
      <c r="Q20" s="208"/>
      <c r="R20" s="209"/>
    </row>
    <row r="21" spans="1:28" ht="15" customHeight="1">
      <c r="A21" s="216"/>
      <c r="B21" s="217"/>
      <c r="C21" s="210"/>
      <c r="D21" s="211"/>
      <c r="E21" s="212"/>
      <c r="F21" s="210"/>
      <c r="G21" s="211"/>
      <c r="H21" s="212"/>
      <c r="I21" s="210"/>
      <c r="J21" s="211"/>
      <c r="K21" s="211"/>
      <c r="L21" s="206"/>
      <c r="M21" s="206"/>
      <c r="N21" s="206"/>
      <c r="O21" s="213"/>
      <c r="P21" s="211"/>
      <c r="Q21" s="214"/>
      <c r="R21" s="215"/>
    </row>
    <row r="22" spans="1:28" ht="15.75" customHeight="1">
      <c r="A22" s="216"/>
      <c r="B22" s="217"/>
      <c r="C22" s="210"/>
      <c r="D22" s="211"/>
      <c r="E22" s="212"/>
      <c r="F22" s="210"/>
      <c r="G22" s="211"/>
      <c r="H22" s="212"/>
      <c r="I22" s="210"/>
      <c r="J22" s="211"/>
      <c r="K22" s="211"/>
      <c r="L22" s="206"/>
      <c r="M22" s="206"/>
      <c r="N22" s="206"/>
      <c r="O22" s="213"/>
      <c r="P22" s="211"/>
      <c r="Q22" s="214"/>
      <c r="R22" s="215"/>
    </row>
    <row r="24" spans="1:28" ht="24.9" customHeight="1">
      <c r="A24" s="298"/>
      <c r="B24" s="298"/>
      <c r="C24" s="298"/>
      <c r="D24" s="298"/>
      <c r="E24" s="298"/>
      <c r="F24" s="298"/>
      <c r="G24" s="298"/>
      <c r="H24" s="298"/>
      <c r="I24" s="298"/>
      <c r="J24" s="298"/>
      <c r="K24" s="298"/>
      <c r="L24" s="298"/>
      <c r="M24" s="298"/>
      <c r="N24" s="298"/>
      <c r="O24" s="298"/>
      <c r="P24" s="298"/>
      <c r="Q24" s="298"/>
      <c r="R24" s="298"/>
      <c r="S24" s="53"/>
      <c r="T24" s="53"/>
      <c r="U24" s="53"/>
      <c r="V24" s="53"/>
      <c r="W24" s="53"/>
      <c r="X24" s="53"/>
      <c r="Y24" s="53"/>
      <c r="Z24" s="53"/>
      <c r="AA24" s="53"/>
      <c r="AB24" s="53"/>
    </row>
    <row r="25" spans="1:28" ht="15" customHeight="1">
      <c r="A25" s="294"/>
      <c r="B25" s="295"/>
      <c r="C25" s="295"/>
      <c r="D25" s="296"/>
      <c r="E25" s="295"/>
      <c r="F25" s="295"/>
      <c r="G25" s="295"/>
      <c r="H25" s="295"/>
      <c r="I25" s="295"/>
      <c r="J25" s="295"/>
      <c r="K25" s="295"/>
      <c r="L25" s="295"/>
      <c r="M25" s="295"/>
      <c r="N25" s="295"/>
      <c r="O25" s="61"/>
      <c r="P25" s="62"/>
      <c r="Q25" s="62"/>
      <c r="R25" s="63"/>
      <c r="S25" s="64"/>
      <c r="T25" s="53"/>
      <c r="U25" s="53"/>
      <c r="V25" s="53"/>
      <c r="W25" s="53"/>
      <c r="X25" s="53"/>
      <c r="Y25" s="53"/>
      <c r="Z25" s="53"/>
      <c r="AA25" s="53"/>
      <c r="AB25" s="53"/>
    </row>
    <row r="26" spans="1:28" ht="15" customHeight="1">
      <c r="A26" s="294"/>
      <c r="B26" s="295"/>
      <c r="C26" s="295"/>
      <c r="D26" s="296"/>
      <c r="E26" s="295"/>
      <c r="F26" s="295"/>
      <c r="G26" s="295"/>
      <c r="H26" s="295"/>
      <c r="I26" s="295"/>
      <c r="J26" s="295"/>
      <c r="K26" s="295"/>
      <c r="L26" s="295"/>
      <c r="M26" s="295"/>
      <c r="N26" s="295"/>
      <c r="O26" s="65"/>
      <c r="P26" s="62"/>
      <c r="Q26" s="53"/>
      <c r="R26" s="63"/>
      <c r="S26" s="64"/>
      <c r="T26" s="53"/>
      <c r="U26" s="53"/>
      <c r="V26" s="53"/>
      <c r="W26" s="53"/>
      <c r="X26" s="53"/>
      <c r="Y26" s="53"/>
      <c r="Z26" s="53"/>
      <c r="AA26" s="53"/>
      <c r="AB26" s="53"/>
    </row>
    <row r="27" spans="1:28" ht="15" customHeight="1">
      <c r="A27" s="294"/>
      <c r="B27" s="295"/>
      <c r="C27" s="295"/>
      <c r="D27" s="296"/>
      <c r="E27" s="295"/>
      <c r="F27" s="295"/>
      <c r="G27" s="295"/>
      <c r="H27" s="295"/>
      <c r="I27" s="295"/>
      <c r="J27" s="295"/>
      <c r="K27" s="295"/>
      <c r="L27" s="295"/>
      <c r="M27" s="295"/>
      <c r="N27" s="295"/>
      <c r="O27" s="61"/>
      <c r="P27" s="62"/>
      <c r="Q27" s="62"/>
      <c r="R27" s="63"/>
      <c r="S27" s="53"/>
      <c r="T27" s="53"/>
      <c r="U27" s="53"/>
      <c r="V27" s="53"/>
      <c r="W27" s="53"/>
      <c r="X27" s="53"/>
      <c r="Y27" s="53"/>
      <c r="Z27" s="53"/>
      <c r="AA27" s="53"/>
      <c r="AB27" s="53"/>
    </row>
    <row r="28" spans="1:28" ht="15" customHeight="1">
      <c r="A28" s="294"/>
      <c r="B28" s="295"/>
      <c r="C28" s="295"/>
      <c r="D28" s="296"/>
      <c r="E28" s="295"/>
      <c r="F28" s="295"/>
      <c r="G28" s="295"/>
      <c r="H28" s="295"/>
      <c r="I28" s="295"/>
      <c r="J28" s="295"/>
      <c r="K28" s="295"/>
      <c r="L28" s="295"/>
      <c r="M28" s="295"/>
      <c r="N28" s="295"/>
      <c r="O28" s="65"/>
      <c r="P28" s="62"/>
      <c r="Q28" s="53"/>
      <c r="R28" s="63"/>
      <c r="S28" s="53"/>
      <c r="T28" s="53"/>
      <c r="U28" s="53"/>
      <c r="V28" s="53"/>
      <c r="W28" s="53"/>
      <c r="X28" s="53"/>
      <c r="Y28" s="53"/>
      <c r="Z28" s="53"/>
      <c r="AA28" s="53"/>
      <c r="AB28" s="53"/>
    </row>
    <row r="29" spans="1:28" ht="13.2" customHeight="1">
      <c r="A29" s="294"/>
      <c r="B29" s="295"/>
      <c r="C29" s="295"/>
      <c r="D29" s="296"/>
      <c r="E29" s="295"/>
      <c r="F29" s="295"/>
      <c r="G29" s="295"/>
      <c r="H29" s="295"/>
      <c r="I29" s="295"/>
      <c r="J29" s="295"/>
      <c r="K29" s="295"/>
      <c r="L29" s="295"/>
      <c r="M29" s="295"/>
      <c r="N29" s="295"/>
      <c r="O29" s="61"/>
      <c r="P29" s="62"/>
      <c r="Q29" s="62"/>
      <c r="R29" s="63"/>
      <c r="S29" s="53"/>
      <c r="T29" s="53"/>
      <c r="U29" s="53"/>
      <c r="V29" s="53"/>
      <c r="W29" s="53"/>
      <c r="X29" s="53"/>
      <c r="Y29" s="53"/>
      <c r="Z29" s="53"/>
      <c r="AA29" s="53"/>
      <c r="AB29" s="53"/>
    </row>
    <row r="30" spans="1:28" ht="13.2" customHeight="1">
      <c r="A30" s="294"/>
      <c r="B30" s="295"/>
      <c r="C30" s="295"/>
      <c r="D30" s="296"/>
      <c r="E30" s="295"/>
      <c r="F30" s="295"/>
      <c r="G30" s="295"/>
      <c r="H30" s="295"/>
      <c r="I30" s="295"/>
      <c r="J30" s="295"/>
      <c r="K30" s="295"/>
      <c r="L30" s="295"/>
      <c r="M30" s="295"/>
      <c r="N30" s="295"/>
      <c r="O30" s="65"/>
      <c r="P30" s="62"/>
      <c r="Q30" s="53"/>
      <c r="R30" s="63"/>
      <c r="S30" s="53"/>
      <c r="T30" s="53"/>
      <c r="U30" s="53"/>
      <c r="V30" s="53"/>
      <c r="W30" s="53"/>
      <c r="X30" s="53"/>
      <c r="Y30" s="53"/>
      <c r="Z30" s="53"/>
      <c r="AA30" s="53"/>
      <c r="AB30" s="53"/>
    </row>
    <row r="31" spans="1:28" ht="15" customHeight="1">
      <c r="A31" s="294"/>
      <c r="B31" s="295"/>
      <c r="C31" s="295"/>
      <c r="D31" s="296"/>
      <c r="E31" s="295"/>
      <c r="F31" s="295"/>
      <c r="G31" s="295"/>
      <c r="H31" s="295"/>
      <c r="I31" s="295"/>
      <c r="J31" s="295"/>
      <c r="K31" s="295"/>
      <c r="L31" s="295"/>
      <c r="M31" s="295"/>
      <c r="N31" s="295"/>
      <c r="O31" s="61"/>
      <c r="P31" s="62"/>
      <c r="Q31" s="62"/>
      <c r="R31" s="63"/>
      <c r="S31" s="53"/>
      <c r="T31" s="53"/>
      <c r="U31" s="53"/>
      <c r="V31" s="53"/>
      <c r="W31" s="53"/>
      <c r="X31" s="53"/>
      <c r="Y31" s="53"/>
      <c r="Z31" s="53"/>
      <c r="AA31" s="53"/>
      <c r="AB31" s="53"/>
    </row>
    <row r="32" spans="1:28" ht="15.75" customHeight="1">
      <c r="A32" s="294"/>
      <c r="B32" s="295"/>
      <c r="C32" s="295"/>
      <c r="D32" s="296"/>
      <c r="E32" s="295"/>
      <c r="F32" s="295"/>
      <c r="G32" s="295"/>
      <c r="H32" s="295"/>
      <c r="I32" s="295"/>
      <c r="J32" s="295"/>
      <c r="K32" s="295"/>
      <c r="L32" s="295"/>
      <c r="M32" s="295"/>
      <c r="N32" s="295"/>
      <c r="O32" s="65"/>
      <c r="P32" s="62"/>
      <c r="Q32" s="53"/>
      <c r="R32" s="63"/>
      <c r="S32" s="53"/>
      <c r="T32" s="53"/>
      <c r="U32" s="53"/>
      <c r="V32" s="53"/>
      <c r="W32" s="53"/>
      <c r="X32" s="53"/>
      <c r="Y32" s="53"/>
      <c r="Z32" s="53"/>
      <c r="AA32" s="53"/>
      <c r="AB32" s="53"/>
    </row>
    <row r="33" spans="1:54" ht="15" customHeight="1">
      <c r="A33" s="294"/>
      <c r="B33" s="295"/>
      <c r="C33" s="295"/>
      <c r="D33" s="296"/>
      <c r="E33" s="295"/>
      <c r="F33" s="295"/>
      <c r="G33" s="295"/>
      <c r="H33" s="295"/>
      <c r="I33" s="295"/>
      <c r="J33" s="295"/>
      <c r="K33" s="295"/>
      <c r="L33" s="295"/>
      <c r="M33" s="295"/>
      <c r="N33" s="295"/>
      <c r="O33" s="61"/>
      <c r="P33" s="62"/>
      <c r="Q33" s="62"/>
      <c r="R33" s="63"/>
      <c r="S33" s="53"/>
      <c r="T33" s="53"/>
      <c r="U33" s="53"/>
      <c r="V33" s="53"/>
      <c r="W33" s="53"/>
      <c r="X33" s="53"/>
      <c r="Y33" s="53"/>
      <c r="Z33" s="53"/>
      <c r="AA33" s="53"/>
      <c r="AB33" s="53"/>
    </row>
    <row r="34" spans="1:54" ht="15" customHeight="1">
      <c r="A34" s="294"/>
      <c r="B34" s="295"/>
      <c r="C34" s="295"/>
      <c r="D34" s="296"/>
      <c r="E34" s="295"/>
      <c r="F34" s="295"/>
      <c r="G34" s="295"/>
      <c r="H34" s="295"/>
      <c r="I34" s="295"/>
      <c r="J34" s="295"/>
      <c r="K34" s="295"/>
      <c r="L34" s="295"/>
      <c r="M34" s="295"/>
      <c r="N34" s="295"/>
      <c r="O34" s="65"/>
      <c r="P34" s="62"/>
      <c r="Q34" s="53"/>
      <c r="R34" s="63"/>
      <c r="S34" s="53"/>
      <c r="T34" s="53"/>
      <c r="U34" s="53"/>
      <c r="V34" s="53"/>
      <c r="W34" s="53"/>
      <c r="X34" s="53"/>
      <c r="Y34" s="53"/>
      <c r="Z34" s="53"/>
      <c r="AA34" s="53"/>
      <c r="AB34" s="53"/>
    </row>
    <row r="35" spans="1:54" ht="15" customHeight="1">
      <c r="A35" s="294"/>
      <c r="B35" s="295"/>
      <c r="C35" s="295"/>
      <c r="D35" s="296"/>
      <c r="E35" s="295"/>
      <c r="F35" s="295"/>
      <c r="G35" s="295"/>
      <c r="H35" s="295"/>
      <c r="I35" s="295"/>
      <c r="J35" s="295"/>
      <c r="K35" s="295"/>
      <c r="L35" s="295"/>
      <c r="M35" s="295"/>
      <c r="N35" s="295"/>
      <c r="O35" s="61"/>
      <c r="P35" s="62"/>
      <c r="Q35" s="62"/>
      <c r="R35" s="63"/>
      <c r="S35" s="53"/>
      <c r="T35" s="53"/>
      <c r="U35" s="53"/>
      <c r="V35" s="53"/>
      <c r="W35" s="53"/>
      <c r="X35" s="53"/>
      <c r="Y35" s="53"/>
      <c r="Z35" s="53"/>
      <c r="AA35" s="53"/>
      <c r="AB35" s="53"/>
    </row>
    <row r="36" spans="1:54" ht="15" customHeight="1">
      <c r="A36" s="294"/>
      <c r="B36" s="295"/>
      <c r="C36" s="295"/>
      <c r="D36" s="296"/>
      <c r="E36" s="295"/>
      <c r="F36" s="295"/>
      <c r="G36" s="295"/>
      <c r="H36" s="295"/>
      <c r="I36" s="295"/>
      <c r="J36" s="295"/>
      <c r="K36" s="295"/>
      <c r="L36" s="295"/>
      <c r="M36" s="295"/>
      <c r="N36" s="295"/>
      <c r="O36" s="65"/>
      <c r="P36" s="62"/>
      <c r="Q36" s="53"/>
      <c r="R36" s="63"/>
      <c r="S36" s="53"/>
      <c r="T36" s="53"/>
      <c r="U36" s="53"/>
      <c r="V36" s="53"/>
      <c r="W36" s="53"/>
      <c r="X36" s="53"/>
      <c r="Y36" s="53"/>
      <c r="Z36" s="53"/>
      <c r="AA36" s="53"/>
      <c r="AB36" s="53"/>
    </row>
    <row r="37" spans="1:54" ht="22.8">
      <c r="P37" s="297"/>
      <c r="Q37" s="297"/>
      <c r="R37" s="4"/>
      <c r="T37" s="291"/>
      <c r="U37" s="291"/>
      <c r="V37" s="291"/>
      <c r="W37" s="291"/>
      <c r="X37" s="291"/>
      <c r="Y37" s="291"/>
      <c r="Z37" s="291"/>
      <c r="AA37" s="291"/>
      <c r="AB37" s="291"/>
      <c r="AC37" s="291"/>
      <c r="AD37" s="291"/>
      <c r="AE37" s="291"/>
      <c r="AF37" s="291"/>
      <c r="AG37" s="291"/>
      <c r="AH37" s="291"/>
      <c r="AI37" s="291"/>
      <c r="AJ37" s="291"/>
      <c r="AK37" s="291"/>
      <c r="AL37" s="291"/>
      <c r="AM37" s="291"/>
      <c r="AN37" s="291"/>
      <c r="AO37" s="291"/>
      <c r="AP37" s="291"/>
      <c r="AQ37" s="291"/>
      <c r="AR37" s="291"/>
      <c r="AS37" s="291"/>
      <c r="AT37" s="291"/>
      <c r="AU37" s="291"/>
      <c r="AV37" s="291"/>
      <c r="AW37" s="291"/>
      <c r="AX37" s="291"/>
      <c r="AY37" s="291"/>
      <c r="AZ37" s="291"/>
      <c r="BA37" s="291"/>
      <c r="BB37" s="291"/>
    </row>
    <row r="38" spans="1:54" ht="21">
      <c r="T38" s="289"/>
      <c r="U38" s="289"/>
      <c r="V38" s="289"/>
      <c r="W38" s="289"/>
      <c r="X38" s="289"/>
      <c r="Y38" s="289"/>
      <c r="Z38" s="289"/>
      <c r="AA38" s="292"/>
      <c r="AB38" s="292"/>
      <c r="AC38" s="292"/>
      <c r="AD38" s="292"/>
      <c r="AE38" s="292"/>
      <c r="AF38" s="292"/>
      <c r="AH38" s="66"/>
      <c r="AI38" s="289"/>
      <c r="AJ38" s="289"/>
      <c r="AK38" s="289"/>
      <c r="AL38" s="289"/>
      <c r="AM38" s="289"/>
      <c r="AN38" s="289"/>
      <c r="AO38" s="67"/>
      <c r="AP38" s="68"/>
      <c r="AQ38" s="68"/>
      <c r="AR38" s="68"/>
      <c r="AS38" s="68"/>
      <c r="AT38" s="68"/>
      <c r="AU38" s="289"/>
      <c r="AV38" s="289"/>
      <c r="AW38" s="289"/>
      <c r="AX38" s="289"/>
      <c r="AY38" s="66"/>
      <c r="AZ38" s="66"/>
      <c r="BA38" s="66"/>
      <c r="BB38" s="66"/>
    </row>
    <row r="40" spans="1:54" ht="21">
      <c r="T40" s="292"/>
      <c r="U40" s="292"/>
      <c r="V40" s="292"/>
      <c r="W40" s="292"/>
      <c r="X40" s="292"/>
      <c r="Y40" s="292"/>
      <c r="Z40" s="292"/>
      <c r="AA40" s="293"/>
      <c r="AB40" s="293"/>
      <c r="AC40" s="293"/>
      <c r="AD40" s="293"/>
      <c r="AE40" s="293"/>
      <c r="AF40" s="293"/>
      <c r="AG40" s="293"/>
      <c r="AH40" s="293"/>
      <c r="AI40" s="293"/>
      <c r="AJ40" s="293"/>
      <c r="AK40" s="66"/>
      <c r="AL40" s="292"/>
      <c r="AM40" s="292"/>
      <c r="AN40" s="292"/>
      <c r="AO40" s="292"/>
      <c r="AP40" s="292"/>
      <c r="AQ40" s="292"/>
      <c r="AR40" s="292"/>
      <c r="AS40" s="293"/>
      <c r="AT40" s="293"/>
      <c r="AU40" s="293"/>
      <c r="AV40" s="293"/>
      <c r="AW40" s="293"/>
      <c r="AX40" s="293"/>
      <c r="AY40" s="293"/>
      <c r="AZ40" s="293"/>
      <c r="BA40" s="293"/>
      <c r="BB40" s="293"/>
    </row>
    <row r="43" spans="1:54" ht="15.6">
      <c r="T43" s="288"/>
      <c r="U43" s="288"/>
      <c r="V43" s="288"/>
      <c r="W43" s="288"/>
      <c r="X43" s="288"/>
      <c r="Y43" s="288"/>
      <c r="Z43" s="69"/>
      <c r="AA43" s="288"/>
      <c r="AB43" s="288"/>
      <c r="AC43" s="69"/>
      <c r="AD43" s="69"/>
      <c r="AE43" s="69"/>
      <c r="AF43" s="288"/>
      <c r="AG43" s="288"/>
      <c r="AH43" s="288"/>
      <c r="AI43" s="288"/>
      <c r="AJ43" s="288"/>
      <c r="AK43" s="288"/>
      <c r="AL43" s="69"/>
      <c r="AM43" s="69"/>
      <c r="AN43" s="69"/>
      <c r="AO43" s="69"/>
      <c r="AP43" s="69"/>
      <c r="AQ43" s="69"/>
      <c r="AR43" s="288"/>
      <c r="AS43" s="288"/>
      <c r="AT43" s="288"/>
      <c r="AU43" s="288"/>
      <c r="AV43" s="288"/>
      <c r="AW43" s="288"/>
      <c r="AX43" s="69"/>
      <c r="AY43" s="69"/>
      <c r="AZ43" s="69"/>
      <c r="BA43" s="69"/>
      <c r="BB43" s="69"/>
    </row>
    <row r="44" spans="1:54" ht="15" customHeight="1"/>
    <row r="50" spans="20:54">
      <c r="T50" s="289"/>
      <c r="U50" s="289"/>
      <c r="V50" s="289"/>
      <c r="W50" s="289"/>
      <c r="X50" s="289"/>
      <c r="Y50" s="289"/>
      <c r="Z50" s="289"/>
      <c r="AA50" s="289"/>
      <c r="AB50" s="289"/>
      <c r="AC50" s="289"/>
      <c r="AD50" s="289"/>
      <c r="AE50" s="289"/>
      <c r="AF50" s="289"/>
      <c r="AG50" s="289"/>
      <c r="AH50" s="289"/>
      <c r="AI50" s="289"/>
      <c r="AJ50" s="289"/>
      <c r="AK50" s="289"/>
      <c r="AL50" s="289"/>
      <c r="AM50" s="289"/>
      <c r="AN50" s="289"/>
      <c r="AO50" s="289"/>
      <c r="AP50" s="289"/>
      <c r="AQ50" s="289"/>
      <c r="AR50" s="289"/>
      <c r="AS50" s="289"/>
      <c r="AT50" s="289"/>
      <c r="AU50" s="289"/>
      <c r="AV50" s="289"/>
      <c r="AW50" s="289"/>
      <c r="AX50" s="289"/>
      <c r="AY50" s="289"/>
      <c r="AZ50" s="289"/>
      <c r="BA50" s="289"/>
      <c r="BB50" s="289"/>
    </row>
    <row r="51" spans="20:54">
      <c r="T51" s="289"/>
      <c r="U51" s="289"/>
      <c r="V51" s="289"/>
      <c r="W51" s="289"/>
      <c r="X51" s="289"/>
      <c r="Y51" s="289"/>
      <c r="Z51" s="289"/>
      <c r="AA51" s="289"/>
      <c r="AB51" s="289"/>
      <c r="AC51" s="289"/>
      <c r="AD51" s="289"/>
      <c r="AE51" s="289"/>
      <c r="AF51" s="289"/>
      <c r="AG51" s="289"/>
      <c r="AH51" s="289"/>
      <c r="AI51" s="289"/>
      <c r="AJ51" s="289"/>
      <c r="AK51" s="289"/>
      <c r="AL51" s="289"/>
      <c r="AM51" s="289"/>
      <c r="AN51" s="289"/>
      <c r="AO51" s="289"/>
      <c r="AP51" s="289"/>
      <c r="AQ51" s="289"/>
      <c r="AR51" s="289"/>
      <c r="AS51" s="289"/>
      <c r="AT51" s="289"/>
      <c r="AU51" s="289"/>
      <c r="AV51" s="289"/>
      <c r="AW51" s="289"/>
      <c r="AX51" s="289"/>
      <c r="AY51" s="289"/>
      <c r="AZ51" s="289"/>
      <c r="BA51" s="289"/>
      <c r="BB51" s="289"/>
    </row>
    <row r="53" spans="20:54">
      <c r="T53" s="291"/>
      <c r="U53" s="291"/>
      <c r="V53" s="291"/>
      <c r="W53" s="291"/>
      <c r="X53" s="291"/>
      <c r="Y53" s="291"/>
      <c r="Z53" s="291"/>
      <c r="AA53" s="291"/>
      <c r="AB53" s="291"/>
      <c r="AC53" s="291"/>
      <c r="AD53" s="291"/>
      <c r="AE53" s="291"/>
      <c r="AF53" s="291"/>
      <c r="AG53" s="291"/>
      <c r="AH53" s="291"/>
      <c r="AI53" s="291"/>
      <c r="AJ53" s="291"/>
      <c r="AK53" s="291"/>
      <c r="AL53" s="291"/>
      <c r="AM53" s="291"/>
      <c r="AN53" s="291"/>
      <c r="AO53" s="291"/>
      <c r="AP53" s="291"/>
      <c r="AQ53" s="291"/>
      <c r="AR53" s="291"/>
      <c r="AS53" s="291"/>
      <c r="AT53" s="291"/>
      <c r="AU53" s="291"/>
      <c r="AV53" s="291"/>
      <c r="AW53" s="291"/>
      <c r="AX53" s="291"/>
      <c r="AY53" s="291"/>
      <c r="AZ53" s="291"/>
      <c r="BA53" s="291"/>
      <c r="BB53" s="291"/>
    </row>
    <row r="54" spans="20:54">
      <c r="T54" s="291"/>
      <c r="U54" s="291"/>
      <c r="V54" s="291"/>
      <c r="W54" s="291"/>
      <c r="X54" s="291"/>
      <c r="Y54" s="291"/>
      <c r="Z54" s="291"/>
      <c r="AA54" s="291"/>
      <c r="AB54" s="291"/>
      <c r="AC54" s="291"/>
      <c r="AD54" s="291"/>
      <c r="AE54" s="291"/>
      <c r="AF54" s="291"/>
      <c r="AG54" s="291"/>
      <c r="AH54" s="291"/>
      <c r="AI54" s="291"/>
      <c r="AJ54" s="291"/>
      <c r="AK54" s="291"/>
      <c r="AL54" s="291"/>
      <c r="AM54" s="291"/>
      <c r="AN54" s="291"/>
      <c r="AO54" s="291"/>
      <c r="AP54" s="291"/>
      <c r="AQ54" s="291"/>
      <c r="AR54" s="291"/>
      <c r="AS54" s="291"/>
      <c r="AT54" s="291"/>
      <c r="AU54" s="291"/>
      <c r="AV54" s="291"/>
      <c r="AW54" s="291"/>
      <c r="AX54" s="291"/>
      <c r="AY54" s="291"/>
      <c r="AZ54" s="291"/>
      <c r="BA54" s="291"/>
      <c r="BB54" s="291"/>
    </row>
    <row r="55" spans="20:54" ht="21">
      <c r="T55" s="289"/>
      <c r="U55" s="289"/>
      <c r="V55" s="289"/>
      <c r="W55" s="289"/>
      <c r="X55" s="289"/>
      <c r="Y55" s="289"/>
      <c r="Z55" s="289"/>
      <c r="AA55" s="292"/>
      <c r="AB55" s="292"/>
      <c r="AC55" s="292"/>
      <c r="AD55" s="292"/>
      <c r="AE55" s="292"/>
      <c r="AF55" s="292"/>
      <c r="AG55" s="66"/>
      <c r="AH55" s="66"/>
      <c r="AI55" s="289"/>
      <c r="AJ55" s="289"/>
      <c r="AK55" s="289"/>
      <c r="AL55" s="289"/>
      <c r="AM55" s="289"/>
      <c r="AN55" s="289"/>
      <c r="AO55" s="67"/>
      <c r="AP55" s="68"/>
      <c r="AQ55" s="68"/>
      <c r="AR55" s="68"/>
      <c r="AS55" s="68"/>
      <c r="AT55" s="68"/>
      <c r="AU55" s="289"/>
      <c r="AV55" s="289"/>
      <c r="AW55" s="289"/>
      <c r="AX55" s="289"/>
      <c r="AY55" s="66"/>
      <c r="AZ55" s="66"/>
      <c r="BA55" s="66"/>
      <c r="BB55" s="66"/>
    </row>
    <row r="57" spans="20:54" ht="21">
      <c r="T57" s="292"/>
      <c r="U57" s="292"/>
      <c r="V57" s="292"/>
      <c r="W57" s="292"/>
      <c r="X57" s="292"/>
      <c r="Y57" s="292"/>
      <c r="Z57" s="292"/>
      <c r="AA57" s="293"/>
      <c r="AB57" s="293"/>
      <c r="AC57" s="293"/>
      <c r="AD57" s="293"/>
      <c r="AE57" s="293"/>
      <c r="AF57" s="293"/>
      <c r="AG57" s="293"/>
      <c r="AH57" s="293"/>
      <c r="AI57" s="293"/>
      <c r="AJ57" s="293"/>
      <c r="AK57" s="66"/>
      <c r="AL57" s="292"/>
      <c r="AM57" s="292"/>
      <c r="AN57" s="292"/>
      <c r="AO57" s="292"/>
      <c r="AP57" s="292"/>
      <c r="AQ57" s="292"/>
      <c r="AR57" s="292"/>
      <c r="AS57" s="293"/>
      <c r="AT57" s="293"/>
      <c r="AU57" s="293"/>
      <c r="AV57" s="293"/>
      <c r="AW57" s="293"/>
      <c r="AX57" s="293"/>
      <c r="AY57" s="293"/>
      <c r="AZ57" s="293"/>
      <c r="BA57" s="293"/>
      <c r="BB57" s="293"/>
    </row>
    <row r="60" spans="20:54" ht="15.6">
      <c r="T60" s="288"/>
      <c r="U60" s="288"/>
      <c r="V60" s="288"/>
      <c r="W60" s="288"/>
      <c r="X60" s="288"/>
      <c r="Y60" s="288"/>
      <c r="Z60" s="69"/>
      <c r="AA60" s="288"/>
      <c r="AB60" s="288"/>
      <c r="AC60" s="69"/>
      <c r="AD60" s="69"/>
      <c r="AE60" s="69"/>
      <c r="AF60" s="288"/>
      <c r="AG60" s="288"/>
      <c r="AH60" s="288"/>
      <c r="AI60" s="288"/>
      <c r="AJ60" s="288"/>
      <c r="AK60" s="288"/>
      <c r="AL60" s="69"/>
      <c r="AM60" s="69"/>
      <c r="AN60" s="69"/>
      <c r="AO60" s="69"/>
      <c r="AP60" s="69"/>
      <c r="AQ60" s="69"/>
      <c r="AR60" s="288"/>
      <c r="AS60" s="288"/>
      <c r="AT60" s="288"/>
      <c r="AU60" s="288"/>
      <c r="AV60" s="288"/>
      <c r="AW60" s="288"/>
      <c r="AX60" s="69"/>
      <c r="AY60" s="69"/>
      <c r="AZ60" s="69"/>
      <c r="BA60" s="69"/>
      <c r="BB60" s="69"/>
    </row>
    <row r="62" spans="20:54" ht="15" customHeight="1"/>
    <row r="67" spans="20:54">
      <c r="T67" s="289"/>
      <c r="U67" s="289"/>
      <c r="V67" s="289"/>
      <c r="W67" s="289"/>
      <c r="X67" s="289"/>
      <c r="Y67" s="289"/>
      <c r="Z67" s="289"/>
      <c r="AA67" s="289"/>
      <c r="AB67" s="289"/>
      <c r="AC67" s="289"/>
      <c r="AD67" s="289"/>
      <c r="AE67" s="289"/>
      <c r="AF67" s="289"/>
      <c r="AG67" s="289"/>
      <c r="AH67" s="289"/>
      <c r="AI67" s="289"/>
      <c r="AJ67" s="289"/>
      <c r="AK67" s="289"/>
      <c r="AL67" s="289"/>
      <c r="AM67" s="289"/>
      <c r="AN67" s="289"/>
      <c r="AO67" s="289"/>
      <c r="AP67" s="289"/>
      <c r="AQ67" s="289"/>
      <c r="AR67" s="289"/>
      <c r="AS67" s="289"/>
      <c r="AT67" s="289"/>
      <c r="AU67" s="289"/>
      <c r="AV67" s="289"/>
      <c r="AW67" s="289"/>
      <c r="AX67" s="289"/>
      <c r="AY67" s="289"/>
      <c r="AZ67" s="289"/>
      <c r="BA67" s="289"/>
      <c r="BB67" s="289"/>
    </row>
    <row r="68" spans="20:54">
      <c r="T68" s="289"/>
      <c r="U68" s="289"/>
      <c r="V68" s="289"/>
      <c r="W68" s="289"/>
      <c r="X68" s="289"/>
      <c r="Y68" s="289"/>
      <c r="Z68" s="289"/>
      <c r="AA68" s="289"/>
      <c r="AB68" s="289"/>
      <c r="AC68" s="289"/>
      <c r="AD68" s="289"/>
      <c r="AE68" s="289"/>
      <c r="AF68" s="289"/>
      <c r="AG68" s="289"/>
      <c r="AH68" s="289"/>
      <c r="AI68" s="289"/>
      <c r="AJ68" s="289"/>
      <c r="AK68" s="289"/>
      <c r="AL68" s="289"/>
      <c r="AM68" s="289"/>
      <c r="AN68" s="289"/>
      <c r="AO68" s="289"/>
      <c r="AP68" s="289"/>
      <c r="AQ68" s="289"/>
      <c r="AR68" s="289"/>
      <c r="AS68" s="289"/>
      <c r="AT68" s="289"/>
      <c r="AU68" s="289"/>
      <c r="AV68" s="289"/>
      <c r="AW68" s="289"/>
      <c r="AX68" s="289"/>
      <c r="AY68" s="289"/>
      <c r="AZ68" s="289"/>
      <c r="BA68" s="289"/>
      <c r="BB68" s="289"/>
    </row>
    <row r="72" spans="20:54" ht="22.8">
      <c r="T72" s="291"/>
      <c r="U72" s="291"/>
      <c r="V72" s="291"/>
      <c r="W72" s="291"/>
      <c r="X72" s="291"/>
      <c r="Y72" s="291"/>
      <c r="Z72" s="291"/>
      <c r="AA72" s="291"/>
      <c r="AB72" s="291"/>
      <c r="AC72" s="291"/>
      <c r="AD72" s="291"/>
      <c r="AE72" s="291"/>
      <c r="AF72" s="291"/>
      <c r="AG72" s="291"/>
      <c r="AH72" s="291"/>
      <c r="AI72" s="291"/>
      <c r="AJ72" s="291"/>
      <c r="AK72" s="291"/>
      <c r="AL72" s="291"/>
      <c r="AM72" s="291"/>
      <c r="AN72" s="291"/>
      <c r="AO72" s="291"/>
      <c r="AP72" s="291"/>
      <c r="AQ72" s="291"/>
      <c r="AR72" s="291"/>
      <c r="AS72" s="291"/>
      <c r="AT72" s="291"/>
      <c r="AU72" s="291"/>
      <c r="AV72" s="291"/>
      <c r="AW72" s="291"/>
      <c r="AX72" s="291"/>
      <c r="AY72" s="291"/>
      <c r="AZ72" s="291"/>
      <c r="BA72" s="291"/>
      <c r="BB72" s="291"/>
    </row>
    <row r="73" spans="20:54" ht="21">
      <c r="T73" s="289"/>
      <c r="U73" s="289"/>
      <c r="V73" s="289"/>
      <c r="W73" s="289"/>
      <c r="X73" s="289"/>
      <c r="Y73" s="289"/>
      <c r="Z73" s="289"/>
      <c r="AA73" s="292"/>
      <c r="AB73" s="292"/>
      <c r="AC73" s="292"/>
      <c r="AD73" s="292"/>
      <c r="AE73" s="292"/>
      <c r="AF73" s="292"/>
      <c r="AG73" s="66"/>
      <c r="AH73" s="66"/>
      <c r="AI73" s="289"/>
      <c r="AJ73" s="289"/>
      <c r="AK73" s="289"/>
      <c r="AL73" s="289"/>
      <c r="AM73" s="289"/>
      <c r="AN73" s="289"/>
      <c r="AO73" s="67"/>
      <c r="AP73" s="68"/>
      <c r="AQ73" s="68"/>
      <c r="AR73" s="68"/>
      <c r="AS73" s="68"/>
      <c r="AT73" s="68"/>
      <c r="AU73" s="289"/>
      <c r="AV73" s="289"/>
      <c r="AW73" s="289"/>
      <c r="AX73" s="289"/>
      <c r="AY73" s="66"/>
      <c r="AZ73" s="66"/>
      <c r="BA73" s="66"/>
      <c r="BB73" s="66"/>
    </row>
    <row r="75" spans="20:54" ht="21">
      <c r="T75" s="292"/>
      <c r="U75" s="292"/>
      <c r="V75" s="292"/>
      <c r="W75" s="292"/>
      <c r="X75" s="292"/>
      <c r="Y75" s="292"/>
      <c r="Z75" s="292"/>
      <c r="AA75" s="293"/>
      <c r="AB75" s="293"/>
      <c r="AC75" s="293"/>
      <c r="AD75" s="293"/>
      <c r="AE75" s="293"/>
      <c r="AF75" s="293"/>
      <c r="AG75" s="293"/>
      <c r="AH75" s="293"/>
      <c r="AI75" s="293"/>
      <c r="AJ75" s="293"/>
      <c r="AK75" s="66"/>
      <c r="AL75" s="292"/>
      <c r="AM75" s="292"/>
      <c r="AN75" s="292"/>
      <c r="AO75" s="292"/>
      <c r="AP75" s="292"/>
      <c r="AQ75" s="292"/>
      <c r="AR75" s="292"/>
      <c r="AS75" s="293"/>
      <c r="AT75" s="293"/>
      <c r="AU75" s="293"/>
      <c r="AV75" s="293"/>
      <c r="AW75" s="293"/>
      <c r="AX75" s="293"/>
      <c r="AY75" s="293"/>
      <c r="AZ75" s="293"/>
      <c r="BA75" s="293"/>
      <c r="BB75" s="293"/>
    </row>
    <row r="78" spans="20:54" ht="15.6">
      <c r="T78" s="288"/>
      <c r="U78" s="288"/>
      <c r="V78" s="288"/>
      <c r="W78" s="288"/>
      <c r="X78" s="288"/>
      <c r="Y78" s="288"/>
      <c r="Z78" s="69"/>
      <c r="AA78" s="288"/>
      <c r="AB78" s="288"/>
      <c r="AC78" s="69"/>
      <c r="AD78" s="69"/>
      <c r="AE78" s="69"/>
      <c r="AF78" s="288"/>
      <c r="AG78" s="288"/>
      <c r="AH78" s="288"/>
      <c r="AI78" s="288"/>
      <c r="AJ78" s="288"/>
      <c r="AK78" s="288"/>
      <c r="AL78" s="69"/>
      <c r="AM78" s="69"/>
      <c r="AN78" s="69"/>
      <c r="AO78" s="69"/>
      <c r="AP78" s="69"/>
      <c r="AQ78" s="69"/>
      <c r="AR78" s="288"/>
      <c r="AS78" s="288"/>
      <c r="AT78" s="288"/>
      <c r="AU78" s="288"/>
      <c r="AV78" s="288"/>
      <c r="AW78" s="288"/>
      <c r="AX78" s="69"/>
      <c r="AY78" s="69"/>
      <c r="AZ78" s="69"/>
      <c r="BA78" s="69"/>
      <c r="BB78" s="69"/>
    </row>
    <row r="80" spans="20:54" ht="15" customHeight="1"/>
    <row r="85" spans="20:54">
      <c r="T85" s="289"/>
      <c r="U85" s="289"/>
      <c r="V85" s="289"/>
      <c r="W85" s="289"/>
      <c r="X85" s="289"/>
      <c r="Y85" s="289"/>
      <c r="Z85" s="289"/>
      <c r="AA85" s="289"/>
      <c r="AB85" s="289"/>
      <c r="AC85" s="289"/>
      <c r="AD85" s="289"/>
      <c r="AE85" s="289"/>
      <c r="AF85" s="289"/>
      <c r="AG85" s="289"/>
      <c r="AH85" s="289"/>
      <c r="AI85" s="289"/>
      <c r="AJ85" s="289"/>
      <c r="AK85" s="289"/>
      <c r="AL85" s="289"/>
      <c r="AM85" s="289"/>
      <c r="AN85" s="289"/>
      <c r="AO85" s="289"/>
      <c r="AP85" s="289"/>
      <c r="AQ85" s="289"/>
      <c r="AR85" s="289"/>
      <c r="AS85" s="289"/>
      <c r="AT85" s="289"/>
      <c r="AU85" s="289"/>
      <c r="AV85" s="289"/>
      <c r="AW85" s="289"/>
      <c r="AX85" s="289"/>
      <c r="AY85" s="289"/>
      <c r="AZ85" s="289"/>
      <c r="BA85" s="289"/>
      <c r="BB85" s="289"/>
    </row>
    <row r="86" spans="20:54">
      <c r="T86" s="289"/>
      <c r="U86" s="289"/>
      <c r="V86" s="289"/>
      <c r="W86" s="289"/>
      <c r="X86" s="289"/>
      <c r="Y86" s="289"/>
      <c r="Z86" s="289"/>
      <c r="AA86" s="289"/>
      <c r="AB86" s="289"/>
      <c r="AC86" s="289"/>
      <c r="AD86" s="289"/>
      <c r="AE86" s="289"/>
      <c r="AF86" s="289"/>
      <c r="AG86" s="289"/>
      <c r="AH86" s="289"/>
      <c r="AI86" s="289"/>
      <c r="AJ86" s="289"/>
      <c r="AK86" s="289"/>
      <c r="AL86" s="289"/>
      <c r="AM86" s="289"/>
      <c r="AN86" s="289"/>
      <c r="AO86" s="289"/>
      <c r="AP86" s="289"/>
      <c r="AQ86" s="289"/>
      <c r="AR86" s="289"/>
      <c r="AS86" s="289"/>
      <c r="AT86" s="289"/>
      <c r="AU86" s="289"/>
      <c r="AV86" s="289"/>
      <c r="AW86" s="289"/>
      <c r="AX86" s="289"/>
      <c r="AY86" s="289"/>
      <c r="AZ86" s="289"/>
      <c r="BA86" s="289"/>
      <c r="BB86" s="289"/>
    </row>
    <row r="90" spans="20:54" ht="22.8">
      <c r="T90" s="291"/>
      <c r="U90" s="291"/>
      <c r="V90" s="291"/>
      <c r="W90" s="291"/>
      <c r="X90" s="291"/>
      <c r="Y90" s="291"/>
      <c r="Z90" s="291"/>
      <c r="AA90" s="291"/>
      <c r="AB90" s="291"/>
      <c r="AC90" s="291"/>
      <c r="AD90" s="291"/>
      <c r="AE90" s="291"/>
      <c r="AF90" s="291"/>
      <c r="AG90" s="291"/>
      <c r="AH90" s="291"/>
      <c r="AI90" s="291"/>
      <c r="AJ90" s="291"/>
      <c r="AK90" s="291"/>
      <c r="AL90" s="291"/>
      <c r="AM90" s="291"/>
      <c r="AN90" s="291"/>
      <c r="AO90" s="291"/>
      <c r="AP90" s="291"/>
      <c r="AQ90" s="291"/>
      <c r="AR90" s="291"/>
      <c r="AS90" s="291"/>
      <c r="AT90" s="291"/>
      <c r="AU90" s="291"/>
      <c r="AV90" s="291"/>
      <c r="AW90" s="291"/>
      <c r="AX90" s="291"/>
      <c r="AY90" s="291"/>
      <c r="AZ90" s="291"/>
      <c r="BA90" s="291"/>
      <c r="BB90" s="291"/>
    </row>
    <row r="91" spans="20:54" ht="21">
      <c r="T91" s="289"/>
      <c r="U91" s="289"/>
      <c r="V91" s="289"/>
      <c r="W91" s="289"/>
      <c r="X91" s="289"/>
      <c r="Y91" s="289"/>
      <c r="Z91" s="289"/>
      <c r="AA91" s="292"/>
      <c r="AB91" s="292"/>
      <c r="AC91" s="292"/>
      <c r="AD91" s="292"/>
      <c r="AE91" s="292"/>
      <c r="AF91" s="292"/>
      <c r="AG91" s="66"/>
      <c r="AH91" s="66"/>
      <c r="AI91" s="289"/>
      <c r="AJ91" s="289"/>
      <c r="AK91" s="289"/>
      <c r="AL91" s="289"/>
      <c r="AM91" s="289"/>
      <c r="AN91" s="289"/>
      <c r="AO91" s="67"/>
      <c r="AP91" s="68"/>
      <c r="AQ91" s="68"/>
      <c r="AR91" s="68"/>
      <c r="AS91" s="68"/>
      <c r="AT91" s="68"/>
      <c r="AU91" s="289"/>
      <c r="AV91" s="289"/>
      <c r="AW91" s="289"/>
      <c r="AX91" s="289"/>
      <c r="AY91" s="66"/>
      <c r="AZ91" s="66"/>
      <c r="BA91" s="66"/>
      <c r="BB91" s="66"/>
    </row>
    <row r="93" spans="20:54" ht="21">
      <c r="T93" s="292"/>
      <c r="U93" s="292"/>
      <c r="V93" s="292"/>
      <c r="W93" s="292"/>
      <c r="X93" s="292"/>
      <c r="Y93" s="292"/>
      <c r="Z93" s="292"/>
      <c r="AA93" s="293"/>
      <c r="AB93" s="293"/>
      <c r="AC93" s="293"/>
      <c r="AD93" s="293"/>
      <c r="AE93" s="293"/>
      <c r="AF93" s="293"/>
      <c r="AG93" s="293"/>
      <c r="AH93" s="293"/>
      <c r="AI93" s="293"/>
      <c r="AJ93" s="293"/>
      <c r="AK93" s="66"/>
      <c r="AL93" s="292"/>
      <c r="AM93" s="292"/>
      <c r="AN93" s="292"/>
      <c r="AO93" s="292"/>
      <c r="AP93" s="292"/>
      <c r="AQ93" s="292"/>
      <c r="AR93" s="292"/>
      <c r="AS93" s="293"/>
      <c r="AT93" s="293"/>
      <c r="AU93" s="293"/>
      <c r="AV93" s="293"/>
      <c r="AW93" s="293"/>
      <c r="AX93" s="293"/>
      <c r="AY93" s="293"/>
      <c r="AZ93" s="293"/>
      <c r="BA93" s="293"/>
      <c r="BB93" s="293"/>
    </row>
    <row r="96" spans="20:54" ht="15.6">
      <c r="T96" s="288"/>
      <c r="U96" s="288"/>
      <c r="V96" s="288"/>
      <c r="W96" s="288"/>
      <c r="X96" s="288"/>
      <c r="Y96" s="288"/>
      <c r="Z96" s="69"/>
      <c r="AA96" s="288"/>
      <c r="AB96" s="288"/>
      <c r="AC96" s="69"/>
      <c r="AD96" s="69"/>
      <c r="AE96" s="69"/>
      <c r="AF96" s="288"/>
      <c r="AG96" s="288"/>
      <c r="AH96" s="288"/>
      <c r="AI96" s="288"/>
      <c r="AJ96" s="288"/>
      <c r="AK96" s="288"/>
      <c r="AL96" s="69"/>
      <c r="AM96" s="69"/>
      <c r="AN96" s="69"/>
      <c r="AO96" s="69"/>
      <c r="AP96" s="69"/>
      <c r="AQ96" s="70"/>
      <c r="AR96" s="288"/>
      <c r="AS96" s="288"/>
      <c r="AT96" s="288"/>
      <c r="AU96" s="288"/>
      <c r="AV96" s="288"/>
      <c r="AW96" s="288"/>
      <c r="AX96" s="69"/>
      <c r="AY96" s="69"/>
      <c r="AZ96" s="69"/>
      <c r="BA96" s="69"/>
      <c r="BB96" s="69"/>
    </row>
    <row r="98" spans="20:54" ht="15" customHeight="1"/>
    <row r="103" spans="20:54">
      <c r="T103" s="289" t="s">
        <v>119</v>
      </c>
      <c r="U103" s="289"/>
      <c r="V103" s="289"/>
      <c r="W103" s="289"/>
      <c r="X103" s="289"/>
      <c r="Y103" s="289"/>
      <c r="Z103" s="289"/>
      <c r="AA103" s="289"/>
      <c r="AB103" s="289"/>
      <c r="AC103" s="289"/>
      <c r="AD103" s="289"/>
      <c r="AE103" s="289"/>
      <c r="AF103" s="289"/>
      <c r="AG103" s="289"/>
      <c r="AH103" s="289"/>
      <c r="AI103" s="289"/>
      <c r="AJ103" s="289"/>
      <c r="AK103" s="289"/>
      <c r="AL103" s="289"/>
      <c r="AM103" s="289"/>
      <c r="AN103" s="289"/>
      <c r="AO103" s="289"/>
      <c r="AP103" s="289"/>
      <c r="AQ103" s="289"/>
      <c r="AR103" s="289"/>
      <c r="AS103" s="289"/>
      <c r="AT103" s="289"/>
      <c r="AU103" s="289"/>
      <c r="AV103" s="289"/>
      <c r="AW103" s="289"/>
      <c r="AX103" s="289"/>
      <c r="AY103" s="289"/>
      <c r="AZ103" s="289"/>
      <c r="BA103" s="289"/>
      <c r="BB103" s="289"/>
    </row>
    <row r="104" spans="20:54">
      <c r="T104" s="289"/>
      <c r="U104" s="289"/>
      <c r="V104" s="289"/>
      <c r="W104" s="289"/>
      <c r="X104" s="289"/>
      <c r="Y104" s="289"/>
      <c r="Z104" s="289"/>
      <c r="AA104" s="289"/>
      <c r="AB104" s="289"/>
      <c r="AC104" s="289"/>
      <c r="AD104" s="289"/>
      <c r="AE104" s="289"/>
      <c r="AF104" s="289"/>
      <c r="AG104" s="289"/>
      <c r="AH104" s="289"/>
      <c r="AI104" s="289"/>
      <c r="AJ104" s="289"/>
      <c r="AK104" s="289"/>
      <c r="AL104" s="289"/>
      <c r="AM104" s="289"/>
      <c r="AN104" s="289"/>
      <c r="AO104" s="289"/>
      <c r="AP104" s="289"/>
      <c r="AQ104" s="289"/>
      <c r="AR104" s="289"/>
      <c r="AS104" s="289"/>
      <c r="AT104" s="289"/>
      <c r="AU104" s="289"/>
      <c r="AV104" s="289"/>
      <c r="AW104" s="289"/>
      <c r="AX104" s="289"/>
      <c r="AY104" s="289"/>
      <c r="AZ104" s="289"/>
      <c r="BA104" s="289"/>
      <c r="BB104" s="289"/>
    </row>
    <row r="107" spans="20:54" ht="22.8">
      <c r="T107" s="291" t="s">
        <v>120</v>
      </c>
      <c r="U107" s="291"/>
      <c r="V107" s="291"/>
      <c r="W107" s="291"/>
      <c r="X107" s="291"/>
      <c r="Y107" s="291"/>
      <c r="Z107" s="291"/>
      <c r="AA107" s="291"/>
      <c r="AB107" s="291"/>
      <c r="AC107" s="291"/>
      <c r="AD107" s="291"/>
      <c r="AE107" s="291"/>
      <c r="AF107" s="291"/>
      <c r="AG107" s="291"/>
      <c r="AH107" s="291"/>
      <c r="AI107" s="291"/>
      <c r="AJ107" s="291"/>
      <c r="AK107" s="291"/>
      <c r="AL107" s="291"/>
      <c r="AM107" s="291"/>
      <c r="AN107" s="291"/>
      <c r="AO107" s="291"/>
      <c r="AP107" s="291"/>
      <c r="AQ107" s="291"/>
      <c r="AR107" s="291"/>
      <c r="AS107" s="291"/>
      <c r="AT107" s="291"/>
      <c r="AU107" s="291"/>
      <c r="AV107" s="291"/>
      <c r="AW107" s="291"/>
      <c r="AX107" s="291"/>
      <c r="AY107" s="291"/>
      <c r="AZ107" s="291"/>
      <c r="BA107" s="291"/>
      <c r="BB107" s="291"/>
    </row>
    <row r="108" spans="20:54" ht="21">
      <c r="T108" s="289" t="s">
        <v>121</v>
      </c>
      <c r="U108" s="289"/>
      <c r="V108" s="289"/>
      <c r="W108" s="289"/>
      <c r="X108" s="289"/>
      <c r="Y108" s="289"/>
      <c r="Z108" s="289"/>
      <c r="AA108" s="292" t="str">
        <f>C4</f>
        <v>Útěchov 10.6.2018</v>
      </c>
      <c r="AB108" s="292"/>
      <c r="AC108" s="292"/>
      <c r="AD108" s="292"/>
      <c r="AE108" s="292"/>
      <c r="AF108" s="292"/>
      <c r="AG108" s="66"/>
      <c r="AH108" s="66"/>
      <c r="AI108" s="289" t="s">
        <v>122</v>
      </c>
      <c r="AJ108" s="289"/>
      <c r="AK108" s="289"/>
      <c r="AL108" s="289"/>
      <c r="AM108" s="289"/>
      <c r="AN108" s="289"/>
      <c r="AO108" s="67" t="str">
        <f>CONCATENATE("(",P4,"-5)")</f>
        <v>(-5)</v>
      </c>
      <c r="AP108" s="68"/>
      <c r="AQ108" s="68"/>
      <c r="AR108" s="68"/>
      <c r="AS108" s="68"/>
      <c r="AT108" s="68"/>
      <c r="AU108" s="289" t="s">
        <v>123</v>
      </c>
      <c r="AV108" s="289"/>
      <c r="AW108" s="289"/>
      <c r="AX108" s="289"/>
      <c r="AY108" s="66"/>
      <c r="AZ108" s="66"/>
      <c r="BA108" s="66"/>
      <c r="BB108" s="66"/>
    </row>
    <row r="110" spans="20:54" ht="21">
      <c r="T110" s="292" t="s">
        <v>124</v>
      </c>
      <c r="U110" s="292"/>
      <c r="V110" s="292"/>
      <c r="W110" s="292"/>
      <c r="X110" s="292"/>
      <c r="Y110" s="292"/>
      <c r="Z110" s="292"/>
      <c r="AA110" s="293" t="e">
        <f>#REF!</f>
        <v>#REF!</v>
      </c>
      <c r="AB110" s="293"/>
      <c r="AC110" s="293"/>
      <c r="AD110" s="293"/>
      <c r="AE110" s="293"/>
      <c r="AF110" s="293"/>
      <c r="AG110" s="293"/>
      <c r="AH110" s="293"/>
      <c r="AI110" s="293"/>
      <c r="AJ110" s="293"/>
      <c r="AK110" s="66"/>
      <c r="AL110" s="292" t="s">
        <v>125</v>
      </c>
      <c r="AM110" s="292"/>
      <c r="AN110" s="292"/>
      <c r="AO110" s="292"/>
      <c r="AP110" s="292"/>
      <c r="AQ110" s="292"/>
      <c r="AR110" s="292"/>
      <c r="AS110" s="293" t="e">
        <f>#REF!</f>
        <v>#REF!</v>
      </c>
      <c r="AT110" s="293"/>
      <c r="AU110" s="293"/>
      <c r="AV110" s="293"/>
      <c r="AW110" s="293"/>
      <c r="AX110" s="293"/>
      <c r="AY110" s="293"/>
      <c r="AZ110" s="293"/>
      <c r="BA110" s="293"/>
      <c r="BB110" s="293"/>
    </row>
    <row r="113" spans="20:54" ht="15.6">
      <c r="T113" s="288" t="s">
        <v>126</v>
      </c>
      <c r="U113" s="288"/>
      <c r="V113" s="288"/>
      <c r="W113" s="288"/>
      <c r="X113" s="288"/>
      <c r="Y113" s="288"/>
      <c r="Z113" s="69"/>
      <c r="AA113" s="288"/>
      <c r="AB113" s="288"/>
      <c r="AC113" s="69"/>
      <c r="AD113" s="69"/>
      <c r="AE113" s="69"/>
      <c r="AF113" s="288" t="s">
        <v>127</v>
      </c>
      <c r="AG113" s="288"/>
      <c r="AH113" s="288"/>
      <c r="AI113" s="288"/>
      <c r="AJ113" s="288"/>
      <c r="AK113" s="288"/>
      <c r="AL113" s="69"/>
      <c r="AM113" s="69"/>
      <c r="AN113" s="69"/>
      <c r="AO113" s="69"/>
      <c r="AP113" s="69"/>
      <c r="AQ113" s="69"/>
      <c r="AR113" s="288" t="s">
        <v>128</v>
      </c>
      <c r="AS113" s="288"/>
      <c r="AT113" s="288"/>
      <c r="AU113" s="288"/>
      <c r="AV113" s="288"/>
      <c r="AW113" s="288"/>
      <c r="AX113" s="69"/>
      <c r="AY113" s="69"/>
      <c r="AZ113" s="69"/>
      <c r="BA113" s="69"/>
      <c r="BB113" s="69"/>
    </row>
    <row r="115" spans="20:54">
      <c r="T115">
        <v>1</v>
      </c>
      <c r="U115">
        <v>2</v>
      </c>
      <c r="V115">
        <v>3</v>
      </c>
      <c r="W115">
        <v>4</v>
      </c>
      <c r="X115">
        <v>5</v>
      </c>
      <c r="Y115">
        <v>6</v>
      </c>
      <c r="Z115">
        <v>7</v>
      </c>
      <c r="AA115">
        <v>8</v>
      </c>
      <c r="AB115">
        <v>9</v>
      </c>
      <c r="AC115">
        <v>10</v>
      </c>
      <c r="AF115">
        <v>1</v>
      </c>
      <c r="AG115">
        <v>2</v>
      </c>
      <c r="AH115">
        <v>3</v>
      </c>
      <c r="AI115">
        <v>4</v>
      </c>
      <c r="AJ115">
        <v>5</v>
      </c>
      <c r="AK115">
        <v>6</v>
      </c>
      <c r="AL115">
        <v>7</v>
      </c>
      <c r="AM115">
        <v>8</v>
      </c>
      <c r="AN115">
        <v>9</v>
      </c>
      <c r="AO115">
        <v>10</v>
      </c>
      <c r="AP115" t="s">
        <v>129</v>
      </c>
      <c r="AQ115" t="s">
        <v>130</v>
      </c>
      <c r="AR115">
        <v>1</v>
      </c>
      <c r="AS115">
        <v>2</v>
      </c>
      <c r="AT115">
        <v>3</v>
      </c>
      <c r="AU115">
        <v>4</v>
      </c>
      <c r="AV115">
        <v>5</v>
      </c>
      <c r="AW115">
        <v>6</v>
      </c>
      <c r="AX115">
        <v>7</v>
      </c>
      <c r="AY115">
        <v>8</v>
      </c>
      <c r="AZ115">
        <v>9</v>
      </c>
      <c r="BA115">
        <v>10</v>
      </c>
    </row>
    <row r="116" spans="20:54">
      <c r="T116">
        <v>1</v>
      </c>
      <c r="U116">
        <v>2</v>
      </c>
      <c r="V116">
        <v>3</v>
      </c>
      <c r="W116">
        <v>4</v>
      </c>
      <c r="X116">
        <v>5</v>
      </c>
      <c r="Y116">
        <v>6</v>
      </c>
      <c r="Z116">
        <v>7</v>
      </c>
      <c r="AA116">
        <v>8</v>
      </c>
      <c r="AB116">
        <v>9</v>
      </c>
      <c r="AC116">
        <v>10</v>
      </c>
      <c r="AF116">
        <v>1</v>
      </c>
      <c r="AG116">
        <v>2</v>
      </c>
      <c r="AH116">
        <v>3</v>
      </c>
      <c r="AI116">
        <v>4</v>
      </c>
      <c r="AJ116">
        <v>5</v>
      </c>
      <c r="AK116">
        <v>6</v>
      </c>
      <c r="AL116">
        <v>7</v>
      </c>
      <c r="AM116">
        <v>8</v>
      </c>
      <c r="AN116">
        <v>9</v>
      </c>
      <c r="AO116">
        <v>10</v>
      </c>
      <c r="AR116">
        <v>1</v>
      </c>
      <c r="AS116">
        <v>2</v>
      </c>
      <c r="AT116">
        <v>3</v>
      </c>
      <c r="AU116">
        <v>4</v>
      </c>
      <c r="AV116">
        <v>5</v>
      </c>
      <c r="AW116">
        <v>6</v>
      </c>
      <c r="AX116">
        <v>7</v>
      </c>
      <c r="AY116">
        <v>8</v>
      </c>
      <c r="AZ116">
        <v>9</v>
      </c>
      <c r="BA116">
        <v>10</v>
      </c>
    </row>
    <row r="121" spans="20:54">
      <c r="T121" s="289" t="s">
        <v>119</v>
      </c>
      <c r="U121" s="289"/>
      <c r="V121" s="289"/>
      <c r="W121" s="289"/>
      <c r="X121" s="289"/>
      <c r="Y121" s="289"/>
      <c r="Z121" s="289"/>
      <c r="AA121" s="289"/>
      <c r="AB121" s="289"/>
      <c r="AC121" s="289"/>
      <c r="AD121" s="289"/>
      <c r="AE121" s="289"/>
      <c r="AF121" s="289"/>
      <c r="AG121" s="289"/>
      <c r="AH121" s="289"/>
      <c r="AI121" s="289"/>
      <c r="AJ121" s="289"/>
      <c r="AK121" s="289"/>
      <c r="AL121" s="289"/>
      <c r="AM121" s="289"/>
      <c r="AN121" s="289"/>
      <c r="AO121" s="289"/>
      <c r="AP121" s="289"/>
      <c r="AQ121" s="289"/>
      <c r="AR121" s="289"/>
      <c r="AS121" s="289"/>
      <c r="AT121" s="289"/>
      <c r="AU121" s="289"/>
      <c r="AV121" s="289"/>
      <c r="AW121" s="289"/>
      <c r="AX121" s="289"/>
      <c r="AY121" s="289"/>
      <c r="AZ121" s="289"/>
      <c r="BA121" s="289"/>
      <c r="BB121" s="289"/>
    </row>
    <row r="122" spans="20:54">
      <c r="T122" s="289"/>
      <c r="U122" s="289"/>
      <c r="V122" s="289"/>
      <c r="W122" s="289"/>
      <c r="X122" s="289"/>
      <c r="Y122" s="289"/>
      <c r="Z122" s="289"/>
      <c r="AA122" s="289"/>
      <c r="AB122" s="289"/>
      <c r="AC122" s="289"/>
      <c r="AD122" s="289"/>
      <c r="AE122" s="289"/>
      <c r="AF122" s="289"/>
      <c r="AG122" s="289"/>
      <c r="AH122" s="289"/>
      <c r="AI122" s="289"/>
      <c r="AJ122" s="289"/>
      <c r="AK122" s="289"/>
      <c r="AL122" s="289"/>
      <c r="AM122" s="289"/>
      <c r="AN122" s="289"/>
      <c r="AO122" s="289"/>
      <c r="AP122" s="289"/>
      <c r="AQ122" s="289"/>
      <c r="AR122" s="289"/>
      <c r="AS122" s="289"/>
      <c r="AT122" s="289"/>
      <c r="AU122" s="289"/>
      <c r="AV122" s="289"/>
      <c r="AW122" s="289"/>
      <c r="AX122" s="289"/>
      <c r="AY122" s="289"/>
      <c r="AZ122" s="289"/>
      <c r="BA122" s="289"/>
      <c r="BB122" s="289"/>
    </row>
    <row r="126" spans="20:54" ht="22.8">
      <c r="T126" s="291" t="s">
        <v>120</v>
      </c>
      <c r="U126" s="291"/>
      <c r="V126" s="291"/>
      <c r="W126" s="291"/>
      <c r="X126" s="291"/>
      <c r="Y126" s="291"/>
      <c r="Z126" s="291"/>
      <c r="AA126" s="291"/>
      <c r="AB126" s="291"/>
      <c r="AC126" s="291"/>
      <c r="AD126" s="291"/>
      <c r="AE126" s="291"/>
      <c r="AF126" s="291"/>
      <c r="AG126" s="291"/>
      <c r="AH126" s="291"/>
      <c r="AI126" s="291"/>
      <c r="AJ126" s="291"/>
      <c r="AK126" s="291"/>
      <c r="AL126" s="291"/>
      <c r="AM126" s="291"/>
      <c r="AN126" s="291"/>
      <c r="AO126" s="291"/>
      <c r="AP126" s="291"/>
      <c r="AQ126" s="291"/>
      <c r="AR126" s="291"/>
      <c r="AS126" s="291"/>
      <c r="AT126" s="291"/>
      <c r="AU126" s="291"/>
      <c r="AV126" s="291"/>
      <c r="AW126" s="291"/>
      <c r="AX126" s="291"/>
      <c r="AY126" s="291"/>
      <c r="AZ126" s="291"/>
      <c r="BA126" s="291"/>
      <c r="BB126" s="291"/>
    </row>
    <row r="127" spans="20:54" ht="21">
      <c r="T127" s="289" t="s">
        <v>121</v>
      </c>
      <c r="U127" s="289"/>
      <c r="V127" s="289"/>
      <c r="W127" s="289"/>
      <c r="X127" s="289"/>
      <c r="Y127" s="289"/>
      <c r="Z127" s="289"/>
      <c r="AA127" s="292" t="str">
        <f>C4</f>
        <v>Útěchov 10.6.2018</v>
      </c>
      <c r="AB127" s="292"/>
      <c r="AC127" s="292"/>
      <c r="AD127" s="292"/>
      <c r="AE127" s="292"/>
      <c r="AF127" s="292"/>
      <c r="AG127" s="66"/>
      <c r="AH127" s="66"/>
      <c r="AI127" s="289" t="s">
        <v>122</v>
      </c>
      <c r="AJ127" s="289"/>
      <c r="AK127" s="289"/>
      <c r="AL127" s="289"/>
      <c r="AM127" s="289"/>
      <c r="AN127" s="289"/>
      <c r="AO127" s="67" t="str">
        <f>CONCATENATE("(",P4,"-6)")</f>
        <v>(-6)</v>
      </c>
      <c r="AP127" s="68"/>
      <c r="AQ127" s="68"/>
      <c r="AR127" s="68"/>
      <c r="AS127" s="68"/>
      <c r="AT127" s="68"/>
      <c r="AU127" s="289" t="s">
        <v>123</v>
      </c>
      <c r="AV127" s="289"/>
      <c r="AW127" s="289"/>
      <c r="AX127" s="289"/>
      <c r="AY127" s="66"/>
      <c r="AZ127" s="66"/>
      <c r="BA127" s="66"/>
      <c r="BB127" s="66"/>
    </row>
    <row r="129" spans="20:54" ht="21">
      <c r="T129" s="292" t="s">
        <v>124</v>
      </c>
      <c r="U129" s="292"/>
      <c r="V129" s="292"/>
      <c r="W129" s="292"/>
      <c r="X129" s="292"/>
      <c r="Y129" s="292"/>
      <c r="Z129" s="292"/>
      <c r="AA129" s="293" t="e">
        <f>#REF!</f>
        <v>#REF!</v>
      </c>
      <c r="AB129" s="293"/>
      <c r="AC129" s="293"/>
      <c r="AD129" s="293"/>
      <c r="AE129" s="293"/>
      <c r="AF129" s="293"/>
      <c r="AG129" s="293"/>
      <c r="AH129" s="293"/>
      <c r="AI129" s="293"/>
      <c r="AJ129" s="293"/>
      <c r="AK129" s="66"/>
      <c r="AL129" s="292" t="s">
        <v>125</v>
      </c>
      <c r="AM129" s="292"/>
      <c r="AN129" s="292"/>
      <c r="AO129" s="292"/>
      <c r="AP129" s="292"/>
      <c r="AQ129" s="292"/>
      <c r="AR129" s="292"/>
      <c r="AS129" s="293" t="e">
        <f>#REF!</f>
        <v>#REF!</v>
      </c>
      <c r="AT129" s="293"/>
      <c r="AU129" s="293"/>
      <c r="AV129" s="293"/>
      <c r="AW129" s="293"/>
      <c r="AX129" s="293"/>
      <c r="AY129" s="293"/>
      <c r="AZ129" s="293"/>
      <c r="BA129" s="293"/>
      <c r="BB129" s="293"/>
    </row>
    <row r="132" spans="20:54" ht="15.6">
      <c r="T132" s="288" t="s">
        <v>126</v>
      </c>
      <c r="U132" s="288"/>
      <c r="V132" s="288"/>
      <c r="W132" s="288"/>
      <c r="X132" s="288"/>
      <c r="Y132" s="288"/>
      <c r="Z132" s="69"/>
      <c r="AA132" s="288"/>
      <c r="AB132" s="288"/>
      <c r="AC132" s="69"/>
      <c r="AD132" s="69"/>
      <c r="AE132" s="69"/>
      <c r="AF132" s="288" t="s">
        <v>127</v>
      </c>
      <c r="AG132" s="288"/>
      <c r="AH132" s="288"/>
      <c r="AI132" s="288"/>
      <c r="AJ132" s="288"/>
      <c r="AK132" s="288"/>
      <c r="AL132" s="69"/>
      <c r="AM132" s="69"/>
      <c r="AN132" s="69"/>
      <c r="AO132" s="69"/>
      <c r="AP132" s="69"/>
      <c r="AQ132" s="69"/>
      <c r="AR132" s="288" t="s">
        <v>128</v>
      </c>
      <c r="AS132" s="288"/>
      <c r="AT132" s="288"/>
      <c r="AU132" s="288"/>
      <c r="AV132" s="288"/>
      <c r="AW132" s="288"/>
      <c r="AX132" s="69"/>
      <c r="AY132" s="69"/>
      <c r="AZ132" s="69"/>
      <c r="BA132" s="69"/>
      <c r="BB132" s="69"/>
    </row>
    <row r="134" spans="20:54">
      <c r="T134">
        <v>1</v>
      </c>
      <c r="U134">
        <v>2</v>
      </c>
      <c r="V134">
        <v>3</v>
      </c>
      <c r="W134">
        <v>4</v>
      </c>
      <c r="X134">
        <v>5</v>
      </c>
      <c r="Y134">
        <v>6</v>
      </c>
      <c r="Z134">
        <v>7</v>
      </c>
      <c r="AA134">
        <v>8</v>
      </c>
      <c r="AB134">
        <v>9</v>
      </c>
      <c r="AC134">
        <v>10</v>
      </c>
      <c r="AF134">
        <v>1</v>
      </c>
      <c r="AG134">
        <v>2</v>
      </c>
      <c r="AH134">
        <v>3</v>
      </c>
      <c r="AI134">
        <v>4</v>
      </c>
      <c r="AJ134">
        <v>5</v>
      </c>
      <c r="AK134">
        <v>6</v>
      </c>
      <c r="AL134">
        <v>7</v>
      </c>
      <c r="AM134">
        <v>8</v>
      </c>
      <c r="AN134">
        <v>9</v>
      </c>
      <c r="AO134">
        <v>10</v>
      </c>
      <c r="AP134" t="s">
        <v>129</v>
      </c>
      <c r="AQ134" t="s">
        <v>130</v>
      </c>
      <c r="AR134">
        <v>1</v>
      </c>
      <c r="AS134">
        <v>2</v>
      </c>
      <c r="AT134">
        <v>3</v>
      </c>
      <c r="AU134">
        <v>4</v>
      </c>
      <c r="AV134">
        <v>5</v>
      </c>
      <c r="AW134">
        <v>6</v>
      </c>
      <c r="AX134">
        <v>7</v>
      </c>
      <c r="AY134">
        <v>8</v>
      </c>
      <c r="AZ134">
        <v>9</v>
      </c>
      <c r="BA134">
        <v>10</v>
      </c>
      <c r="BB134" t="s">
        <v>130</v>
      </c>
    </row>
    <row r="135" spans="20:54">
      <c r="T135">
        <v>1</v>
      </c>
      <c r="U135">
        <v>2</v>
      </c>
      <c r="V135">
        <v>3</v>
      </c>
      <c r="W135">
        <v>4</v>
      </c>
      <c r="X135">
        <v>5</v>
      </c>
      <c r="Y135">
        <v>6</v>
      </c>
      <c r="Z135">
        <v>7</v>
      </c>
      <c r="AA135">
        <v>8</v>
      </c>
      <c r="AB135">
        <v>9</v>
      </c>
      <c r="AC135">
        <v>10</v>
      </c>
      <c r="AF135">
        <v>1</v>
      </c>
      <c r="AG135">
        <v>2</v>
      </c>
      <c r="AH135">
        <v>3</v>
      </c>
      <c r="AI135">
        <v>4</v>
      </c>
      <c r="AJ135">
        <v>5</v>
      </c>
      <c r="AK135">
        <v>6</v>
      </c>
      <c r="AL135">
        <v>7</v>
      </c>
      <c r="AM135">
        <v>8</v>
      </c>
      <c r="AN135">
        <v>9</v>
      </c>
      <c r="AO135">
        <v>10</v>
      </c>
      <c r="AR135">
        <v>1</v>
      </c>
      <c r="AS135">
        <v>2</v>
      </c>
      <c r="AT135">
        <v>3</v>
      </c>
      <c r="AU135">
        <v>4</v>
      </c>
      <c r="AV135">
        <v>5</v>
      </c>
      <c r="AW135">
        <v>6</v>
      </c>
      <c r="AX135">
        <v>7</v>
      </c>
      <c r="AY135">
        <v>8</v>
      </c>
      <c r="AZ135">
        <v>9</v>
      </c>
      <c r="BA135">
        <v>10</v>
      </c>
      <c r="BB135" t="s">
        <v>130</v>
      </c>
    </row>
    <row r="139" spans="20:54">
      <c r="T139" s="289" t="s">
        <v>119</v>
      </c>
      <c r="U139" s="289"/>
      <c r="V139" s="289"/>
      <c r="W139" s="289"/>
      <c r="X139" s="289"/>
      <c r="Y139" s="289"/>
      <c r="Z139" s="289"/>
      <c r="AA139" s="289"/>
      <c r="AB139" s="289"/>
      <c r="AC139" s="289"/>
      <c r="AD139" s="289"/>
      <c r="AE139" s="289"/>
      <c r="AF139" s="289"/>
      <c r="AG139" s="289"/>
      <c r="AH139" s="289"/>
      <c r="AI139" s="289"/>
      <c r="AJ139" s="289"/>
      <c r="AK139" s="289"/>
      <c r="AL139" s="289"/>
      <c r="AM139" s="289"/>
      <c r="AN139" s="289"/>
      <c r="AO139" s="289"/>
      <c r="AP139" s="289"/>
      <c r="AQ139" s="289"/>
      <c r="AR139" s="289"/>
      <c r="AS139" s="289"/>
      <c r="AT139" s="289"/>
      <c r="AU139" s="289"/>
      <c r="AV139" s="289"/>
      <c r="AW139" s="289"/>
      <c r="AX139" s="289"/>
      <c r="AY139" s="289"/>
      <c r="AZ139" s="289"/>
      <c r="BA139" s="289"/>
      <c r="BB139" s="289"/>
    </row>
    <row r="140" spans="20:54">
      <c r="T140" s="290"/>
      <c r="U140" s="290"/>
      <c r="V140" s="290"/>
      <c r="W140" s="290"/>
      <c r="X140" s="290"/>
      <c r="Y140" s="290"/>
      <c r="Z140" s="290"/>
      <c r="AA140" s="290"/>
      <c r="AB140" s="290"/>
      <c r="AC140" s="290"/>
      <c r="AD140" s="290"/>
      <c r="AE140" s="290"/>
      <c r="AF140" s="290"/>
      <c r="AG140" s="290"/>
      <c r="AH140" s="290"/>
      <c r="AI140" s="290"/>
      <c r="AJ140" s="290"/>
      <c r="AK140" s="290"/>
      <c r="AL140" s="290"/>
      <c r="AM140" s="290"/>
      <c r="AN140" s="290"/>
      <c r="AO140" s="290"/>
      <c r="AP140" s="290"/>
      <c r="AQ140" s="290"/>
      <c r="AR140" s="290"/>
      <c r="AS140" s="290"/>
      <c r="AT140" s="290"/>
      <c r="AU140" s="290"/>
      <c r="AV140" s="290"/>
      <c r="AW140" s="290"/>
      <c r="AX140" s="290"/>
      <c r="AY140" s="290"/>
      <c r="AZ140" s="290"/>
      <c r="BA140" s="290"/>
      <c r="BB140" s="290"/>
    </row>
  </sheetData>
  <mergeCells count="235">
    <mergeCell ref="A2:R3"/>
    <mergeCell ref="A4:B6"/>
    <mergeCell ref="C4:R4"/>
    <mergeCell ref="C5:E6"/>
    <mergeCell ref="F5:H6"/>
    <mergeCell ref="I5:K6"/>
    <mergeCell ref="L5:N6"/>
    <mergeCell ref="O5:Q5"/>
    <mergeCell ref="O6:Q6"/>
    <mergeCell ref="A7:A10"/>
    <mergeCell ref="B7:B10"/>
    <mergeCell ref="C7:E10"/>
    <mergeCell ref="F7:F8"/>
    <mergeCell ref="G7:G8"/>
    <mergeCell ref="H7:H8"/>
    <mergeCell ref="I7:I8"/>
    <mergeCell ref="J7:J8"/>
    <mergeCell ref="K7:K8"/>
    <mergeCell ref="L7:L8"/>
    <mergeCell ref="M7:M8"/>
    <mergeCell ref="N7:N8"/>
    <mergeCell ref="O7:O8"/>
    <mergeCell ref="P7:P8"/>
    <mergeCell ref="Q7:Q8"/>
    <mergeCell ref="R7:R8"/>
    <mergeCell ref="F9:F10"/>
    <mergeCell ref="G9:G10"/>
    <mergeCell ref="H9:H10"/>
    <mergeCell ref="I9:I10"/>
    <mergeCell ref="J9:J10"/>
    <mergeCell ref="K9:K10"/>
    <mergeCell ref="L9:L10"/>
    <mergeCell ref="M9:M10"/>
    <mergeCell ref="N9:N10"/>
    <mergeCell ref="O9:O10"/>
    <mergeCell ref="P9:P10"/>
    <mergeCell ref="Q9:Q10"/>
    <mergeCell ref="R9:R10"/>
    <mergeCell ref="A11:A14"/>
    <mergeCell ref="B11:B14"/>
    <mergeCell ref="C11:C12"/>
    <mergeCell ref="D11:D12"/>
    <mergeCell ref="E11:E12"/>
    <mergeCell ref="F11:H14"/>
    <mergeCell ref="I11:I12"/>
    <mergeCell ref="J11:J12"/>
    <mergeCell ref="K11:K12"/>
    <mergeCell ref="L11:L12"/>
    <mergeCell ref="M11:M12"/>
    <mergeCell ref="N11:N12"/>
    <mergeCell ref="O11:O12"/>
    <mergeCell ref="P11:P12"/>
    <mergeCell ref="Q11:Q12"/>
    <mergeCell ref="R11:R12"/>
    <mergeCell ref="C13:C14"/>
    <mergeCell ref="D13:D14"/>
    <mergeCell ref="E13:E14"/>
    <mergeCell ref="I13:I14"/>
    <mergeCell ref="J13:J14"/>
    <mergeCell ref="K13:K14"/>
    <mergeCell ref="L13:L14"/>
    <mergeCell ref="M13:M14"/>
    <mergeCell ref="N13:N14"/>
    <mergeCell ref="O13:O14"/>
    <mergeCell ref="P13:P14"/>
    <mergeCell ref="Q13:Q14"/>
    <mergeCell ref="R13:R14"/>
    <mergeCell ref="A15:A18"/>
    <mergeCell ref="B15:B18"/>
    <mergeCell ref="C15:C16"/>
    <mergeCell ref="D15:D16"/>
    <mergeCell ref="E15:E16"/>
    <mergeCell ref="F15:F16"/>
    <mergeCell ref="G15:G16"/>
    <mergeCell ref="H15:H16"/>
    <mergeCell ref="I15:K18"/>
    <mergeCell ref="L15:L16"/>
    <mergeCell ref="M15:M16"/>
    <mergeCell ref="N15:N16"/>
    <mergeCell ref="O15:O16"/>
    <mergeCell ref="P15:P16"/>
    <mergeCell ref="Q15:Q16"/>
    <mergeCell ref="R15:R16"/>
    <mergeCell ref="C17:C18"/>
    <mergeCell ref="D17:D18"/>
    <mergeCell ref="E17:E18"/>
    <mergeCell ref="F17:F18"/>
    <mergeCell ref="G17:G18"/>
    <mergeCell ref="H17:H18"/>
    <mergeCell ref="L17:L18"/>
    <mergeCell ref="M17:M18"/>
    <mergeCell ref="N17:N18"/>
    <mergeCell ref="O17:O18"/>
    <mergeCell ref="P17:P18"/>
    <mergeCell ref="Q17:Q18"/>
    <mergeCell ref="R17:R18"/>
    <mergeCell ref="A19:A22"/>
    <mergeCell ref="B19:B22"/>
    <mergeCell ref="C19:C20"/>
    <mergeCell ref="D19:D20"/>
    <mergeCell ref="E19:E20"/>
    <mergeCell ref="F19:F20"/>
    <mergeCell ref="G19:G20"/>
    <mergeCell ref="H19:H20"/>
    <mergeCell ref="I19:I20"/>
    <mergeCell ref="J19:J20"/>
    <mergeCell ref="K19:K20"/>
    <mergeCell ref="L19:N22"/>
    <mergeCell ref="O19:O20"/>
    <mergeCell ref="P19:P20"/>
    <mergeCell ref="Q19:Q20"/>
    <mergeCell ref="R19:R20"/>
    <mergeCell ref="C21:C22"/>
    <mergeCell ref="D21:D22"/>
    <mergeCell ref="E21:E22"/>
    <mergeCell ref="F21:F22"/>
    <mergeCell ref="G21:G22"/>
    <mergeCell ref="H21:H22"/>
    <mergeCell ref="I21:I22"/>
    <mergeCell ref="J21:J22"/>
    <mergeCell ref="K21:K22"/>
    <mergeCell ref="O21:O22"/>
    <mergeCell ref="P21:P22"/>
    <mergeCell ref="Q21:Q22"/>
    <mergeCell ref="R21:R22"/>
    <mergeCell ref="A24:R24"/>
    <mergeCell ref="A25:A26"/>
    <mergeCell ref="B25:C26"/>
    <mergeCell ref="D25:D26"/>
    <mergeCell ref="E25:N26"/>
    <mergeCell ref="A27:A28"/>
    <mergeCell ref="B27:C28"/>
    <mergeCell ref="D27:D28"/>
    <mergeCell ref="E27:N28"/>
    <mergeCell ref="A29:A30"/>
    <mergeCell ref="B29:C30"/>
    <mergeCell ref="D29:D30"/>
    <mergeCell ref="E29:N30"/>
    <mergeCell ref="A31:A32"/>
    <mergeCell ref="B31:C32"/>
    <mergeCell ref="D31:D32"/>
    <mergeCell ref="E31:N32"/>
    <mergeCell ref="A33:A34"/>
    <mergeCell ref="B33:C34"/>
    <mergeCell ref="D33:D34"/>
    <mergeCell ref="E33:N34"/>
    <mergeCell ref="A35:A36"/>
    <mergeCell ref="B35:C36"/>
    <mergeCell ref="D35:D36"/>
    <mergeCell ref="E35:N36"/>
    <mergeCell ref="P37:Q37"/>
    <mergeCell ref="T37:BB37"/>
    <mergeCell ref="T38:Z38"/>
    <mergeCell ref="AA38:AF38"/>
    <mergeCell ref="AI38:AN38"/>
    <mergeCell ref="AU38:AX38"/>
    <mergeCell ref="T40:Z40"/>
    <mergeCell ref="AA40:AJ40"/>
    <mergeCell ref="AL40:AR40"/>
    <mergeCell ref="AS40:BB40"/>
    <mergeCell ref="T43:Y43"/>
    <mergeCell ref="AA43:AB43"/>
    <mergeCell ref="AF43:AK43"/>
    <mergeCell ref="AR43:AW43"/>
    <mergeCell ref="T50:BB51"/>
    <mergeCell ref="T53:BB54"/>
    <mergeCell ref="T55:Z55"/>
    <mergeCell ref="AA55:AF55"/>
    <mergeCell ref="AI55:AN55"/>
    <mergeCell ref="AU55:AX55"/>
    <mergeCell ref="T57:Z57"/>
    <mergeCell ref="AA57:AJ57"/>
    <mergeCell ref="AL57:AR57"/>
    <mergeCell ref="AS57:BB57"/>
    <mergeCell ref="T60:Y60"/>
    <mergeCell ref="AA60:AB60"/>
    <mergeCell ref="AF60:AK60"/>
    <mergeCell ref="AR60:AW60"/>
    <mergeCell ref="T67:BB68"/>
    <mergeCell ref="T72:BB72"/>
    <mergeCell ref="T73:Z73"/>
    <mergeCell ref="AA73:AF73"/>
    <mergeCell ref="AI73:AN73"/>
    <mergeCell ref="AU73:AX73"/>
    <mergeCell ref="T75:Z75"/>
    <mergeCell ref="AA75:AJ75"/>
    <mergeCell ref="AL75:AR75"/>
    <mergeCell ref="AS75:BB75"/>
    <mergeCell ref="T78:Y78"/>
    <mergeCell ref="AA78:AB78"/>
    <mergeCell ref="AF78:AK78"/>
    <mergeCell ref="AR78:AW78"/>
    <mergeCell ref="T85:BB86"/>
    <mergeCell ref="T90:BB90"/>
    <mergeCell ref="T91:Z91"/>
    <mergeCell ref="AA91:AF91"/>
    <mergeCell ref="AI91:AN91"/>
    <mergeCell ref="AU91:AX91"/>
    <mergeCell ref="T93:Z93"/>
    <mergeCell ref="AA93:AJ93"/>
    <mergeCell ref="AL93:AR93"/>
    <mergeCell ref="AS93:BB93"/>
    <mergeCell ref="T96:Y96"/>
    <mergeCell ref="AA96:AB96"/>
    <mergeCell ref="AF96:AK96"/>
    <mergeCell ref="AR96:AW96"/>
    <mergeCell ref="T103:BB104"/>
    <mergeCell ref="T107:BB107"/>
    <mergeCell ref="T108:Z108"/>
    <mergeCell ref="AA108:AF108"/>
    <mergeCell ref="AI108:AN108"/>
    <mergeCell ref="AU108:AX108"/>
    <mergeCell ref="T110:Z110"/>
    <mergeCell ref="AA110:AJ110"/>
    <mergeCell ref="AL110:AR110"/>
    <mergeCell ref="AS110:BB110"/>
    <mergeCell ref="T113:Y113"/>
    <mergeCell ref="AA113:AB113"/>
    <mergeCell ref="AF113:AK113"/>
    <mergeCell ref="AR113:AW113"/>
    <mergeCell ref="T121:BB122"/>
    <mergeCell ref="T132:Y132"/>
    <mergeCell ref="AA132:AB132"/>
    <mergeCell ref="AF132:AK132"/>
    <mergeCell ref="AR132:AW132"/>
    <mergeCell ref="T139:BB140"/>
    <mergeCell ref="T126:BB126"/>
    <mergeCell ref="T127:Z127"/>
    <mergeCell ref="AA127:AF127"/>
    <mergeCell ref="AI127:AN127"/>
    <mergeCell ref="AU127:AX127"/>
    <mergeCell ref="T129:Z129"/>
    <mergeCell ref="AA129:AJ129"/>
    <mergeCell ref="AL129:AR129"/>
    <mergeCell ref="AS129:BB129"/>
  </mergeCells>
  <pageMargins left="0.31527777777777799" right="0.118055555555556" top="0.78749999999999998" bottom="0.78749999999999998" header="0.51180555555555496" footer="0.51180555555555496"/>
  <pageSetup paperSize="9" firstPageNumber="0" orientation="portrait" horizontalDpi="300" verticalDpi="30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00B050"/>
  </sheetPr>
  <dimension ref="A2:S92"/>
  <sheetViews>
    <sheetView showGridLines="0" topLeftCell="A4" zoomScaleNormal="100" workbookViewId="0">
      <selection activeCell="Q30" sqref="Q30"/>
    </sheetView>
  </sheetViews>
  <sheetFormatPr defaultRowHeight="14.4"/>
  <cols>
    <col min="1" max="1" width="4" customWidth="1"/>
    <col min="2" max="2" width="34.5546875" customWidth="1"/>
    <col min="3" max="3" width="4.33203125" customWidth="1"/>
    <col min="4" max="4" width="1.44140625" customWidth="1"/>
    <col min="5" max="6" width="4.33203125" customWidth="1"/>
    <col min="7" max="7" width="1.44140625" customWidth="1"/>
    <col min="8" max="9" width="4.33203125" customWidth="1"/>
    <col min="10" max="10" width="1.44140625" customWidth="1"/>
    <col min="11" max="12" width="4.33203125" customWidth="1"/>
    <col min="13" max="13" width="1.44140625" customWidth="1"/>
    <col min="14" max="15" width="4.33203125" customWidth="1"/>
    <col min="16" max="16" width="1.44140625" customWidth="1"/>
    <col min="17" max="17" width="4.33203125" customWidth="1"/>
    <col min="18" max="18" width="6.44140625" customWidth="1"/>
    <col min="19" max="220" width="8.44140625" customWidth="1"/>
    <col min="221" max="221" width="4" customWidth="1"/>
    <col min="222" max="222" width="35.33203125" customWidth="1"/>
    <col min="223" max="223" width="4.33203125" customWidth="1"/>
    <col min="224" max="224" width="1.44140625" customWidth="1"/>
    <col min="225" max="226" width="4.33203125" customWidth="1"/>
    <col min="227" max="227" width="1.44140625" customWidth="1"/>
    <col min="228" max="229" width="4.33203125" customWidth="1"/>
    <col min="230" max="230" width="1.44140625" customWidth="1"/>
    <col min="231" max="232" width="4.33203125" customWidth="1"/>
    <col min="233" max="233" width="1.44140625" customWidth="1"/>
    <col min="234" max="234" width="4.33203125" customWidth="1"/>
    <col min="235" max="235" width="4.6640625" customWidth="1"/>
    <col min="236" max="236" width="1.44140625" customWidth="1"/>
    <col min="237" max="237" width="4.6640625" customWidth="1"/>
    <col min="238" max="238" width="6.6640625" customWidth="1"/>
    <col min="239" max="476" width="8.44140625" customWidth="1"/>
    <col min="477" max="477" width="4" customWidth="1"/>
    <col min="478" max="478" width="35.33203125" customWidth="1"/>
    <col min="479" max="479" width="4.33203125" customWidth="1"/>
    <col min="480" max="480" width="1.44140625" customWidth="1"/>
    <col min="481" max="482" width="4.33203125" customWidth="1"/>
    <col min="483" max="483" width="1.44140625" customWidth="1"/>
    <col min="484" max="485" width="4.33203125" customWidth="1"/>
    <col min="486" max="486" width="1.44140625" customWidth="1"/>
    <col min="487" max="488" width="4.33203125" customWidth="1"/>
    <col min="489" max="489" width="1.44140625" customWidth="1"/>
    <col min="490" max="490" width="4.33203125" customWidth="1"/>
    <col min="491" max="491" width="4.6640625" customWidth="1"/>
    <col min="492" max="492" width="1.44140625" customWidth="1"/>
    <col min="493" max="493" width="4.6640625" customWidth="1"/>
    <col min="494" max="494" width="6.6640625" customWidth="1"/>
    <col min="495" max="732" width="8.44140625" customWidth="1"/>
    <col min="733" max="733" width="4" customWidth="1"/>
    <col min="734" max="734" width="35.33203125" customWidth="1"/>
    <col min="735" max="735" width="4.33203125" customWidth="1"/>
    <col min="736" max="736" width="1.44140625" customWidth="1"/>
    <col min="737" max="738" width="4.33203125" customWidth="1"/>
    <col min="739" max="739" width="1.44140625" customWidth="1"/>
    <col min="740" max="741" width="4.33203125" customWidth="1"/>
    <col min="742" max="742" width="1.44140625" customWidth="1"/>
    <col min="743" max="744" width="4.33203125" customWidth="1"/>
    <col min="745" max="745" width="1.44140625" customWidth="1"/>
    <col min="746" max="746" width="4.33203125" customWidth="1"/>
    <col min="747" max="747" width="4.6640625" customWidth="1"/>
    <col min="748" max="748" width="1.44140625" customWidth="1"/>
    <col min="749" max="749" width="4.6640625" customWidth="1"/>
    <col min="750" max="750" width="6.6640625" customWidth="1"/>
    <col min="751" max="988" width="8.44140625" customWidth="1"/>
    <col min="989" max="989" width="4" customWidth="1"/>
    <col min="990" max="990" width="35.33203125" customWidth="1"/>
    <col min="991" max="991" width="4.33203125" customWidth="1"/>
    <col min="992" max="992" width="1.44140625" customWidth="1"/>
    <col min="993" max="994" width="4.33203125" customWidth="1"/>
    <col min="995" max="995" width="1.44140625" customWidth="1"/>
    <col min="996" max="997" width="4.33203125" customWidth="1"/>
    <col min="998" max="998" width="1.44140625" customWidth="1"/>
    <col min="999" max="1000" width="4.33203125" customWidth="1"/>
    <col min="1001" max="1001" width="1.44140625" customWidth="1"/>
    <col min="1002" max="1002" width="4.33203125" customWidth="1"/>
    <col min="1003" max="1003" width="4.6640625" customWidth="1"/>
    <col min="1004" max="1004" width="1.44140625" customWidth="1"/>
    <col min="1005" max="1005" width="4.6640625" customWidth="1"/>
    <col min="1006" max="1006" width="6.6640625" customWidth="1"/>
    <col min="1007" max="1025" width="8.44140625" customWidth="1"/>
  </cols>
  <sheetData>
    <row r="2" spans="1:18" ht="15" customHeight="1">
      <c r="A2" s="243" t="str">
        <f>'Nasazení do skupin'!B2</f>
        <v>11. GALA MČR mladších žáků trojice</v>
      </c>
      <c r="B2" s="243"/>
      <c r="C2" s="243"/>
      <c r="D2" s="243"/>
      <c r="E2" s="243"/>
      <c r="F2" s="243"/>
      <c r="G2" s="243"/>
      <c r="H2" s="243"/>
      <c r="I2" s="243"/>
      <c r="J2" s="243"/>
      <c r="K2" s="243"/>
      <c r="L2" s="243"/>
      <c r="M2" s="243"/>
      <c r="N2" s="243"/>
      <c r="O2" s="243"/>
      <c r="P2" s="243"/>
      <c r="Q2" s="243"/>
      <c r="R2" s="243"/>
    </row>
    <row r="3" spans="1:18" ht="15.75" customHeight="1">
      <c r="A3" s="243"/>
      <c r="B3" s="243"/>
      <c r="C3" s="243"/>
      <c r="D3" s="243"/>
      <c r="E3" s="243"/>
      <c r="F3" s="243"/>
      <c r="G3" s="243"/>
      <c r="H3" s="243"/>
      <c r="I3" s="243"/>
      <c r="J3" s="243"/>
      <c r="K3" s="243"/>
      <c r="L3" s="243"/>
      <c r="M3" s="243"/>
      <c r="N3" s="243"/>
      <c r="O3" s="243"/>
      <c r="P3" s="243"/>
      <c r="Q3" s="243"/>
      <c r="R3" s="243"/>
    </row>
    <row r="4" spans="1:18" ht="32.25" customHeight="1">
      <c r="A4" s="244" t="s">
        <v>105</v>
      </c>
      <c r="B4" s="244"/>
      <c r="C4" s="206" t="str">
        <f>'Nasazení do skupin'!B3</f>
        <v>Útěchov 10.6.2018</v>
      </c>
      <c r="D4" s="206"/>
      <c r="E4" s="206"/>
      <c r="F4" s="206"/>
      <c r="G4" s="206"/>
      <c r="H4" s="206"/>
      <c r="I4" s="206"/>
      <c r="J4" s="206"/>
      <c r="K4" s="206"/>
      <c r="L4" s="206"/>
      <c r="M4" s="206"/>
      <c r="N4" s="206"/>
      <c r="O4" s="206"/>
      <c r="P4" s="206"/>
      <c r="Q4" s="206"/>
      <c r="R4" s="206"/>
    </row>
    <row r="5" spans="1:18" ht="15" customHeight="1">
      <c r="A5" s="244"/>
      <c r="B5" s="244"/>
      <c r="C5" s="287">
        <v>1</v>
      </c>
      <c r="D5" s="287"/>
      <c r="E5" s="287"/>
      <c r="F5" s="243">
        <v>2</v>
      </c>
      <c r="G5" s="243"/>
      <c r="H5" s="243"/>
      <c r="I5" s="243">
        <v>3</v>
      </c>
      <c r="J5" s="243"/>
      <c r="K5" s="243"/>
      <c r="L5" s="243"/>
      <c r="M5" s="243"/>
      <c r="N5" s="243"/>
      <c r="O5" s="247" t="s">
        <v>107</v>
      </c>
      <c r="P5" s="247"/>
      <c r="Q5" s="247"/>
      <c r="R5" s="71" t="s">
        <v>108</v>
      </c>
    </row>
    <row r="6" spans="1:18" ht="15.75" customHeight="1">
      <c r="A6" s="244"/>
      <c r="B6" s="244"/>
      <c r="C6" s="287"/>
      <c r="D6" s="287"/>
      <c r="E6" s="287"/>
      <c r="F6" s="243"/>
      <c r="G6" s="243"/>
      <c r="H6" s="243"/>
      <c r="I6" s="243"/>
      <c r="J6" s="243"/>
      <c r="K6" s="243"/>
      <c r="L6" s="243"/>
      <c r="M6" s="243"/>
      <c r="N6" s="243"/>
      <c r="O6" s="248" t="s">
        <v>109</v>
      </c>
      <c r="P6" s="248"/>
      <c r="Q6" s="248"/>
      <c r="R6" s="54" t="s">
        <v>110</v>
      </c>
    </row>
    <row r="7" spans="1:18" ht="15" customHeight="1">
      <c r="A7" s="261">
        <v>1</v>
      </c>
      <c r="B7" s="217" t="str">
        <f>'Nasazení do skupin'!B11</f>
        <v>Městský nohejbalový klub Modřice, z.s. "B"</v>
      </c>
      <c r="C7" s="237"/>
      <c r="D7" s="237"/>
      <c r="E7" s="237"/>
      <c r="F7" s="279">
        <v>2</v>
      </c>
      <c r="G7" s="279" t="s">
        <v>112</v>
      </c>
      <c r="H7" s="280">
        <f>Q29</f>
        <v>2</v>
      </c>
      <c r="I7" s="278">
        <v>2</v>
      </c>
      <c r="J7" s="279" t="s">
        <v>112</v>
      </c>
      <c r="K7" s="280">
        <v>1</v>
      </c>
      <c r="L7" s="262"/>
      <c r="M7" s="263"/>
      <c r="N7" s="264"/>
      <c r="O7" s="266">
        <f>F7+I7+L7</f>
        <v>4</v>
      </c>
      <c r="P7" s="267" t="s">
        <v>112</v>
      </c>
      <c r="Q7" s="268">
        <f>H7+K7+N7</f>
        <v>3</v>
      </c>
      <c r="R7" s="269">
        <v>4</v>
      </c>
    </row>
    <row r="8" spans="1:18" ht="15.75" customHeight="1">
      <c r="A8" s="261"/>
      <c r="B8" s="217"/>
      <c r="C8" s="237"/>
      <c r="D8" s="237"/>
      <c r="E8" s="237"/>
      <c r="F8" s="279"/>
      <c r="G8" s="279"/>
      <c r="H8" s="280"/>
      <c r="I8" s="278"/>
      <c r="J8" s="279"/>
      <c r="K8" s="280"/>
      <c r="L8" s="262"/>
      <c r="M8" s="263"/>
      <c r="N8" s="264"/>
      <c r="O8" s="266"/>
      <c r="P8" s="267"/>
      <c r="Q8" s="268"/>
      <c r="R8" s="269"/>
    </row>
    <row r="9" spans="1:18" ht="15" customHeight="1">
      <c r="A9" s="261"/>
      <c r="B9" s="217"/>
      <c r="C9" s="237"/>
      <c r="D9" s="237"/>
      <c r="E9" s="237"/>
      <c r="F9" s="282">
        <v>20</v>
      </c>
      <c r="G9" s="282" t="s">
        <v>112</v>
      </c>
      <c r="H9" s="283">
        <v>9</v>
      </c>
      <c r="I9" s="270">
        <v>25</v>
      </c>
      <c r="J9" s="271" t="s">
        <v>112</v>
      </c>
      <c r="K9" s="286">
        <v>27</v>
      </c>
      <c r="L9" s="256"/>
      <c r="M9" s="257"/>
      <c r="N9" s="258"/>
      <c r="O9" s="274">
        <f>F9+I9+L9</f>
        <v>45</v>
      </c>
      <c r="P9" s="275" t="s">
        <v>112</v>
      </c>
      <c r="Q9" s="276">
        <f>H9+K9+N9</f>
        <v>36</v>
      </c>
      <c r="R9" s="277" t="s">
        <v>113</v>
      </c>
    </row>
    <row r="10" spans="1:18" ht="15.75" customHeight="1">
      <c r="A10" s="261"/>
      <c r="B10" s="217"/>
      <c r="C10" s="237"/>
      <c r="D10" s="237"/>
      <c r="E10" s="237"/>
      <c r="F10" s="282"/>
      <c r="G10" s="282"/>
      <c r="H10" s="283"/>
      <c r="I10" s="270"/>
      <c r="J10" s="271"/>
      <c r="K10" s="286"/>
      <c r="L10" s="256"/>
      <c r="M10" s="257"/>
      <c r="N10" s="258"/>
      <c r="O10" s="274"/>
      <c r="P10" s="275"/>
      <c r="Q10" s="276"/>
      <c r="R10" s="277"/>
    </row>
    <row r="11" spans="1:18" ht="15" customHeight="1">
      <c r="A11" s="261">
        <v>2</v>
      </c>
      <c r="B11" s="217" t="str">
        <f>'Nasazení do skupin'!B12</f>
        <v>TJ Dynamo České Budějovice z.s.</v>
      </c>
      <c r="C11" s="284">
        <f>H7</f>
        <v>2</v>
      </c>
      <c r="D11" s="285" t="s">
        <v>112</v>
      </c>
      <c r="E11" s="285">
        <f>F7</f>
        <v>2</v>
      </c>
      <c r="F11" s="240" t="s">
        <v>111</v>
      </c>
      <c r="G11" s="240"/>
      <c r="H11" s="240"/>
      <c r="I11" s="279">
        <v>2</v>
      </c>
      <c r="J11" s="279" t="s">
        <v>112</v>
      </c>
      <c r="K11" s="280">
        <f>Q27</f>
        <v>0</v>
      </c>
      <c r="L11" s="262"/>
      <c r="M11" s="263"/>
      <c r="N11" s="264"/>
      <c r="O11" s="266">
        <f>C11+I11+L11</f>
        <v>4</v>
      </c>
      <c r="P11" s="267" t="s">
        <v>112</v>
      </c>
      <c r="Q11" s="268">
        <f>E11+K11+N11</f>
        <v>2</v>
      </c>
      <c r="R11" s="269">
        <v>2</v>
      </c>
    </row>
    <row r="12" spans="1:18" ht="15.75" customHeight="1">
      <c r="A12" s="261"/>
      <c r="B12" s="217"/>
      <c r="C12" s="284"/>
      <c r="D12" s="285"/>
      <c r="E12" s="285"/>
      <c r="F12" s="240"/>
      <c r="G12" s="240"/>
      <c r="H12" s="240"/>
      <c r="I12" s="279"/>
      <c r="J12" s="279"/>
      <c r="K12" s="280"/>
      <c r="L12" s="262"/>
      <c r="M12" s="263"/>
      <c r="N12" s="264"/>
      <c r="O12" s="266"/>
      <c r="P12" s="267"/>
      <c r="Q12" s="268"/>
      <c r="R12" s="269"/>
    </row>
    <row r="13" spans="1:18" ht="15" customHeight="1">
      <c r="A13" s="261"/>
      <c r="B13" s="217"/>
      <c r="C13" s="270">
        <f>H9</f>
        <v>9</v>
      </c>
      <c r="D13" s="271" t="s">
        <v>112</v>
      </c>
      <c r="E13" s="271">
        <f>F9</f>
        <v>20</v>
      </c>
      <c r="F13" s="240"/>
      <c r="G13" s="240"/>
      <c r="H13" s="240"/>
      <c r="I13" s="282">
        <v>20</v>
      </c>
      <c r="J13" s="282" t="s">
        <v>112</v>
      </c>
      <c r="K13" s="283">
        <v>16</v>
      </c>
      <c r="L13" s="256"/>
      <c r="M13" s="257"/>
      <c r="N13" s="258"/>
      <c r="O13" s="274">
        <f>C13+I13+L13</f>
        <v>29</v>
      </c>
      <c r="P13" s="275" t="s">
        <v>112</v>
      </c>
      <c r="Q13" s="276">
        <f>E13+K13+N13</f>
        <v>36</v>
      </c>
      <c r="R13" s="277" t="s">
        <v>115</v>
      </c>
    </row>
    <row r="14" spans="1:18" ht="15.75" customHeight="1">
      <c r="A14" s="261"/>
      <c r="B14" s="217"/>
      <c r="C14" s="270"/>
      <c r="D14" s="271"/>
      <c r="E14" s="271"/>
      <c r="F14" s="240"/>
      <c r="G14" s="240"/>
      <c r="H14" s="240"/>
      <c r="I14" s="282"/>
      <c r="J14" s="282"/>
      <c r="K14" s="283"/>
      <c r="L14" s="256"/>
      <c r="M14" s="257"/>
      <c r="N14" s="258"/>
      <c r="O14" s="274"/>
      <c r="P14" s="275"/>
      <c r="Q14" s="276"/>
      <c r="R14" s="277"/>
    </row>
    <row r="15" spans="1:18" ht="15" customHeight="1">
      <c r="A15" s="261">
        <v>3</v>
      </c>
      <c r="B15" s="217" t="str">
        <f>'Nasazení do skupin'!B13</f>
        <v>NK RUM Holubice</v>
      </c>
      <c r="C15" s="278">
        <f>K7</f>
        <v>1</v>
      </c>
      <c r="D15" s="279" t="s">
        <v>112</v>
      </c>
      <c r="E15" s="280">
        <f>I7</f>
        <v>2</v>
      </c>
      <c r="F15" s="278">
        <f>K11</f>
        <v>0</v>
      </c>
      <c r="G15" s="279" t="s">
        <v>112</v>
      </c>
      <c r="H15" s="280">
        <f>I11</f>
        <v>2</v>
      </c>
      <c r="I15" s="281"/>
      <c r="J15" s="281"/>
      <c r="K15" s="281"/>
      <c r="L15" s="263"/>
      <c r="M15" s="263"/>
      <c r="N15" s="264"/>
      <c r="O15" s="266">
        <f>C15+F15+L15</f>
        <v>1</v>
      </c>
      <c r="P15" s="267" t="s">
        <v>112</v>
      </c>
      <c r="Q15" s="268">
        <f>E15+H15+N15</f>
        <v>4</v>
      </c>
      <c r="R15" s="269">
        <v>0</v>
      </c>
    </row>
    <row r="16" spans="1:18" ht="15.75" customHeight="1">
      <c r="A16" s="261"/>
      <c r="B16" s="217"/>
      <c r="C16" s="278"/>
      <c r="D16" s="279"/>
      <c r="E16" s="280"/>
      <c r="F16" s="278"/>
      <c r="G16" s="279"/>
      <c r="H16" s="280"/>
      <c r="I16" s="281"/>
      <c r="J16" s="281"/>
      <c r="K16" s="281"/>
      <c r="L16" s="263"/>
      <c r="M16" s="263"/>
      <c r="N16" s="264"/>
      <c r="O16" s="266"/>
      <c r="P16" s="267"/>
      <c r="Q16" s="268"/>
      <c r="R16" s="269"/>
    </row>
    <row r="17" spans="1:19" ht="15" customHeight="1">
      <c r="A17" s="261"/>
      <c r="B17" s="217"/>
      <c r="C17" s="270">
        <f>K9</f>
        <v>27</v>
      </c>
      <c r="D17" s="271" t="s">
        <v>112</v>
      </c>
      <c r="E17" s="271">
        <f>I9</f>
        <v>25</v>
      </c>
      <c r="F17" s="270">
        <f>K13</f>
        <v>16</v>
      </c>
      <c r="G17" s="271" t="s">
        <v>112</v>
      </c>
      <c r="H17" s="271">
        <f>I13</f>
        <v>20</v>
      </c>
      <c r="I17" s="281"/>
      <c r="J17" s="281"/>
      <c r="K17" s="281"/>
      <c r="L17" s="272"/>
      <c r="M17" s="272"/>
      <c r="N17" s="273"/>
      <c r="O17" s="274">
        <f>C17+F17+L17</f>
        <v>43</v>
      </c>
      <c r="P17" s="275" t="s">
        <v>112</v>
      </c>
      <c r="Q17" s="276">
        <f>E17+H17+N17</f>
        <v>45</v>
      </c>
      <c r="R17" s="277" t="s">
        <v>114</v>
      </c>
    </row>
    <row r="18" spans="1:19" ht="15.75" customHeight="1">
      <c r="A18" s="261"/>
      <c r="B18" s="217"/>
      <c r="C18" s="270"/>
      <c r="D18" s="271"/>
      <c r="E18" s="271"/>
      <c r="F18" s="270"/>
      <c r="G18" s="271"/>
      <c r="H18" s="271"/>
      <c r="I18" s="281"/>
      <c r="J18" s="281"/>
      <c r="K18" s="281"/>
      <c r="L18" s="272"/>
      <c r="M18" s="272"/>
      <c r="N18" s="273"/>
      <c r="O18" s="274"/>
      <c r="P18" s="275"/>
      <c r="Q18" s="276"/>
      <c r="R18" s="277"/>
    </row>
    <row r="19" spans="1:19" ht="15" customHeight="1">
      <c r="A19" s="261"/>
      <c r="B19" s="217"/>
      <c r="C19" s="262"/>
      <c r="D19" s="263"/>
      <c r="E19" s="264"/>
      <c r="F19" s="262"/>
      <c r="G19" s="263"/>
      <c r="H19" s="264"/>
      <c r="I19" s="265"/>
      <c r="J19" s="252"/>
      <c r="K19" s="252"/>
      <c r="L19" s="206">
        <v>2018</v>
      </c>
      <c r="M19" s="206"/>
      <c r="N19" s="206"/>
      <c r="O19" s="253"/>
      <c r="P19" s="253"/>
      <c r="Q19" s="254"/>
      <c r="R19" s="255"/>
    </row>
    <row r="20" spans="1:19" ht="15.75" customHeight="1">
      <c r="A20" s="261"/>
      <c r="B20" s="217"/>
      <c r="C20" s="262"/>
      <c r="D20" s="263"/>
      <c r="E20" s="264"/>
      <c r="F20" s="262"/>
      <c r="G20" s="263"/>
      <c r="H20" s="264"/>
      <c r="I20" s="265"/>
      <c r="J20" s="252"/>
      <c r="K20" s="252"/>
      <c r="L20" s="206"/>
      <c r="M20" s="206"/>
      <c r="N20" s="206"/>
      <c r="O20" s="253"/>
      <c r="P20" s="253"/>
      <c r="Q20" s="254"/>
      <c r="R20" s="255"/>
    </row>
    <row r="21" spans="1:19" ht="15" customHeight="1">
      <c r="A21" s="261"/>
      <c r="B21" s="217"/>
      <c r="C21" s="256"/>
      <c r="D21" s="257"/>
      <c r="E21" s="258"/>
      <c r="F21" s="256"/>
      <c r="G21" s="257"/>
      <c r="H21" s="258"/>
      <c r="I21" s="256"/>
      <c r="J21" s="257"/>
      <c r="K21" s="257"/>
      <c r="L21" s="206"/>
      <c r="M21" s="206"/>
      <c r="N21" s="206"/>
      <c r="O21" s="257"/>
      <c r="P21" s="259"/>
      <c r="Q21" s="258"/>
      <c r="R21" s="260"/>
    </row>
    <row r="22" spans="1:19" ht="15.75" customHeight="1">
      <c r="A22" s="261"/>
      <c r="B22" s="217"/>
      <c r="C22" s="256"/>
      <c r="D22" s="257"/>
      <c r="E22" s="258"/>
      <c r="F22" s="256"/>
      <c r="G22" s="257"/>
      <c r="H22" s="258"/>
      <c r="I22" s="256"/>
      <c r="J22" s="257"/>
      <c r="K22" s="257"/>
      <c r="L22" s="206"/>
      <c r="M22" s="206"/>
      <c r="N22" s="206"/>
      <c r="O22" s="257"/>
      <c r="P22" s="259"/>
      <c r="Q22" s="258"/>
      <c r="R22" s="260"/>
    </row>
    <row r="24" spans="1:19" ht="24.9" customHeight="1">
      <c r="A24" s="251" t="s">
        <v>116</v>
      </c>
      <c r="B24" s="251"/>
      <c r="C24" s="251"/>
      <c r="D24" s="251"/>
      <c r="E24" s="251"/>
      <c r="F24" s="251"/>
      <c r="G24" s="251"/>
      <c r="H24" s="251"/>
      <c r="I24" s="251"/>
      <c r="J24" s="251"/>
      <c r="K24" s="251"/>
      <c r="L24" s="251"/>
      <c r="M24" s="251"/>
      <c r="N24" s="251"/>
      <c r="O24" s="251"/>
      <c r="P24" s="251"/>
      <c r="Q24" s="251"/>
      <c r="R24" s="251"/>
    </row>
    <row r="25" spans="1:19" ht="15" customHeight="1">
      <c r="A25" s="249">
        <v>1</v>
      </c>
      <c r="B25" s="250" t="str">
        <f>B7</f>
        <v>Městský nohejbalový klub Modřice, z.s. "B"</v>
      </c>
      <c r="C25" s="250"/>
      <c r="D25" s="250" t="s">
        <v>112</v>
      </c>
      <c r="E25" s="250" t="str">
        <f>B15</f>
        <v>NK RUM Holubice</v>
      </c>
      <c r="F25" s="250"/>
      <c r="G25" s="250"/>
      <c r="H25" s="250"/>
      <c r="I25" s="250"/>
      <c r="J25" s="250"/>
      <c r="K25" s="250"/>
      <c r="L25" s="250"/>
      <c r="M25" s="250"/>
      <c r="N25" s="250"/>
      <c r="O25" s="55">
        <v>2</v>
      </c>
      <c r="P25" s="56" t="s">
        <v>112</v>
      </c>
      <c r="Q25" s="56">
        <v>1</v>
      </c>
      <c r="R25" s="57" t="s">
        <v>117</v>
      </c>
      <c r="S25" s="58"/>
    </row>
    <row r="26" spans="1:19" ht="15" customHeight="1">
      <c r="A26" s="249"/>
      <c r="B26" s="250"/>
      <c r="C26" s="250"/>
      <c r="D26" s="250"/>
      <c r="E26" s="250"/>
      <c r="F26" s="250"/>
      <c r="G26" s="250"/>
      <c r="H26" s="250"/>
      <c r="I26" s="250"/>
      <c r="J26" s="250"/>
      <c r="K26" s="250"/>
      <c r="L26" s="250"/>
      <c r="M26" s="250"/>
      <c r="N26" s="250"/>
      <c r="O26" s="59">
        <v>25</v>
      </c>
      <c r="P26" s="56" t="s">
        <v>112</v>
      </c>
      <c r="Q26" s="60">
        <v>27</v>
      </c>
      <c r="R26" s="57" t="s">
        <v>118</v>
      </c>
      <c r="S26" s="58"/>
    </row>
    <row r="27" spans="1:19" ht="15" customHeight="1">
      <c r="A27" s="249">
        <v>2</v>
      </c>
      <c r="B27" s="250" t="str">
        <f>B11</f>
        <v>TJ Dynamo České Budějovice z.s.</v>
      </c>
      <c r="C27" s="250"/>
      <c r="D27" s="250" t="s">
        <v>112</v>
      </c>
      <c r="E27" s="250" t="str">
        <f>B15</f>
        <v>NK RUM Holubice</v>
      </c>
      <c r="F27" s="250"/>
      <c r="G27" s="250"/>
      <c r="H27" s="250"/>
      <c r="I27" s="250"/>
      <c r="J27" s="250"/>
      <c r="K27" s="250"/>
      <c r="L27" s="250"/>
      <c r="M27" s="250"/>
      <c r="N27" s="250"/>
      <c r="O27" s="55">
        <v>2</v>
      </c>
      <c r="P27" s="56" t="s">
        <v>112</v>
      </c>
      <c r="Q27" s="56">
        <v>0</v>
      </c>
      <c r="R27" s="57" t="s">
        <v>117</v>
      </c>
    </row>
    <row r="28" spans="1:19" ht="15" customHeight="1">
      <c r="A28" s="249"/>
      <c r="B28" s="250"/>
      <c r="C28" s="250"/>
      <c r="D28" s="250"/>
      <c r="E28" s="250"/>
      <c r="F28" s="250"/>
      <c r="G28" s="250"/>
      <c r="H28" s="250"/>
      <c r="I28" s="250"/>
      <c r="J28" s="250"/>
      <c r="K28" s="250"/>
      <c r="L28" s="250"/>
      <c r="M28" s="250"/>
      <c r="N28" s="250"/>
      <c r="O28" s="59">
        <v>20</v>
      </c>
      <c r="P28" s="56" t="s">
        <v>112</v>
      </c>
      <c r="Q28" s="60">
        <v>16</v>
      </c>
      <c r="R28" s="57" t="s">
        <v>118</v>
      </c>
    </row>
    <row r="29" spans="1:19" ht="13.2" customHeight="1">
      <c r="A29" s="249">
        <v>3</v>
      </c>
      <c r="B29" s="250" t="str">
        <f>B7</f>
        <v>Městský nohejbalový klub Modřice, z.s. "B"</v>
      </c>
      <c r="C29" s="250"/>
      <c r="D29" s="250" t="s">
        <v>112</v>
      </c>
      <c r="E29" s="250" t="str">
        <f>B11</f>
        <v>TJ Dynamo České Budějovice z.s.</v>
      </c>
      <c r="F29" s="250"/>
      <c r="G29" s="250"/>
      <c r="H29" s="250"/>
      <c r="I29" s="250"/>
      <c r="J29" s="250"/>
      <c r="K29" s="250"/>
      <c r="L29" s="250"/>
      <c r="M29" s="250"/>
      <c r="N29" s="250"/>
      <c r="O29" s="55">
        <v>0</v>
      </c>
      <c r="P29" s="56" t="s">
        <v>112</v>
      </c>
      <c r="Q29" s="56">
        <v>2</v>
      </c>
      <c r="R29" s="57" t="s">
        <v>117</v>
      </c>
    </row>
    <row r="30" spans="1:19" ht="13.2" customHeight="1">
      <c r="A30" s="249"/>
      <c r="B30" s="250"/>
      <c r="C30" s="250"/>
      <c r="D30" s="250"/>
      <c r="E30" s="250"/>
      <c r="F30" s="250"/>
      <c r="G30" s="250"/>
      <c r="H30" s="250"/>
      <c r="I30" s="250"/>
      <c r="J30" s="250"/>
      <c r="K30" s="250"/>
      <c r="L30" s="250"/>
      <c r="M30" s="250"/>
      <c r="N30" s="250"/>
      <c r="O30" s="59">
        <v>9</v>
      </c>
      <c r="P30" s="56" t="s">
        <v>112</v>
      </c>
      <c r="Q30" s="60">
        <v>20</v>
      </c>
      <c r="R30" s="57" t="s">
        <v>118</v>
      </c>
    </row>
    <row r="38" ht="15" customHeight="1"/>
    <row r="56" ht="15" customHeight="1"/>
    <row r="74" ht="15" customHeight="1"/>
    <row r="92" ht="15" customHeight="1"/>
  </sheetData>
  <mergeCells count="138">
    <mergeCell ref="A2:R3"/>
    <mergeCell ref="A4:B6"/>
    <mergeCell ref="C4:R4"/>
    <mergeCell ref="C5:E6"/>
    <mergeCell ref="F5:H6"/>
    <mergeCell ref="I5:K6"/>
    <mergeCell ref="L5:N6"/>
    <mergeCell ref="O5:Q5"/>
    <mergeCell ref="O6:Q6"/>
    <mergeCell ref="A7:A10"/>
    <mergeCell ref="B7:B10"/>
    <mergeCell ref="C7:E10"/>
    <mergeCell ref="F7:F8"/>
    <mergeCell ref="G7:G8"/>
    <mergeCell ref="H7:H8"/>
    <mergeCell ref="I7:I8"/>
    <mergeCell ref="J7:J8"/>
    <mergeCell ref="K7:K8"/>
    <mergeCell ref="L7:L8"/>
    <mergeCell ref="M7:M8"/>
    <mergeCell ref="N7:N8"/>
    <mergeCell ref="O7:O8"/>
    <mergeCell ref="P7:P8"/>
    <mergeCell ref="Q7:Q8"/>
    <mergeCell ref="R7:R8"/>
    <mergeCell ref="F9:F10"/>
    <mergeCell ref="G9:G10"/>
    <mergeCell ref="H9:H10"/>
    <mergeCell ref="I9:I10"/>
    <mergeCell ref="J9:J10"/>
    <mergeCell ref="K9:K10"/>
    <mergeCell ref="L9:L10"/>
    <mergeCell ref="M9:M10"/>
    <mergeCell ref="N9:N10"/>
    <mergeCell ref="O9:O10"/>
    <mergeCell ref="P9:P10"/>
    <mergeCell ref="Q9:Q10"/>
    <mergeCell ref="R9:R10"/>
    <mergeCell ref="A11:A14"/>
    <mergeCell ref="B11:B14"/>
    <mergeCell ref="C11:C12"/>
    <mergeCell ref="D11:D12"/>
    <mergeCell ref="E11:E12"/>
    <mergeCell ref="F11:H14"/>
    <mergeCell ref="I11:I12"/>
    <mergeCell ref="J11:J12"/>
    <mergeCell ref="K11:K12"/>
    <mergeCell ref="L11:L12"/>
    <mergeCell ref="M11:M12"/>
    <mergeCell ref="N11:N12"/>
    <mergeCell ref="O11:O12"/>
    <mergeCell ref="P11:P12"/>
    <mergeCell ref="Q11:Q12"/>
    <mergeCell ref="R11:R12"/>
    <mergeCell ref="C13:C14"/>
    <mergeCell ref="D13:D14"/>
    <mergeCell ref="E13:E14"/>
    <mergeCell ref="I13:I14"/>
    <mergeCell ref="J13:J14"/>
    <mergeCell ref="K13:K14"/>
    <mergeCell ref="L13:L14"/>
    <mergeCell ref="M13:M14"/>
    <mergeCell ref="N13:N14"/>
    <mergeCell ref="O13:O14"/>
    <mergeCell ref="P13:P14"/>
    <mergeCell ref="Q13:Q14"/>
    <mergeCell ref="R13:R14"/>
    <mergeCell ref="A15:A18"/>
    <mergeCell ref="B15:B18"/>
    <mergeCell ref="C15:C16"/>
    <mergeCell ref="D15:D16"/>
    <mergeCell ref="E15:E16"/>
    <mergeCell ref="F15:F16"/>
    <mergeCell ref="G15:G16"/>
    <mergeCell ref="H15:H16"/>
    <mergeCell ref="I15:K18"/>
    <mergeCell ref="L15:L16"/>
    <mergeCell ref="M15:M16"/>
    <mergeCell ref="N15:N16"/>
    <mergeCell ref="O15:O16"/>
    <mergeCell ref="P15:P16"/>
    <mergeCell ref="Q15:Q16"/>
    <mergeCell ref="R15:R16"/>
    <mergeCell ref="C17:C18"/>
    <mergeCell ref="D17:D18"/>
    <mergeCell ref="E17:E18"/>
    <mergeCell ref="F17:F18"/>
    <mergeCell ref="G17:G18"/>
    <mergeCell ref="H17:H18"/>
    <mergeCell ref="L17:L18"/>
    <mergeCell ref="M17:M18"/>
    <mergeCell ref="N17:N18"/>
    <mergeCell ref="O17:O18"/>
    <mergeCell ref="P17:P18"/>
    <mergeCell ref="Q17:Q18"/>
    <mergeCell ref="R17:R18"/>
    <mergeCell ref="A19:A22"/>
    <mergeCell ref="B19:B22"/>
    <mergeCell ref="C19:C20"/>
    <mergeCell ref="D19:D20"/>
    <mergeCell ref="E19:E20"/>
    <mergeCell ref="F19:F20"/>
    <mergeCell ref="G19:G20"/>
    <mergeCell ref="H19:H20"/>
    <mergeCell ref="I19:I20"/>
    <mergeCell ref="J19:J20"/>
    <mergeCell ref="K19:K20"/>
    <mergeCell ref="L19:N22"/>
    <mergeCell ref="O19:O20"/>
    <mergeCell ref="P19:P20"/>
    <mergeCell ref="Q19:Q20"/>
    <mergeCell ref="R19:R20"/>
    <mergeCell ref="C21:C22"/>
    <mergeCell ref="D21:D22"/>
    <mergeCell ref="E21:E22"/>
    <mergeCell ref="F21:F22"/>
    <mergeCell ref="G21:G22"/>
    <mergeCell ref="H21:H22"/>
    <mergeCell ref="I21:I22"/>
    <mergeCell ref="J21:J22"/>
    <mergeCell ref="K21:K22"/>
    <mergeCell ref="O21:O22"/>
    <mergeCell ref="P21:P22"/>
    <mergeCell ref="Q21:Q22"/>
    <mergeCell ref="R21:R22"/>
    <mergeCell ref="A29:A30"/>
    <mergeCell ref="B29:C30"/>
    <mergeCell ref="D29:D30"/>
    <mergeCell ref="E29:N30"/>
    <mergeCell ref="A24:R24"/>
    <mergeCell ref="A25:A26"/>
    <mergeCell ref="B25:C26"/>
    <mergeCell ref="D25:D26"/>
    <mergeCell ref="E25:N26"/>
    <mergeCell ref="A27:A28"/>
    <mergeCell ref="B27:C28"/>
    <mergeCell ref="D27:D28"/>
    <mergeCell ref="E27:N28"/>
  </mergeCells>
  <pageMargins left="0.31527777777777799" right="0.118055555555556" top="0.78749999999999998" bottom="0.78749999999999998" header="0.51180555555555496" footer="0.51180555555555496"/>
  <pageSetup paperSize="9" firstPageNumber="0" orientation="portrait" horizontalDpi="300" verticalDpi="30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164</TotalTime>
  <Application>Microsoft Excel</Application>
  <DocSecurity>0</DocSecurity>
  <ScaleCrop>false</ScaleCrop>
  <HeadingPairs>
    <vt:vector size="4" baseType="variant">
      <vt:variant>
        <vt:lpstr>listy</vt:lpstr>
      </vt:variant>
      <vt:variant>
        <vt:i4>14</vt:i4>
      </vt:variant>
      <vt:variant>
        <vt:lpstr>Pojmenované oblasti</vt:lpstr>
      </vt:variant>
      <vt:variant>
        <vt:i4>22</vt:i4>
      </vt:variant>
    </vt:vector>
  </HeadingPairs>
  <TitlesOfParts>
    <vt:vector size="36" baseType="lpstr">
      <vt:lpstr>Přihlášky MŽ3</vt:lpstr>
      <vt:lpstr>Prezence 10.6.</vt:lpstr>
      <vt:lpstr>Nasazení do skupin</vt:lpstr>
      <vt:lpstr>sk A</vt:lpstr>
      <vt:lpstr>A - výsledky</vt:lpstr>
      <vt:lpstr>sk B</vt:lpstr>
      <vt:lpstr>B - výsledky</vt:lpstr>
      <vt:lpstr>sk C</vt:lpstr>
      <vt:lpstr>C - výsledky</vt:lpstr>
      <vt:lpstr>sk D</vt:lpstr>
      <vt:lpstr>D - výsledky</vt:lpstr>
      <vt:lpstr>Zápasy</vt:lpstr>
      <vt:lpstr>KO</vt:lpstr>
      <vt:lpstr>Zápisy</vt:lpstr>
      <vt:lpstr>Zápasy!_FilterDatabase_0</vt:lpstr>
      <vt:lpstr>Zápasy!_FiltrDatabaze</vt:lpstr>
      <vt:lpstr>'A - výsledky'!Oblast_tisku</vt:lpstr>
      <vt:lpstr>'B - výsledky'!Oblast_tisku</vt:lpstr>
      <vt:lpstr>'C - výsledky'!Oblast_tisku</vt:lpstr>
      <vt:lpstr>'D - výsledky'!Oblast_tisku</vt:lpstr>
      <vt:lpstr>'sk A'!Oblast_tisku</vt:lpstr>
      <vt:lpstr>'sk B'!Oblast_tisku</vt:lpstr>
      <vt:lpstr>'sk C'!Oblast_tisku</vt:lpstr>
      <vt:lpstr>'sk D'!Oblast_tisku</vt:lpstr>
      <vt:lpstr>Zápasy!Oblast_tisku</vt:lpstr>
      <vt:lpstr>Zápisy!Oblast_tisku</vt:lpstr>
      <vt:lpstr>'A - výsledky'!Print_Area_0</vt:lpstr>
      <vt:lpstr>'B - výsledky'!Print_Area_0</vt:lpstr>
      <vt:lpstr>'C - výsledky'!Print_Area_0</vt:lpstr>
      <vt:lpstr>'D - výsledky'!Print_Area_0</vt:lpstr>
      <vt:lpstr>'sk A'!Print_Area_0</vt:lpstr>
      <vt:lpstr>'sk B'!Print_Area_0</vt:lpstr>
      <vt:lpstr>'sk C'!Print_Area_0</vt:lpstr>
      <vt:lpstr>'sk D'!Print_Area_0</vt:lpstr>
      <vt:lpstr>Zápasy!Print_Area_0</vt:lpstr>
      <vt:lpstr>Zápisy!Print_Area_0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DAVID_L</dc:creator>
  <cp:lastModifiedBy>PC</cp:lastModifiedBy>
  <cp:revision>17</cp:revision>
  <cp:lastPrinted>2018-06-10T13:45:30Z</cp:lastPrinted>
  <dcterms:created xsi:type="dcterms:W3CDTF">2014-08-25T11:10:33Z</dcterms:created>
  <dcterms:modified xsi:type="dcterms:W3CDTF">2018-07-19T11:34:35Z</dcterms:modified>
  <dc:language>cs-CZ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