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14" activeTab="20"/>
  </bookViews>
  <sheets>
    <sheet name="Přihlášky D1" sheetId="1" r:id="rId1"/>
    <sheet name="Prezence 10.11." sheetId="2" r:id="rId2"/>
    <sheet name="Nasazení do skupin" sheetId="3" r:id="rId3"/>
    <sheet name="sk A" sheetId="4" r:id="rId4"/>
    <sheet name="A - výsledky" sheetId="5" r:id="rId5"/>
    <sheet name="sk B" sheetId="6" r:id="rId6"/>
    <sheet name="B - výsledky" sheetId="7" r:id="rId7"/>
    <sheet name="sk C" sheetId="8" r:id="rId8"/>
    <sheet name="C - výsledky" sheetId="9" r:id="rId9"/>
    <sheet name="sk D" sheetId="10" r:id="rId10"/>
    <sheet name="D - výsledky" sheetId="11" r:id="rId11"/>
    <sheet name="sk E" sheetId="12" r:id="rId12"/>
    <sheet name="E - výsledky" sheetId="13" r:id="rId13"/>
    <sheet name="sk F" sheetId="14" r:id="rId14"/>
    <sheet name="F - výsledky" sheetId="15" r:id="rId15"/>
    <sheet name="sk G" sheetId="16" r:id="rId16"/>
    <sheet name="G - výsledky" sheetId="17" r:id="rId17"/>
    <sheet name="sk H" sheetId="18" r:id="rId18"/>
    <sheet name="H - výsledky" sheetId="19" r:id="rId19"/>
    <sheet name="Zápasy" sheetId="20" r:id="rId20"/>
    <sheet name="KO " sheetId="21" r:id="rId21"/>
    <sheet name="Zápisy" sheetId="22" r:id="rId22"/>
    <sheet name="List1" sheetId="23" r:id="rId23"/>
  </sheets>
  <externalReferences>
    <externalReference r:id="rId26"/>
  </externalReferences>
  <definedNames>
    <definedName name="_xlnm__FilterDatabase" localSheetId="19">'Zápasy'!$B$3:$H$51</definedName>
    <definedName name="_xlnm_Print_Area" localSheetId="4">'A - výsledky'!$A$1:$R$36</definedName>
    <definedName name="_xlnm_Print_Area" localSheetId="6">'B - výsledky'!$A$1:$R$36</definedName>
    <definedName name="_xlnm_Print_Area" localSheetId="8">'C - výsledky'!$A$1:$R$36</definedName>
    <definedName name="_xlnm_Print_Area" localSheetId="10">'D - výsledky'!$A$1:$R$36</definedName>
    <definedName name="_xlnm_Print_Area" localSheetId="12">'E - výsledky'!$A$1:$R$36</definedName>
    <definedName name="_xlnm_Print_Area" localSheetId="14">'F - výsledky'!$A$1:$R$36</definedName>
    <definedName name="_xlnm_Print_Area" localSheetId="16">'G - výsledky'!$A$1:$R$36</definedName>
    <definedName name="_xlnm_Print_Area" localSheetId="18">'H - výsledky'!$A$1:$R$36</definedName>
    <definedName name="_xlnm_Print_Area" localSheetId="20">'KO '!$A$1:$F$35</definedName>
    <definedName name="_xlnm_Print_Area" localSheetId="3">'sk A'!$A$2:$R$36</definedName>
    <definedName name="_xlnm_Print_Area" localSheetId="5">'sk B'!$A$2:$R$36</definedName>
    <definedName name="_xlnm_Print_Area" localSheetId="7">'sk C'!$A$2:$R$36</definedName>
    <definedName name="_xlnm_Print_Area" localSheetId="9">'sk D'!$A$2:$R$36</definedName>
    <definedName name="_xlnm_Print_Area" localSheetId="11">'sk E'!$A$2:$R$36</definedName>
    <definedName name="_xlnm_Print_Area" localSheetId="13">'sk F'!$A$2:$R$36</definedName>
    <definedName name="_xlnm_Print_Area" localSheetId="15">'sk G'!$A$2:$R$36</definedName>
    <definedName name="_xlnm_Print_Area" localSheetId="17">'sk H'!$A$2:$R$36</definedName>
    <definedName name="_xlnm_Print_Area" localSheetId="19">'Zápasy'!$A$3:$H$67</definedName>
    <definedName name="_xlnm_Print_Area" localSheetId="21">'Zápisy'!$A$2:$S$38</definedName>
    <definedName name="_xlnm_Print_Area_0" localSheetId="4">'A - výsledky'!$A$1:$R$36</definedName>
    <definedName name="_xlnm_Print_Area_0" localSheetId="6">'B - výsledky'!$A$1:$R$36</definedName>
    <definedName name="_xlnm_Print_Area_0" localSheetId="8">'C - výsledky'!$A$1:$R$36</definedName>
    <definedName name="_xlnm_Print_Area_0" localSheetId="10">'D - výsledky'!$A$1:$R$36</definedName>
    <definedName name="_xlnm_Print_Area_0" localSheetId="12">'E - výsledky'!$A$1:$R$36</definedName>
    <definedName name="_xlnm_Print_Area_0" localSheetId="14">'F - výsledky'!$A$1:$R$36</definedName>
    <definedName name="_xlnm_Print_Area_0" localSheetId="16">'G - výsledky'!$A$1:$R$36</definedName>
    <definedName name="_xlnm_Print_Area_0" localSheetId="18">'H - výsledky'!$A$1:$R$36</definedName>
    <definedName name="_xlnm_Print_Area_0" localSheetId="20">'KO '!$A$1:$F$35</definedName>
    <definedName name="_xlnm_Print_Area_0" localSheetId="3">'sk A'!$A$2:$R$36</definedName>
    <definedName name="_xlnm_Print_Area_0" localSheetId="5">'sk B'!$A$2:$R$36</definedName>
    <definedName name="_xlnm_Print_Area_0" localSheetId="7">'sk C'!$A$2:$R$36</definedName>
    <definedName name="_xlnm_Print_Area_0" localSheetId="9">'sk D'!$A$2:$R$36</definedName>
    <definedName name="_xlnm_Print_Area_0" localSheetId="11">'sk E'!$A$2:$R$36</definedName>
    <definedName name="_xlnm_Print_Area_0" localSheetId="13">'sk F'!$A$2:$R$36</definedName>
    <definedName name="_xlnm_Print_Area_0" localSheetId="15">'sk G'!$A$2:$R$36</definedName>
    <definedName name="_xlnm_Print_Area_0" localSheetId="17">'sk H'!$A$2:$R$36</definedName>
    <definedName name="_xlnm_Print_Area_0" localSheetId="19">'Zápasy'!$A$3:$H$67</definedName>
    <definedName name="_xlnm_Print_Area_0" localSheetId="21">'Zápisy'!$A$2:$S$38</definedName>
    <definedName name="contacted">'[1]Pomucky'!$C$2:$C$3</definedName>
    <definedName name="_xlnm.Print_Area" localSheetId="4">'A - výsledky'!$A$1:$R$36</definedName>
    <definedName name="_xlnm.Print_Area" localSheetId="6">'B - výsledky'!$A$1:$R$36</definedName>
    <definedName name="_xlnm.Print_Area" localSheetId="8">'C - výsledky'!$A$1:$R$36</definedName>
    <definedName name="_xlnm.Print_Area" localSheetId="10">'D - výsledky'!$A$1:$R$36</definedName>
    <definedName name="_xlnm.Print_Area" localSheetId="12">'E - výsledky'!$A$1:$R$36</definedName>
    <definedName name="_xlnm.Print_Area" localSheetId="14">'F - výsledky'!$A$1:$R$36</definedName>
    <definedName name="_xlnm.Print_Area" localSheetId="16">'G - výsledky'!$A$1:$R$36</definedName>
    <definedName name="_xlnm.Print_Area" localSheetId="18">'H - výsledky'!$A$1:$R$36</definedName>
    <definedName name="_xlnm.Print_Area" localSheetId="20">'KO '!$A$1:$F$35</definedName>
    <definedName name="_xlnm.Print_Area" localSheetId="3">'sk A'!$A$2:$R$36</definedName>
    <definedName name="_xlnm.Print_Area" localSheetId="5">'sk B'!$A$2:$R$36</definedName>
    <definedName name="_xlnm.Print_Area" localSheetId="7">'sk C'!$A$2:$R$36</definedName>
    <definedName name="_xlnm.Print_Area" localSheetId="9">'sk D'!$A$2:$R$36</definedName>
    <definedName name="_xlnm.Print_Area" localSheetId="11">'sk E'!$A$2:$R$36</definedName>
    <definedName name="_xlnm.Print_Area" localSheetId="13">'sk F'!$A$2:$R$36</definedName>
    <definedName name="_xlnm.Print_Area" localSheetId="15">'sk G'!$A$2:$R$36</definedName>
    <definedName name="_xlnm.Print_Area" localSheetId="17">'sk H'!$A$2:$R$36</definedName>
    <definedName name="_xlnm.Print_Area" localSheetId="19">'Zápasy'!$A$3:$H$67</definedName>
    <definedName name="_xlnm.Print_Area" localSheetId="21">'Zápisy'!$A$2:$S$38</definedName>
    <definedName name="Ucast">'[1]Pomucky'!$A$2:$A$3</definedName>
    <definedName name="volba" localSheetId="1">NA()</definedName>
    <definedName name="volba" localSheetId="21">NA()</definedName>
    <definedName name="volba">NA()</definedName>
  </definedNames>
  <calcPr fullCalcOnLoad="1"/>
</workbook>
</file>

<file path=xl/sharedStrings.xml><?xml version="1.0" encoding="utf-8"?>
<sst xmlns="http://schemas.openxmlformats.org/spreadsheetml/2006/main" count="1227" uniqueCount="276">
  <si>
    <t>MČR dorost jednotlivci České Budějovice 10.11.2018</t>
  </si>
  <si>
    <t>mail</t>
  </si>
  <si>
    <t>pošta</t>
  </si>
  <si>
    <t>počet</t>
  </si>
  <si>
    <t>přijato</t>
  </si>
  <si>
    <t>klub</t>
  </si>
  <si>
    <t>soutěž</t>
  </si>
  <si>
    <t>T.J. SOKOL Holice</t>
  </si>
  <si>
    <t>Marek Líbal</t>
  </si>
  <si>
    <t>BDL</t>
  </si>
  <si>
    <t>TJ SLAVOJ Český Brod</t>
  </si>
  <si>
    <t>Martin Janik</t>
  </si>
  <si>
    <t>Tělovýchovná jednota Radomyšl, z.s.</t>
  </si>
  <si>
    <t>Slavíček Josef</t>
  </si>
  <si>
    <t>TJ Sokol Zbečník</t>
  </si>
  <si>
    <t>Lukáš Vlach</t>
  </si>
  <si>
    <t>TJ Spartak MSEM Přerov - oddíl nohejbalu</t>
  </si>
  <si>
    <t>Pavel Janek</t>
  </si>
  <si>
    <t>Slovan Chabařovice</t>
  </si>
  <si>
    <t>Vlastimil Pabián</t>
  </si>
  <si>
    <t>KP</t>
  </si>
  <si>
    <t>NK CLIMAX Vsetín</t>
  </si>
  <si>
    <t>Lumír Gebel</t>
  </si>
  <si>
    <t>TJ Dynamo ČEZ České Budějovice</t>
  </si>
  <si>
    <t>Bronislav Pilbauer</t>
  </si>
  <si>
    <t>Městský nohejbalový klub Modřice, z.s.</t>
  </si>
  <si>
    <t>Petr Gulda</t>
  </si>
  <si>
    <t>TJ Pankrác</t>
  </si>
  <si>
    <t>Luboš Albrecht</t>
  </si>
  <si>
    <t>SK Liapor - Witte Karlovy Vary z.s.</t>
  </si>
  <si>
    <t>František Veselý</t>
  </si>
  <si>
    <t>SK Šacung Benešov 1947</t>
  </si>
  <si>
    <t>Miloslav Ziegler</t>
  </si>
  <si>
    <t xml:space="preserve">Náhradníci: </t>
  </si>
  <si>
    <t>1.</t>
  </si>
  <si>
    <t>NK CLIMAX Vsetín "D"</t>
  </si>
  <si>
    <t>2.</t>
  </si>
  <si>
    <t>T.J. SOKOL Holice "D"</t>
  </si>
  <si>
    <t xml:space="preserve">Přihlášky do 26.10.2018 dle Termínového kalendáře </t>
  </si>
  <si>
    <t>Kritéria pro přijetí sestav</t>
  </si>
  <si>
    <t>2. Jeden startující od každého týmu.</t>
  </si>
  <si>
    <t>3. Druhý startující z týmu hrajícího BDL.</t>
  </si>
  <si>
    <t>4. Třetí sestava pořadatele</t>
  </si>
  <si>
    <t>5. Třetí sestava dle pořadí MČR jednotlivců 2017</t>
  </si>
  <si>
    <t>Kamil Kleník, v.r.</t>
  </si>
  <si>
    <t>Předseda STK - ČNS</t>
  </si>
  <si>
    <t>V Praze dne 30.10.2018</t>
  </si>
  <si>
    <t>Prezence MČR jednotlivců dorostu České Budějovice 10.11.2018</t>
  </si>
  <si>
    <t>Název týmu</t>
  </si>
  <si>
    <t>r.č.</t>
  </si>
  <si>
    <t>Jméno</t>
  </si>
  <si>
    <t>č.dr.</t>
  </si>
  <si>
    <t>Kapitán</t>
  </si>
  <si>
    <t>Trenér</t>
  </si>
  <si>
    <t xml:space="preserve">T.J. SOKOL Holice "A" - </t>
  </si>
  <si>
    <t>Veselý Dominik</t>
  </si>
  <si>
    <t>Líbal</t>
  </si>
  <si>
    <t xml:space="preserve">T.J. SOKOL Holice "B" - </t>
  </si>
  <si>
    <t>Vojtíšek Marek</t>
  </si>
  <si>
    <t xml:space="preserve">T.J. SOKOL Holice "C" - </t>
  </si>
  <si>
    <t>Levý Patrik</t>
  </si>
  <si>
    <t>TJ SLAVOJ Český Brod "A" -</t>
  </si>
  <si>
    <t>Kovařík Jaroslav</t>
  </si>
  <si>
    <t>TJ SLAVOJ Český Brod "B" -</t>
  </si>
  <si>
    <t>Truc Nikolas</t>
  </si>
  <si>
    <t>TJ SLAVOJ Český Brod "C" -</t>
  </si>
  <si>
    <t>Ungermann Vilém</t>
  </si>
  <si>
    <t>TJ Radomyšl, z.s. "A" -</t>
  </si>
  <si>
    <t>TJ Radomyšl, z.s. "B" -</t>
  </si>
  <si>
    <t>Švancar Martin</t>
  </si>
  <si>
    <t>TJ Radomyšl, z.s. "C" -</t>
  </si>
  <si>
    <t>Ježek Tomáš</t>
  </si>
  <si>
    <t>TJ Sokol Zbečník "A" -</t>
  </si>
  <si>
    <t>Pohl Václav</t>
  </si>
  <si>
    <t>Vlach</t>
  </si>
  <si>
    <t>TJ Spartak MSEM Přerov "A" -</t>
  </si>
  <si>
    <t>Dreiseitl Jiří</t>
  </si>
  <si>
    <t>Janek</t>
  </si>
  <si>
    <t>TJ Spartak MSEM Přerov "B" -</t>
  </si>
  <si>
    <t>Pokorný Dominik</t>
  </si>
  <si>
    <t>TJ Spartak MSEM Přerov "C" -</t>
  </si>
  <si>
    <t>Pírek Jakub</t>
  </si>
  <si>
    <t>Slovan Chabařovice -</t>
  </si>
  <si>
    <t>Henzl Adam</t>
  </si>
  <si>
    <t>NK CLIMAX Vsetín "A" -</t>
  </si>
  <si>
    <t>Bílý Daniel</t>
  </si>
  <si>
    <t>Gebel</t>
  </si>
  <si>
    <t>NK CLIMAX Vsetín "B" -</t>
  </si>
  <si>
    <t>Majštiník David</t>
  </si>
  <si>
    <t>NK CLIMAX Vsetín "C" -</t>
  </si>
  <si>
    <t>Stařičný Rudolf</t>
  </si>
  <si>
    <t>TJ Dynamo ČEZ České Budějovice "A" -</t>
  </si>
  <si>
    <t>Žikeš David</t>
  </si>
  <si>
    <t>TJ Dynamo ČEZ České Budějovice "B" -</t>
  </si>
  <si>
    <t>Chvátal David</t>
  </si>
  <si>
    <t>TJ Dynamo ČEZ České Budějovice "C" -</t>
  </si>
  <si>
    <t>Škoda Petr</t>
  </si>
  <si>
    <t>TJ Dynamo ČEZ České Budějovice "D" -</t>
  </si>
  <si>
    <t>Novotný Jan</t>
  </si>
  <si>
    <t>fe</t>
  </si>
  <si>
    <t>Bartoš Jan</t>
  </si>
  <si>
    <t>Laťák</t>
  </si>
  <si>
    <t>MNK Modřice, z.s. "B" -</t>
  </si>
  <si>
    <t>Svoboda Tomáš</t>
  </si>
  <si>
    <t>MNK Modřice, z.s. "C" -</t>
  </si>
  <si>
    <t>Jonas Michal</t>
  </si>
  <si>
    <t>T.J. SOKOL Holice "D" - náhr.</t>
  </si>
  <si>
    <t>Vohradník Vít</t>
  </si>
  <si>
    <t>SK Liapor - Witte Karlovy Vary z.s. "A" -</t>
  </si>
  <si>
    <t>Tolar Lukáš</t>
  </si>
  <si>
    <t>Dutka</t>
  </si>
  <si>
    <t>SK Liapor - Witte Karlovy Vary z.s. "B" -</t>
  </si>
  <si>
    <t>Rendl Zdeněk</t>
  </si>
  <si>
    <t>SK Liapor - Witte Karlovy Vary z.s. "C" -</t>
  </si>
  <si>
    <t>Gregor Pavel</t>
  </si>
  <si>
    <t>SK Šacung Benešov 1947 "A" -</t>
  </si>
  <si>
    <t>Krunert Michal</t>
  </si>
  <si>
    <t>SK Šacung Benešov 1947 "B" -</t>
  </si>
  <si>
    <t>Šperlík Jan</t>
  </si>
  <si>
    <t>SK Šacung Benešov 1947 "C" -</t>
  </si>
  <si>
    <t>Krunert Lukáš</t>
  </si>
  <si>
    <t>D1</t>
  </si>
  <si>
    <t>20. BOTAS MČR jednotlivců dorostu</t>
  </si>
  <si>
    <t>České Budějovice 10.11.2018</t>
  </si>
  <si>
    <t>Skupina</t>
  </si>
  <si>
    <t>č.d.</t>
  </si>
  <si>
    <t>A</t>
  </si>
  <si>
    <t>MNK Modřice, z.s. “A“</t>
  </si>
  <si>
    <t>B</t>
  </si>
  <si>
    <t>C</t>
  </si>
  <si>
    <t>D</t>
  </si>
  <si>
    <t>E</t>
  </si>
  <si>
    <t>F</t>
  </si>
  <si>
    <t>G</t>
  </si>
  <si>
    <t>H</t>
  </si>
  <si>
    <t>skóre sety</t>
  </si>
  <si>
    <t>body</t>
  </si>
  <si>
    <t>skóre míče</t>
  </si>
  <si>
    <t>pořadí</t>
  </si>
  <si>
    <t>MČR</t>
  </si>
  <si>
    <t>:</t>
  </si>
  <si>
    <t>Výsledky zápasů</t>
  </si>
  <si>
    <t>sety</t>
  </si>
  <si>
    <t>míče</t>
  </si>
  <si>
    <t>Vítězí družstvo  :   …………………………….   ….  :  ….    skóre :   ……  :  ……</t>
  </si>
  <si>
    <t>Zápis o utkání na turnaji</t>
  </si>
  <si>
    <t xml:space="preserve">Kategorie : </t>
  </si>
  <si>
    <t>Skupina :</t>
  </si>
  <si>
    <t>Kurt :</t>
  </si>
  <si>
    <t>družstvo  A</t>
  </si>
  <si>
    <t>družstvo B</t>
  </si>
  <si>
    <t>I.   Set  :</t>
  </si>
  <si>
    <t>II. Set  :</t>
  </si>
  <si>
    <t>III. Set  :</t>
  </si>
  <si>
    <t xml:space="preserve">  </t>
  </si>
  <si>
    <t xml:space="preserve"> </t>
  </si>
  <si>
    <t>zápas</t>
  </si>
  <si>
    <t>skupina</t>
  </si>
  <si>
    <t>kolo</t>
  </si>
  <si>
    <t>hřiště č.</t>
  </si>
  <si>
    <t>České Budějovice</t>
  </si>
  <si>
    <t>skupina A až H</t>
  </si>
  <si>
    <t>I.</t>
  </si>
  <si>
    <t>II.</t>
  </si>
  <si>
    <t>III.</t>
  </si>
  <si>
    <t>IV.</t>
  </si>
  <si>
    <t>V.</t>
  </si>
  <si>
    <t>VI.</t>
  </si>
  <si>
    <t>Play-off</t>
  </si>
  <si>
    <t>OF1</t>
  </si>
  <si>
    <t>OF2</t>
  </si>
  <si>
    <t>OF3</t>
  </si>
  <si>
    <t>OF4</t>
  </si>
  <si>
    <t>OF5</t>
  </si>
  <si>
    <t>OF6</t>
  </si>
  <si>
    <t>OF7</t>
  </si>
  <si>
    <t>OF8</t>
  </si>
  <si>
    <t>ČF1</t>
  </si>
  <si>
    <t>ČF2</t>
  </si>
  <si>
    <t>ČF3</t>
  </si>
  <si>
    <t>ČF4</t>
  </si>
  <si>
    <t>SF1</t>
  </si>
  <si>
    <t>SF2</t>
  </si>
  <si>
    <t>3M</t>
  </si>
  <si>
    <t>Osmifinále</t>
  </si>
  <si>
    <t>Čtvrtfinále</t>
  </si>
  <si>
    <t>Semifinále</t>
  </si>
  <si>
    <t>Finále</t>
  </si>
  <si>
    <t>VÍTĚZ</t>
  </si>
  <si>
    <t>A1</t>
  </si>
  <si>
    <t>Modřice B</t>
  </si>
  <si>
    <t xml:space="preserve"> Šacung A</t>
  </si>
  <si>
    <t xml:space="preserve">H2 </t>
  </si>
  <si>
    <t>Šacung A</t>
  </si>
  <si>
    <t xml:space="preserve"> 0:2 (8:10, 2:10)</t>
  </si>
  <si>
    <t>Český Brod A</t>
  </si>
  <si>
    <t>B1</t>
  </si>
  <si>
    <t>0:2 (6:10, 1:10)</t>
  </si>
  <si>
    <t xml:space="preserve"> Český Brod A</t>
  </si>
  <si>
    <t>G2</t>
  </si>
  <si>
    <t>KV A</t>
  </si>
  <si>
    <t xml:space="preserve"> 2:1 (10:4, 2:10, 10:8)</t>
  </si>
  <si>
    <t>C1</t>
  </si>
  <si>
    <t>Radomyšl A</t>
  </si>
  <si>
    <t>2:1 (10:6, 6:10, 10:5)</t>
  </si>
  <si>
    <t xml:space="preserve"> Radomyšl A </t>
  </si>
  <si>
    <t>F2</t>
  </si>
  <si>
    <t>Holice B</t>
  </si>
  <si>
    <t xml:space="preserve">  2:0 (10:5, 10:4)</t>
  </si>
  <si>
    <t>Modřice</t>
  </si>
  <si>
    <t>Modřice A</t>
  </si>
  <si>
    <t>0:2 (6:10, 4:10)</t>
  </si>
  <si>
    <t xml:space="preserve"> Modřice A</t>
  </si>
  <si>
    <t>E2</t>
  </si>
  <si>
    <t>Radomyšl B</t>
  </si>
  <si>
    <t xml:space="preserve"> 2:1 (7:10, 10:6, 10:9)</t>
  </si>
  <si>
    <t>E1</t>
  </si>
  <si>
    <t>Vsetín A</t>
  </si>
  <si>
    <t xml:space="preserve"> Vsetín A</t>
  </si>
  <si>
    <t>A2</t>
  </si>
  <si>
    <t>Dynamo ČB B</t>
  </si>
  <si>
    <t xml:space="preserve"> 2:0 (10:4, 10:8)</t>
  </si>
  <si>
    <t>Zbečník</t>
  </si>
  <si>
    <t>F1</t>
  </si>
  <si>
    <t>0:2(9:10, 9:10)</t>
  </si>
  <si>
    <t xml:space="preserve"> Zbečník</t>
  </si>
  <si>
    <t xml:space="preserve">B2 </t>
  </si>
  <si>
    <t>Spartak Přerov A</t>
  </si>
  <si>
    <t xml:space="preserve"> 2:0 (10:6, 10:7)</t>
  </si>
  <si>
    <t>G1</t>
  </si>
  <si>
    <t>Dynamo ČB A</t>
  </si>
  <si>
    <t>2:0 (10:2, 10:9)</t>
  </si>
  <si>
    <t xml:space="preserve"> Dynamo ČB A</t>
  </si>
  <si>
    <t>C2</t>
  </si>
  <si>
    <t>Vsetín B</t>
  </si>
  <si>
    <t xml:space="preserve"> 2:1 (5:10, 10:5, 10:7)</t>
  </si>
  <si>
    <t>H1</t>
  </si>
  <si>
    <t>Holice A</t>
  </si>
  <si>
    <t>2:0 (10:9, 10:4)</t>
  </si>
  <si>
    <t xml:space="preserve"> Holice A</t>
  </si>
  <si>
    <t>D2</t>
  </si>
  <si>
    <t>Šacung B</t>
  </si>
  <si>
    <t>2:0 (10:4, 10:6)</t>
  </si>
  <si>
    <t>2:0 (10:9, 10:9)</t>
  </si>
  <si>
    <t>Datum</t>
  </si>
  <si>
    <t>ZÁPIS O UTKÁNÍ V NOHEJBALU - jednorázové soutěže</t>
  </si>
  <si>
    <t>SOUTĚŽ:</t>
  </si>
  <si>
    <t xml:space="preserve"> KATEGORIE:</t>
  </si>
  <si>
    <t xml:space="preserve"> UTKÁNÍ Č.:</t>
  </si>
  <si>
    <t xml:space="preserve"> SKUPINA:</t>
  </si>
  <si>
    <t>DATUM:</t>
  </si>
  <si>
    <t xml:space="preserve"> HŘIŠTĚ Č.:</t>
  </si>
  <si>
    <t xml:space="preserve"> ZAČÁTEK:</t>
  </si>
  <si>
    <t xml:space="preserve"> KONEC:</t>
  </si>
  <si>
    <t xml:space="preserve"> ROZHODČÍ:</t>
  </si>
  <si>
    <t xml:space="preserve"> TRENÉR D:</t>
  </si>
  <si>
    <t xml:space="preserve"> KAPITÁN D:</t>
  </si>
  <si>
    <t>podpis</t>
  </si>
  <si>
    <t xml:space="preserve"> TRENÉR H:</t>
  </si>
  <si>
    <t xml:space="preserve"> KAPITÁN H:</t>
  </si>
  <si>
    <t>SET</t>
  </si>
  <si>
    <t>DOMÁCÍ</t>
  </si>
  <si>
    <t>T</t>
  </si>
  <si>
    <t>HOSTÉ</t>
  </si>
  <si>
    <t>MÍČE</t>
  </si>
  <si>
    <t>SETY</t>
  </si>
  <si>
    <t>ZÁPAS</t>
  </si>
  <si>
    <t>3.</t>
  </si>
  <si>
    <t>REG. Č.</t>
  </si>
  <si>
    <t>POZNÁMKA</t>
  </si>
  <si>
    <t>JMÉNO</t>
  </si>
  <si>
    <t>Č. DRESU</t>
  </si>
  <si>
    <t>2:1 (10:3, 9:10, 10:9)</t>
  </si>
  <si>
    <t>Pokuta 500,-</t>
  </si>
  <si>
    <t>Odhlášen 08.11.</t>
  </si>
  <si>
    <t>přijat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</si>
</sst>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  <numFmt numFmtId="165" formatCode="hh:mm:ss"/>
    <numFmt numFmtId="166" formatCode="0.00\ %"/>
  </numFmts>
  <fonts count="110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37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name val="Arial CE"/>
      <family val="0"/>
    </font>
    <font>
      <b/>
      <sz val="11"/>
      <name val="Times New Roman"/>
      <family val="1"/>
    </font>
    <font>
      <b/>
      <sz val="10"/>
      <name val="Arial CE"/>
      <family val="0"/>
    </font>
    <font>
      <sz val="11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10"/>
      <name val="Arial CE"/>
      <family val="0"/>
    </font>
    <font>
      <b/>
      <sz val="16"/>
      <name val="Tahoma"/>
      <family val="2"/>
    </font>
    <font>
      <b/>
      <sz val="48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b/>
      <sz val="22"/>
      <name val="Arial CE"/>
      <family val="2"/>
    </font>
    <font>
      <b/>
      <sz val="14"/>
      <name val="Tahoma"/>
      <family val="2"/>
    </font>
    <font>
      <b/>
      <sz val="20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sz val="36"/>
      <name val="Tahoma"/>
      <family val="2"/>
    </font>
    <font>
      <b/>
      <sz val="9"/>
      <color indexed="21"/>
      <name val="Tahoma"/>
      <family val="2"/>
    </font>
    <font>
      <b/>
      <sz val="20"/>
      <name val="Arial CE"/>
      <family val="2"/>
    </font>
    <font>
      <sz val="18"/>
      <name val="Tahoma"/>
      <family val="2"/>
    </font>
    <font>
      <i/>
      <sz val="10"/>
      <name val="Tahoma"/>
      <family val="2"/>
    </font>
    <font>
      <i/>
      <sz val="14"/>
      <name val="Tahoma"/>
      <family val="2"/>
    </font>
    <font>
      <b/>
      <sz val="24"/>
      <color indexed="30"/>
      <name val="Tahoma"/>
      <family val="2"/>
    </font>
    <font>
      <b/>
      <sz val="24"/>
      <color indexed="21"/>
      <name val="Tahoma"/>
      <family val="2"/>
    </font>
    <font>
      <b/>
      <sz val="18"/>
      <name val="Arial CE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8"/>
      <name val="Tahoma"/>
      <family val="2"/>
    </font>
    <font>
      <b/>
      <sz val="14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0"/>
    </font>
    <font>
      <sz val="12.1"/>
      <color indexed="8"/>
      <name val="Calibri"/>
      <family val="2"/>
    </font>
    <font>
      <sz val="10"/>
      <name val="Arial CE"/>
      <family val="0"/>
    </font>
    <font>
      <sz val="10"/>
      <name val="Times New Roman"/>
      <family val="1"/>
    </font>
    <font>
      <sz val="7"/>
      <color indexed="8"/>
      <name val="Calibri"/>
      <family val="2"/>
    </font>
    <font>
      <sz val="7"/>
      <color indexed="8"/>
      <name val="Arial"/>
      <family val="2"/>
    </font>
    <font>
      <b/>
      <sz val="10"/>
      <color indexed="55"/>
      <name val="Arial CE"/>
      <family val="0"/>
    </font>
    <font>
      <sz val="12"/>
      <name val="Arial"/>
      <family val="2"/>
    </font>
    <font>
      <sz val="10"/>
      <color indexed="57"/>
      <name val="Arial CE"/>
      <family val="0"/>
    </font>
    <font>
      <b/>
      <sz val="10"/>
      <color indexed="62"/>
      <name val="Arial CE"/>
      <family val="0"/>
    </font>
    <font>
      <sz val="10"/>
      <color indexed="56"/>
      <name val="Arial CE"/>
      <family val="0"/>
    </font>
    <font>
      <b/>
      <sz val="10"/>
      <color indexed="53"/>
      <name val="Arial CE"/>
      <family val="0"/>
    </font>
    <font>
      <sz val="10"/>
      <color indexed="25"/>
      <name val="Arial CE"/>
      <family val="0"/>
    </font>
    <font>
      <b/>
      <sz val="10"/>
      <color indexed="25"/>
      <name val="Arial CE"/>
      <family val="0"/>
    </font>
    <font>
      <b/>
      <sz val="10"/>
      <color indexed="56"/>
      <name val="Arial CE"/>
      <family val="0"/>
    </font>
    <font>
      <sz val="10"/>
      <color indexed="55"/>
      <name val="Arial CE"/>
      <family val="0"/>
    </font>
    <font>
      <b/>
      <sz val="10"/>
      <color indexed="57"/>
      <name val="Arial CE"/>
      <family val="0"/>
    </font>
    <font>
      <sz val="10"/>
      <color indexed="62"/>
      <name val="Arial CE"/>
      <family val="0"/>
    </font>
    <font>
      <sz val="9"/>
      <name val="Arial CE"/>
      <family val="2"/>
    </font>
    <font>
      <sz val="10"/>
      <color indexed="53"/>
      <name val="Arial CE"/>
      <family val="0"/>
    </font>
    <font>
      <sz val="9"/>
      <name val="Arial"/>
      <family val="2"/>
    </font>
    <font>
      <b/>
      <u val="single"/>
      <sz val="12"/>
      <name val="Arial CE"/>
      <family val="0"/>
    </font>
    <font>
      <sz val="8"/>
      <color indexed="8"/>
      <name val="Arial"/>
      <family val="2"/>
    </font>
    <font>
      <i/>
      <sz val="8"/>
      <name val="Arial CE"/>
      <family val="0"/>
    </font>
    <font>
      <sz val="10"/>
      <color indexed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9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6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101" fillId="28" borderId="0" applyNumberFormat="0" applyBorder="0" applyAlignment="0" applyProtection="0"/>
    <xf numFmtId="0" fontId="5" fillId="27" borderId="6" applyNumberFormat="0" applyAlignment="0" applyProtection="0"/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102" fillId="0" borderId="8" applyNumberFormat="0" applyFill="0" applyAlignment="0" applyProtection="0"/>
    <xf numFmtId="0" fontId="103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10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2" borderId="9" applyNumberFormat="0" applyAlignment="0" applyProtection="0"/>
    <xf numFmtId="0" fontId="107" fillId="33" borderId="9" applyNumberFormat="0" applyAlignment="0" applyProtection="0"/>
    <xf numFmtId="0" fontId="108" fillId="33" borderId="10" applyNumberFormat="0" applyAlignment="0" applyProtection="0"/>
    <xf numFmtId="0" fontId="10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4" fillId="34" borderId="0" applyNumberFormat="0" applyBorder="0" applyAlignment="0" applyProtection="0"/>
    <xf numFmtId="0" fontId="94" fillId="35" borderId="0" applyNumberFormat="0" applyBorder="0" applyAlignment="0" applyProtection="0"/>
    <xf numFmtId="0" fontId="94" fillId="36" borderId="0" applyNumberFormat="0" applyBorder="0" applyAlignment="0" applyProtection="0"/>
    <xf numFmtId="0" fontId="94" fillId="37" borderId="0" applyNumberFormat="0" applyBorder="0" applyAlignment="0" applyProtection="0"/>
    <xf numFmtId="0" fontId="94" fillId="38" borderId="0" applyNumberFormat="0" applyBorder="0" applyAlignment="0" applyProtection="0"/>
    <xf numFmtId="0" fontId="94" fillId="39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16" fillId="40" borderId="13" xfId="0" applyFont="1" applyFill="1" applyBorder="1" applyAlignment="1">
      <alignment/>
    </xf>
    <xf numFmtId="0" fontId="16" fillId="40" borderId="14" xfId="0" applyFont="1" applyFill="1" applyBorder="1" applyAlignment="1">
      <alignment/>
    </xf>
    <xf numFmtId="0" fontId="16" fillId="40" borderId="15" xfId="0" applyFont="1" applyFill="1" applyBorder="1" applyAlignment="1">
      <alignment horizontal="center"/>
    </xf>
    <xf numFmtId="0" fontId="16" fillId="40" borderId="16" xfId="0" applyFont="1" applyFill="1" applyBorder="1" applyAlignment="1">
      <alignment horizontal="center"/>
    </xf>
    <xf numFmtId="0" fontId="16" fillId="40" borderId="17" xfId="0" applyFont="1" applyFill="1" applyBorder="1" applyAlignment="1">
      <alignment horizontal="center"/>
    </xf>
    <xf numFmtId="0" fontId="17" fillId="40" borderId="0" xfId="0" applyFont="1" applyFill="1" applyAlignment="1">
      <alignment/>
    </xf>
    <xf numFmtId="0" fontId="18" fillId="40" borderId="18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0" fontId="1" fillId="0" borderId="15" xfId="42" applyBorder="1" applyAlignment="1">
      <alignment horizontal="center"/>
      <protection/>
    </xf>
    <xf numFmtId="0" fontId="1" fillId="0" borderId="16" xfId="42" applyBorder="1" applyAlignment="1">
      <alignment horizontal="center"/>
      <protection/>
    </xf>
    <xf numFmtId="0" fontId="18" fillId="40" borderId="1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5" xfId="42" applyBorder="1">
      <alignment/>
      <protection/>
    </xf>
    <xf numFmtId="0" fontId="1" fillId="0" borderId="16" xfId="42" applyBorder="1">
      <alignment/>
      <protection/>
    </xf>
    <xf numFmtId="0" fontId="18" fillId="40" borderId="18" xfId="0" applyFont="1" applyFill="1" applyBorder="1" applyAlignment="1">
      <alignment horizontal="center"/>
    </xf>
    <xf numFmtId="0" fontId="18" fillId="41" borderId="18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1" fillId="41" borderId="15" xfId="42" applyFill="1" applyBorder="1" applyAlignment="1">
      <alignment horizontal="center"/>
      <protection/>
    </xf>
    <xf numFmtId="0" fontId="1" fillId="41" borderId="16" xfId="42" applyFill="1" applyBorder="1" applyAlignment="1">
      <alignment horizontal="center"/>
      <protection/>
    </xf>
    <xf numFmtId="0" fontId="18" fillId="41" borderId="15" xfId="0" applyFont="1" applyFill="1" applyBorder="1" applyAlignment="1">
      <alignment horizontal="center"/>
    </xf>
    <xf numFmtId="0" fontId="20" fillId="0" borderId="15" xfId="0" applyFont="1" applyBorder="1" applyAlignment="1">
      <alignment/>
    </xf>
    <xf numFmtId="0" fontId="16" fillId="40" borderId="19" xfId="0" applyFont="1" applyFill="1" applyBorder="1" applyAlignment="1">
      <alignment horizontal="center"/>
    </xf>
    <xf numFmtId="0" fontId="1" fillId="0" borderId="20" xfId="42" applyFont="1" applyBorder="1" applyAlignment="1">
      <alignment horizontal="left"/>
      <protection/>
    </xf>
    <xf numFmtId="0" fontId="1" fillId="0" borderId="19" xfId="42" applyFont="1" applyBorder="1" applyAlignment="1">
      <alignment horizontal="left"/>
      <protection/>
    </xf>
    <xf numFmtId="0" fontId="1" fillId="0" borderId="15" xfId="42" applyFont="1" applyBorder="1" applyAlignment="1">
      <alignment horizontal="left"/>
      <protection/>
    </xf>
    <xf numFmtId="0" fontId="1" fillId="0" borderId="16" xfId="42" applyFont="1" applyBorder="1" applyAlignment="1">
      <alignment horizontal="left"/>
      <protection/>
    </xf>
    <xf numFmtId="0" fontId="1" fillId="0" borderId="14" xfId="42" applyFont="1" applyBorder="1" applyAlignment="1">
      <alignment horizontal="left"/>
      <protection/>
    </xf>
    <xf numFmtId="0" fontId="1" fillId="0" borderId="21" xfId="42" applyFont="1" applyBorder="1" applyAlignment="1">
      <alignment horizontal="right"/>
      <protection/>
    </xf>
    <xf numFmtId="0" fontId="1" fillId="0" borderId="22" xfId="42" applyFont="1" applyBorder="1" applyAlignment="1">
      <alignment horizontal="left"/>
      <protection/>
    </xf>
    <xf numFmtId="0" fontId="1" fillId="0" borderId="23" xfId="42" applyFont="1" applyBorder="1" applyAlignment="1">
      <alignment horizontal="right"/>
      <protection/>
    </xf>
    <xf numFmtId="0" fontId="1" fillId="0" borderId="21" xfId="42" applyFont="1" applyBorder="1" applyAlignment="1">
      <alignment horizontal="left"/>
      <protection/>
    </xf>
    <xf numFmtId="0" fontId="1" fillId="0" borderId="24" xfId="42" applyFont="1" applyBorder="1" applyAlignment="1">
      <alignment horizontal="left"/>
      <protection/>
    </xf>
    <xf numFmtId="0" fontId="1" fillId="0" borderId="25" xfId="42" applyBorder="1">
      <alignment/>
      <protection/>
    </xf>
    <xf numFmtId="0" fontId="1" fillId="0" borderId="26" xfId="42" applyBorder="1">
      <alignment/>
      <protection/>
    </xf>
    <xf numFmtId="0" fontId="1" fillId="0" borderId="27" xfId="42" applyBorder="1">
      <alignment/>
      <protection/>
    </xf>
    <xf numFmtId="0" fontId="1" fillId="0" borderId="28" xfId="42" applyBorder="1" applyAlignment="1">
      <alignment horizontal="right"/>
      <protection/>
    </xf>
    <xf numFmtId="0" fontId="1" fillId="0" borderId="20" xfId="42" applyBorder="1">
      <alignment/>
      <protection/>
    </xf>
    <xf numFmtId="0" fontId="1" fillId="0" borderId="19" xfId="42" applyBorder="1">
      <alignment/>
      <protection/>
    </xf>
    <xf numFmtId="0" fontId="1" fillId="0" borderId="16" xfId="42" applyBorder="1" applyAlignment="1">
      <alignment horizontal="right"/>
      <protection/>
    </xf>
    <xf numFmtId="0" fontId="1" fillId="0" borderId="14" xfId="42" applyBorder="1">
      <alignment/>
      <protection/>
    </xf>
    <xf numFmtId="0" fontId="1" fillId="0" borderId="21" xfId="42" applyBorder="1">
      <alignment/>
      <protection/>
    </xf>
    <xf numFmtId="0" fontId="1" fillId="0" borderId="22" xfId="42" applyBorder="1">
      <alignment/>
      <protection/>
    </xf>
    <xf numFmtId="0" fontId="1" fillId="0" borderId="23" xfId="42" applyBorder="1" applyAlignment="1">
      <alignment horizontal="right"/>
      <protection/>
    </xf>
    <xf numFmtId="0" fontId="1" fillId="0" borderId="29" xfId="42" applyBorder="1">
      <alignment/>
      <protection/>
    </xf>
    <xf numFmtId="0" fontId="1" fillId="0" borderId="24" xfId="42" applyBorder="1">
      <alignment/>
      <protection/>
    </xf>
    <xf numFmtId="0" fontId="1" fillId="0" borderId="30" xfId="42" applyBorder="1">
      <alignment/>
      <protection/>
    </xf>
    <xf numFmtId="0" fontId="1" fillId="0" borderId="31" xfId="42" applyBorder="1" applyAlignment="1">
      <alignment horizontal="right"/>
      <protection/>
    </xf>
    <xf numFmtId="0" fontId="1" fillId="0" borderId="32" xfId="42" applyBorder="1">
      <alignment/>
      <protection/>
    </xf>
    <xf numFmtId="0" fontId="1" fillId="0" borderId="33" xfId="42" applyBorder="1">
      <alignment/>
      <protection/>
    </xf>
    <xf numFmtId="0" fontId="1" fillId="0" borderId="17" xfId="42" applyBorder="1">
      <alignment/>
      <protection/>
    </xf>
    <xf numFmtId="0" fontId="1" fillId="0" borderId="34" xfId="42" applyBorder="1" applyAlignment="1">
      <alignment horizontal="right"/>
      <protection/>
    </xf>
    <xf numFmtId="0" fontId="22" fillId="40" borderId="0" xfId="0" applyFont="1" applyFill="1" applyAlignment="1">
      <alignment/>
    </xf>
    <xf numFmtId="0" fontId="1" fillId="0" borderId="35" xfId="42" applyBorder="1">
      <alignment/>
      <protection/>
    </xf>
    <xf numFmtId="0" fontId="18" fillId="40" borderId="0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33" fillId="42" borderId="37" xfId="0" applyFont="1" applyFill="1" applyBorder="1" applyAlignment="1">
      <alignment horizontal="center"/>
    </xf>
    <xf numFmtId="0" fontId="36" fillId="0" borderId="38" xfId="0" applyFont="1" applyBorder="1" applyAlignment="1">
      <alignment horizontal="center" vertical="center"/>
    </xf>
    <xf numFmtId="0" fontId="41" fillId="0" borderId="15" xfId="0" applyFont="1" applyBorder="1" applyAlignment="1">
      <alignment horizontal="left"/>
    </xf>
    <xf numFmtId="0" fontId="41" fillId="0" borderId="15" xfId="0" applyFont="1" applyBorder="1" applyAlignment="1">
      <alignment/>
    </xf>
    <xf numFmtId="0" fontId="42" fillId="0" borderId="15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4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42" borderId="15" xfId="0" applyFont="1" applyFill="1" applyBorder="1" applyAlignment="1">
      <alignment horizontal="center" vertical="center"/>
    </xf>
    <xf numFmtId="0" fontId="51" fillId="42" borderId="20" xfId="0" applyFont="1" applyFill="1" applyBorder="1" applyAlignment="1">
      <alignment horizontal="center" vertical="center"/>
    </xf>
    <xf numFmtId="0" fontId="51" fillId="42" borderId="14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right" vertical="center"/>
    </xf>
    <xf numFmtId="0" fontId="49" fillId="42" borderId="35" xfId="0" applyFont="1" applyFill="1" applyBorder="1" applyAlignment="1">
      <alignment vertical="center"/>
    </xf>
    <xf numFmtId="0" fontId="44" fillId="42" borderId="35" xfId="0" applyFont="1" applyFill="1" applyBorder="1" applyAlignment="1">
      <alignment vertical="center"/>
    </xf>
    <xf numFmtId="0" fontId="49" fillId="42" borderId="39" xfId="0" applyFont="1" applyFill="1" applyBorder="1" applyAlignment="1">
      <alignment vertical="center"/>
    </xf>
    <xf numFmtId="0" fontId="17" fillId="42" borderId="15" xfId="0" applyFont="1" applyFill="1" applyBorder="1" applyAlignment="1">
      <alignment horizontal="center" vertical="center"/>
    </xf>
    <xf numFmtId="0" fontId="17" fillId="42" borderId="20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165" fontId="49" fillId="0" borderId="15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2" fillId="42" borderId="15" xfId="0" applyFont="1" applyFill="1" applyBorder="1" applyAlignment="1">
      <alignment horizontal="center" vertical="center"/>
    </xf>
    <xf numFmtId="0" fontId="52" fillId="42" borderId="20" xfId="0" applyFont="1" applyFill="1" applyBorder="1" applyAlignment="1">
      <alignment horizontal="center" vertical="center"/>
    </xf>
    <xf numFmtId="0" fontId="17" fillId="42" borderId="40" xfId="0" applyFont="1" applyFill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0" fontId="49" fillId="0" borderId="20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51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3" fillId="0" borderId="0" xfId="0" applyFont="1" applyBorder="1" applyAlignment="1">
      <alignment/>
    </xf>
    <xf numFmtId="0" fontId="54" fillId="0" borderId="42" xfId="0" applyFont="1" applyBorder="1" applyAlignment="1">
      <alignment horizontal="left"/>
    </xf>
    <xf numFmtId="0" fontId="20" fillId="0" borderId="43" xfId="0" applyFont="1" applyBorder="1" applyAlignment="1">
      <alignment horizontal="center" wrapText="1"/>
    </xf>
    <xf numFmtId="0" fontId="47" fillId="0" borderId="0" xfId="0" applyFont="1" applyAlignment="1">
      <alignment horizontal="left" shrinkToFit="1"/>
    </xf>
    <xf numFmtId="0" fontId="55" fillId="0" borderId="0" xfId="0" applyFont="1" applyAlignment="1">
      <alignment horizontal="center" shrinkToFit="1"/>
    </xf>
    <xf numFmtId="0" fontId="55" fillId="0" borderId="0" xfId="0" applyFont="1" applyAlignment="1">
      <alignment shrinkToFit="1"/>
    </xf>
    <xf numFmtId="0" fontId="55" fillId="0" borderId="0" xfId="0" applyFont="1" applyAlignment="1">
      <alignment/>
    </xf>
    <xf numFmtId="0" fontId="54" fillId="0" borderId="37" xfId="0" applyFont="1" applyBorder="1" applyAlignment="1">
      <alignment horizontal="left"/>
    </xf>
    <xf numFmtId="20" fontId="55" fillId="0" borderId="44" xfId="0" applyNumberFormat="1" applyFont="1" applyBorder="1" applyAlignment="1">
      <alignment horizontal="left" shrinkToFit="1"/>
    </xf>
    <xf numFmtId="0" fontId="56" fillId="0" borderId="0" xfId="0" applyFont="1" applyBorder="1" applyAlignment="1">
      <alignment vertical="top" shrinkToFit="1"/>
    </xf>
    <xf numFmtId="0" fontId="57" fillId="0" borderId="0" xfId="0" applyFont="1" applyAlignment="1">
      <alignment horizontal="left" wrapText="1"/>
    </xf>
    <xf numFmtId="49" fontId="58" fillId="0" borderId="43" xfId="0" applyNumberFormat="1" applyFont="1" applyBorder="1" applyAlignment="1">
      <alignment horizontal="left" wrapText="1"/>
    </xf>
    <xf numFmtId="0" fontId="47" fillId="0" borderId="38" xfId="0" applyFont="1" applyBorder="1" applyAlignment="1">
      <alignment horizontal="center" shrinkToFit="1"/>
    </xf>
    <xf numFmtId="0" fontId="59" fillId="0" borderId="0" xfId="0" applyFont="1" applyBorder="1" applyAlignment="1">
      <alignment/>
    </xf>
    <xf numFmtId="0" fontId="58" fillId="0" borderId="43" xfId="0" applyFont="1" applyBorder="1" applyAlignment="1">
      <alignment horizontal="left" wrapText="1"/>
    </xf>
    <xf numFmtId="0" fontId="55" fillId="0" borderId="43" xfId="0" applyFont="1" applyBorder="1" applyAlignment="1">
      <alignment horizontal="center" shrinkToFit="1"/>
    </xf>
    <xf numFmtId="0" fontId="56" fillId="0" borderId="45" xfId="0" applyFont="1" applyBorder="1" applyAlignment="1">
      <alignment vertical="top" shrinkToFit="1"/>
    </xf>
    <xf numFmtId="0" fontId="60" fillId="0" borderId="37" xfId="0" applyFont="1" applyBorder="1" applyAlignment="1">
      <alignment horizontal="left" shrinkToFit="1"/>
    </xf>
    <xf numFmtId="0" fontId="61" fillId="0" borderId="0" xfId="0" applyFont="1" applyBorder="1" applyAlignment="1">
      <alignment/>
    </xf>
    <xf numFmtId="165" fontId="1" fillId="0" borderId="46" xfId="0" applyNumberFormat="1" applyFont="1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62" fillId="0" borderId="0" xfId="0" applyFont="1" applyBorder="1" applyAlignment="1">
      <alignment/>
    </xf>
    <xf numFmtId="0" fontId="55" fillId="0" borderId="0" xfId="0" applyFont="1" applyAlignment="1">
      <alignment horizontal="left" shrinkToFit="1"/>
    </xf>
    <xf numFmtId="0" fontId="0" fillId="0" borderId="46" xfId="0" applyFont="1" applyBorder="1" applyAlignment="1">
      <alignment horizontal="center" shrinkToFit="1"/>
    </xf>
    <xf numFmtId="0" fontId="0" fillId="0" borderId="45" xfId="0" applyBorder="1" applyAlignment="1">
      <alignment shrinkToFit="1"/>
    </xf>
    <xf numFmtId="0" fontId="0" fillId="0" borderId="0" xfId="0" applyBorder="1" applyAlignment="1">
      <alignment shrinkToFit="1"/>
    </xf>
    <xf numFmtId="0" fontId="63" fillId="0" borderId="0" xfId="0" applyFont="1" applyBorder="1" applyAlignment="1">
      <alignment/>
    </xf>
    <xf numFmtId="0" fontId="55" fillId="0" borderId="44" xfId="0" applyFont="1" applyBorder="1" applyAlignment="1">
      <alignment horizontal="left" shrinkToFit="1"/>
    </xf>
    <xf numFmtId="0" fontId="47" fillId="0" borderId="47" xfId="0" applyFont="1" applyBorder="1" applyAlignment="1">
      <alignment horizontal="center" shrinkToFit="1"/>
    </xf>
    <xf numFmtId="0" fontId="64" fillId="0" borderId="0" xfId="0" applyFont="1" applyBorder="1" applyAlignment="1">
      <alignment/>
    </xf>
    <xf numFmtId="0" fontId="55" fillId="0" borderId="43" xfId="0" applyFont="1" applyBorder="1" applyAlignment="1">
      <alignment horizontal="left" shrinkToFit="1"/>
    </xf>
    <xf numFmtId="0" fontId="65" fillId="0" borderId="0" xfId="0" applyFont="1" applyBorder="1" applyAlignment="1">
      <alignment/>
    </xf>
    <xf numFmtId="0" fontId="1" fillId="0" borderId="46" xfId="0" applyFont="1" applyBorder="1" applyAlignment="1">
      <alignment horizontal="left" shrinkToFit="1"/>
    </xf>
    <xf numFmtId="0" fontId="55" fillId="0" borderId="0" xfId="0" applyFont="1" applyBorder="1" applyAlignment="1">
      <alignment horizontal="center" shrinkToFit="1"/>
    </xf>
    <xf numFmtId="49" fontId="55" fillId="0" borderId="43" xfId="0" applyNumberFormat="1" applyFont="1" applyBorder="1" applyAlignment="1">
      <alignment horizontal="center" shrinkToFit="1"/>
    </xf>
    <xf numFmtId="0" fontId="66" fillId="0" borderId="0" xfId="0" applyFont="1" applyBorder="1" applyAlignment="1">
      <alignment/>
    </xf>
    <xf numFmtId="0" fontId="55" fillId="0" borderId="45" xfId="0" applyFont="1" applyBorder="1" applyAlignment="1">
      <alignment horizontal="center" shrinkToFit="1"/>
    </xf>
    <xf numFmtId="49" fontId="20" fillId="0" borderId="43" xfId="0" applyNumberFormat="1" applyFont="1" applyBorder="1" applyAlignment="1">
      <alignment horizontal="center" wrapText="1"/>
    </xf>
    <xf numFmtId="0" fontId="55" fillId="0" borderId="45" xfId="0" applyFont="1" applyBorder="1" applyAlignment="1">
      <alignment shrinkToFit="1"/>
    </xf>
    <xf numFmtId="0" fontId="22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51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/>
    </xf>
    <xf numFmtId="0" fontId="55" fillId="0" borderId="42" xfId="0" applyFont="1" applyBorder="1" applyAlignment="1">
      <alignment horizontal="center" shrinkToFit="1"/>
    </xf>
    <xf numFmtId="0" fontId="20" fillId="0" borderId="44" xfId="0" applyFont="1" applyBorder="1" applyAlignment="1">
      <alignment horizontal="center" wrapText="1"/>
    </xf>
    <xf numFmtId="0" fontId="71" fillId="0" borderId="44" xfId="0" applyFont="1" applyBorder="1" applyAlignment="1">
      <alignment horizontal="left" shrinkToFit="1"/>
    </xf>
    <xf numFmtId="0" fontId="72" fillId="0" borderId="0" xfId="0" applyFont="1" applyBorder="1" applyAlignment="1">
      <alignment/>
    </xf>
    <xf numFmtId="0" fontId="55" fillId="0" borderId="0" xfId="0" applyFont="1" applyBorder="1" applyAlignment="1">
      <alignment horizontal="right" shrinkToFit="1"/>
    </xf>
    <xf numFmtId="49" fontId="73" fillId="0" borderId="43" xfId="0" applyNumberFormat="1" applyFont="1" applyBorder="1" applyAlignment="1">
      <alignment horizontal="center" shrinkToFit="1"/>
    </xf>
    <xf numFmtId="0" fontId="0" fillId="0" borderId="38" xfId="0" applyFont="1" applyBorder="1" applyAlignment="1">
      <alignment shrinkToFit="1"/>
    </xf>
    <xf numFmtId="0" fontId="73" fillId="0" borderId="43" xfId="0" applyFont="1" applyBorder="1" applyAlignment="1">
      <alignment horizontal="left" shrinkToFit="1"/>
    </xf>
    <xf numFmtId="0" fontId="55" fillId="0" borderId="37" xfId="0" applyFont="1" applyBorder="1" applyAlignment="1">
      <alignment horizontal="center" shrinkToFit="1"/>
    </xf>
    <xf numFmtId="0" fontId="47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48" xfId="0" applyFont="1" applyBorder="1" applyAlignment="1">
      <alignment/>
    </xf>
    <xf numFmtId="0" fontId="47" fillId="0" borderId="46" xfId="0" applyFont="1" applyBorder="1" applyAlignment="1">
      <alignment/>
    </xf>
    <xf numFmtId="0" fontId="76" fillId="0" borderId="38" xfId="0" applyFont="1" applyBorder="1" applyAlignment="1">
      <alignment horizontal="center"/>
    </xf>
    <xf numFmtId="0" fontId="55" fillId="0" borderId="2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49" fillId="0" borderId="49" xfId="0" applyFont="1" applyBorder="1" applyAlignment="1">
      <alignment horizontal="center" vertical="center"/>
    </xf>
    <xf numFmtId="0" fontId="55" fillId="0" borderId="26" xfId="0" applyFont="1" applyBorder="1" applyAlignment="1">
      <alignment/>
    </xf>
    <xf numFmtId="0" fontId="55" fillId="0" borderId="27" xfId="0" applyFont="1" applyBorder="1" applyAlignment="1">
      <alignment/>
    </xf>
    <xf numFmtId="0" fontId="77" fillId="0" borderId="28" xfId="0" applyFont="1" applyBorder="1" applyAlignment="1">
      <alignment/>
    </xf>
    <xf numFmtId="0" fontId="55" fillId="42" borderId="50" xfId="0" applyFont="1" applyFill="1" applyBorder="1" applyAlignment="1">
      <alignment/>
    </xf>
    <xf numFmtId="0" fontId="55" fillId="0" borderId="28" xfId="0" applyFont="1" applyBorder="1" applyAlignment="1">
      <alignment/>
    </xf>
    <xf numFmtId="0" fontId="55" fillId="42" borderId="51" xfId="0" applyFont="1" applyFill="1" applyBorder="1" applyAlignment="1">
      <alignment/>
    </xf>
    <xf numFmtId="0" fontId="55" fillId="0" borderId="52" xfId="0" applyFont="1" applyBorder="1" applyAlignment="1">
      <alignment/>
    </xf>
    <xf numFmtId="0" fontId="49" fillId="0" borderId="53" xfId="0" applyFont="1" applyBorder="1" applyAlignment="1">
      <alignment horizontal="center" vertical="center"/>
    </xf>
    <xf numFmtId="0" fontId="55" fillId="0" borderId="19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42" borderId="40" xfId="0" applyFont="1" applyFill="1" applyBorder="1" applyAlignment="1">
      <alignment/>
    </xf>
    <xf numFmtId="0" fontId="55" fillId="42" borderId="54" xfId="0" applyFont="1" applyFill="1" applyBorder="1" applyAlignment="1">
      <alignment/>
    </xf>
    <xf numFmtId="0" fontId="55" fillId="0" borderId="39" xfId="0" applyFont="1" applyBorder="1" applyAlignment="1">
      <alignment/>
    </xf>
    <xf numFmtId="0" fontId="49" fillId="0" borderId="55" xfId="0" applyFont="1" applyBorder="1" applyAlignment="1">
      <alignment horizontal="center" vertical="center"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42" borderId="35" xfId="0" applyFont="1" applyFill="1" applyBorder="1" applyAlignment="1">
      <alignment/>
    </xf>
    <xf numFmtId="0" fontId="55" fillId="42" borderId="56" xfId="0" applyFont="1" applyFill="1" applyBorder="1" applyAlignment="1">
      <alignment/>
    </xf>
    <xf numFmtId="0" fontId="55" fillId="0" borderId="57" xfId="0" applyFont="1" applyBorder="1" applyAlignment="1">
      <alignment/>
    </xf>
    <xf numFmtId="0" fontId="55" fillId="0" borderId="31" xfId="0" applyFont="1" applyBorder="1" applyAlignment="1">
      <alignment/>
    </xf>
    <xf numFmtId="0" fontId="49" fillId="0" borderId="58" xfId="0" applyFont="1" applyBorder="1" applyAlignment="1">
      <alignment horizontal="center"/>
    </xf>
    <xf numFmtId="0" fontId="55" fillId="0" borderId="26" xfId="0" applyFont="1" applyBorder="1" applyAlignment="1">
      <alignment horizontal="center" vertical="center" textRotation="90"/>
    </xf>
    <xf numFmtId="0" fontId="55" fillId="42" borderId="5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left" vertical="top" indent="1"/>
    </xf>
    <xf numFmtId="0" fontId="55" fillId="0" borderId="0" xfId="0" applyFont="1" applyBorder="1" applyAlignment="1">
      <alignment/>
    </xf>
    <xf numFmtId="0" fontId="55" fillId="0" borderId="43" xfId="0" applyFont="1" applyBorder="1" applyAlignment="1">
      <alignment/>
    </xf>
    <xf numFmtId="0" fontId="55" fillId="0" borderId="33" xfId="0" applyFont="1" applyBorder="1" applyAlignment="1">
      <alignment horizontal="center" vertical="center" textRotation="90"/>
    </xf>
    <xf numFmtId="0" fontId="55" fillId="42" borderId="56" xfId="0" applyFont="1" applyFill="1" applyBorder="1" applyAlignment="1">
      <alignment horizontal="center" vertical="center"/>
    </xf>
    <xf numFmtId="0" fontId="55" fillId="42" borderId="59" xfId="0" applyFont="1" applyFill="1" applyBorder="1" applyAlignment="1">
      <alignment/>
    </xf>
    <xf numFmtId="0" fontId="49" fillId="0" borderId="60" xfId="0" applyFont="1" applyBorder="1" applyAlignment="1">
      <alignment/>
    </xf>
    <xf numFmtId="0" fontId="55" fillId="0" borderId="61" xfId="0" applyFont="1" applyBorder="1" applyAlignment="1">
      <alignment horizontal="center" vertical="center" textRotation="90"/>
    </xf>
    <xf numFmtId="0" fontId="55" fillId="42" borderId="60" xfId="0" applyFont="1" applyFill="1" applyBorder="1" applyAlignment="1">
      <alignment horizontal="center" vertical="center"/>
    </xf>
    <xf numFmtId="0" fontId="55" fillId="42" borderId="60" xfId="0" applyFont="1" applyFill="1" applyBorder="1" applyAlignment="1">
      <alignment/>
    </xf>
    <xf numFmtId="0" fontId="55" fillId="0" borderId="42" xfId="0" applyFont="1" applyBorder="1" applyAlignment="1">
      <alignment/>
    </xf>
    <xf numFmtId="0" fontId="55" fillId="0" borderId="3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43" borderId="2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3" fillId="42" borderId="60" xfId="0" applyFont="1" applyFill="1" applyBorder="1" applyAlignment="1">
      <alignment horizontal="center" vertical="center"/>
    </xf>
    <xf numFmtId="0" fontId="24" fillId="42" borderId="60" xfId="0" applyFont="1" applyFill="1" applyBorder="1" applyAlignment="1">
      <alignment horizontal="center" vertical="center"/>
    </xf>
    <xf numFmtId="0" fontId="25" fillId="42" borderId="60" xfId="0" applyFont="1" applyFill="1" applyBorder="1" applyAlignment="1">
      <alignment horizontal="center" vertical="center"/>
    </xf>
    <xf numFmtId="0" fontId="23" fillId="42" borderId="44" xfId="0" applyFont="1" applyFill="1" applyBorder="1" applyAlignment="1">
      <alignment horizontal="center" vertical="center"/>
    </xf>
    <xf numFmtId="0" fontId="26" fillId="42" borderId="51" xfId="0" applyFont="1" applyFill="1" applyBorder="1" applyAlignment="1">
      <alignment horizontal="center"/>
    </xf>
    <xf numFmtId="0" fontId="26" fillId="42" borderId="47" xfId="0" applyFont="1" applyFill="1" applyBorder="1" applyAlignment="1">
      <alignment horizontal="center"/>
    </xf>
    <xf numFmtId="0" fontId="27" fillId="42" borderId="60" xfId="0" applyFont="1" applyFill="1" applyBorder="1" applyAlignment="1">
      <alignment horizontal="center" vertical="center"/>
    </xf>
    <xf numFmtId="0" fontId="28" fillId="42" borderId="60" xfId="0" applyFont="1" applyFill="1" applyBorder="1" applyAlignment="1">
      <alignment horizontal="center" vertical="center" wrapText="1"/>
    </xf>
    <xf numFmtId="166" fontId="29" fillId="42" borderId="60" xfId="0" applyNumberFormat="1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44" borderId="58" xfId="0" applyFont="1" applyFill="1" applyBorder="1" applyAlignment="1">
      <alignment horizontal="center"/>
    </xf>
    <xf numFmtId="0" fontId="30" fillId="44" borderId="64" xfId="0" applyFont="1" applyFill="1" applyBorder="1" applyAlignment="1">
      <alignment horizontal="center"/>
    </xf>
    <xf numFmtId="0" fontId="30" fillId="44" borderId="36" xfId="0" applyFont="1" applyFill="1" applyBorder="1" applyAlignment="1">
      <alignment horizontal="center"/>
    </xf>
    <xf numFmtId="0" fontId="30" fillId="44" borderId="60" xfId="0" applyFont="1" applyFill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31" fillId="44" borderId="38" xfId="0" applyFont="1" applyFill="1" applyBorder="1" applyAlignment="1">
      <alignment horizontal="center"/>
    </xf>
    <xf numFmtId="0" fontId="25" fillId="44" borderId="42" xfId="0" applyFont="1" applyFill="1" applyBorder="1" applyAlignment="1">
      <alignment horizontal="center"/>
    </xf>
    <xf numFmtId="0" fontId="31" fillId="44" borderId="37" xfId="0" applyFont="1" applyFill="1" applyBorder="1" applyAlignment="1">
      <alignment horizontal="center"/>
    </xf>
    <xf numFmtId="0" fontId="29" fillId="42" borderId="60" xfId="0" applyFont="1" applyFill="1" applyBorder="1" applyAlignment="1">
      <alignment horizontal="center"/>
    </xf>
    <xf numFmtId="166" fontId="28" fillId="42" borderId="60" xfId="0" applyNumberFormat="1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2" fillId="42" borderId="60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/>
    </xf>
    <xf numFmtId="0" fontId="25" fillId="0" borderId="65" xfId="0" applyFont="1" applyBorder="1" applyAlignment="1">
      <alignment horizontal="center"/>
    </xf>
    <xf numFmtId="0" fontId="28" fillId="42" borderId="60" xfId="0" applyFont="1" applyFill="1" applyBorder="1" applyAlignment="1">
      <alignment horizontal="center" vertical="center"/>
    </xf>
    <xf numFmtId="0" fontId="31" fillId="44" borderId="42" xfId="0" applyFont="1" applyFill="1" applyBorder="1" applyAlignment="1">
      <alignment horizontal="center"/>
    </xf>
    <xf numFmtId="0" fontId="23" fillId="42" borderId="66" xfId="0" applyFont="1" applyFill="1" applyBorder="1" applyAlignment="1">
      <alignment horizontal="center" vertical="center"/>
    </xf>
    <xf numFmtId="0" fontId="34" fillId="42" borderId="60" xfId="0" applyFont="1" applyFill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23" fillId="44" borderId="58" xfId="0" applyFont="1" applyFill="1" applyBorder="1" applyAlignment="1">
      <alignment horizontal="center" vertical="center"/>
    </xf>
    <xf numFmtId="0" fontId="23" fillId="44" borderId="64" xfId="0" applyFont="1" applyFill="1" applyBorder="1" applyAlignment="1">
      <alignment horizontal="center" vertical="center"/>
    </xf>
    <xf numFmtId="0" fontId="23" fillId="44" borderId="36" xfId="0" applyFont="1" applyFill="1" applyBorder="1" applyAlignment="1">
      <alignment horizontal="center" vertical="center"/>
    </xf>
    <xf numFmtId="0" fontId="35" fillId="44" borderId="6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44" borderId="38" xfId="0" applyFont="1" applyFill="1" applyBorder="1" applyAlignment="1">
      <alignment horizontal="center" vertical="center"/>
    </xf>
    <xf numFmtId="0" fontId="37" fillId="44" borderId="42" xfId="0" applyFont="1" applyFill="1" applyBorder="1" applyAlignment="1">
      <alignment horizontal="center" vertical="center"/>
    </xf>
    <xf numFmtId="0" fontId="36" fillId="44" borderId="37" xfId="0" applyFont="1" applyFill="1" applyBorder="1" applyAlignment="1">
      <alignment horizontal="center" vertical="center"/>
    </xf>
    <xf numFmtId="0" fontId="38" fillId="42" borderId="60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9" fillId="42" borderId="60" xfId="0" applyFont="1" applyFill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44" borderId="42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165" fontId="30" fillId="0" borderId="58" xfId="0" applyNumberFormat="1" applyFont="1" applyBorder="1" applyAlignment="1">
      <alignment horizontal="center"/>
    </xf>
    <xf numFmtId="0" fontId="43" fillId="42" borderId="6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0" fillId="0" borderId="0" xfId="0" applyAlignment="1">
      <alignment/>
    </xf>
    <xf numFmtId="0" fontId="48" fillId="42" borderId="15" xfId="0" applyFont="1" applyFill="1" applyBorder="1" applyAlignment="1">
      <alignment horizontal="center" vertical="center"/>
    </xf>
    <xf numFmtId="0" fontId="17" fillId="42" borderId="15" xfId="0" applyFont="1" applyFill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49" fillId="0" borderId="67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9" fillId="0" borderId="67" xfId="0" applyFont="1" applyBorder="1" applyAlignment="1">
      <alignment horizontal="left" vertical="center"/>
    </xf>
    <xf numFmtId="0" fontId="48" fillId="40" borderId="68" xfId="0" applyFont="1" applyFill="1" applyBorder="1" applyAlignment="1">
      <alignment horizontal="center" vertical="center"/>
    </xf>
    <xf numFmtId="0" fontId="75" fillId="0" borderId="67" xfId="0" applyFont="1" applyBorder="1" applyAlignment="1">
      <alignment horizontal="left" vertical="center"/>
    </xf>
    <xf numFmtId="164" fontId="48" fillId="0" borderId="68" xfId="0" applyNumberFormat="1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9" fillId="0" borderId="60" xfId="0" applyFont="1" applyBorder="1" applyAlignment="1">
      <alignment horizontal="left" vertical="center"/>
    </xf>
    <xf numFmtId="0" fontId="47" fillId="0" borderId="44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76" fillId="0" borderId="38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9" fillId="0" borderId="60" xfId="0" applyFont="1" applyBorder="1" applyAlignment="1">
      <alignment horizontal="center" vertical="center"/>
    </xf>
    <xf numFmtId="0" fontId="49" fillId="0" borderId="66" xfId="0" applyFont="1" applyBorder="1" applyAlignment="1">
      <alignment horizontal="left"/>
    </xf>
    <xf numFmtId="0" fontId="49" fillId="42" borderId="60" xfId="0" applyFont="1" applyFill="1" applyBorder="1" applyAlignment="1">
      <alignment horizontal="center" vertical="center"/>
    </xf>
    <xf numFmtId="0" fontId="49" fillId="0" borderId="51" xfId="0" applyFont="1" applyBorder="1" applyAlignment="1">
      <alignment horizontal="center"/>
    </xf>
    <xf numFmtId="0" fontId="71" fillId="0" borderId="47" xfId="0" applyFont="1" applyBorder="1" applyAlignment="1">
      <alignment horizontal="center" wrapText="1"/>
    </xf>
    <xf numFmtId="0" fontId="55" fillId="0" borderId="61" xfId="0" applyFont="1" applyBorder="1" applyAlignment="1">
      <alignment horizontal="center"/>
    </xf>
    <xf numFmtId="0" fontId="55" fillId="0" borderId="69" xfId="0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Excel Built-in Explanatory Text" xfId="42"/>
    <cellStyle name="Footnote" xfId="43"/>
    <cellStyle name="Good" xfId="44"/>
    <cellStyle name="Heading" xfId="45"/>
    <cellStyle name="Heading 1" xfId="46"/>
    <cellStyle name="Heading 2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Špatně" xfId="64"/>
    <cellStyle name="Text" xfId="65"/>
    <cellStyle name="Text upozornění" xfId="66"/>
    <cellStyle name="Vstup" xfId="67"/>
    <cellStyle name="Výpočet" xfId="68"/>
    <cellStyle name="Výstup" xfId="69"/>
    <cellStyle name="Vysvětlující text" xfId="70"/>
    <cellStyle name="Warning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6600"/>
      <rgbColor rgb="00000080"/>
      <rgbColor rgb="00996600"/>
      <rgbColor rgb="00800080"/>
      <rgbColor rgb="000070C0"/>
      <rgbColor rgb="00D9D9D9"/>
      <rgbColor rgb="00808080"/>
      <rgbColor rgb="009999FF"/>
      <rgbColor rgb="00953735"/>
      <rgbColor rgb="00FFFFCC"/>
      <rgbColor rgb="00DBEEF4"/>
      <rgbColor rgb="00660066"/>
      <rgbColor rgb="00FF8080"/>
      <rgbColor rgb="000066CC"/>
      <rgbColor rgb="00D5D5D5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B0F0"/>
      <rgbColor rgb="00F2F2F2"/>
      <rgbColor rgb="00CCFFCC"/>
      <rgbColor rgb="00FDEADA"/>
      <rgbColor rgb="00DDDDDD"/>
      <rgbColor rgb="00D7E4BD"/>
      <rgbColor rgb="00CC99FF"/>
      <rgbColor rgb="00FFCCCC"/>
      <rgbColor rgb="003366FF"/>
      <rgbColor rgb="0033CCCC"/>
      <rgbColor rgb="0099CC00"/>
      <rgbColor rgb="00FFC000"/>
      <rgbColor rgb="00FF9900"/>
      <rgbColor rgb="00E46C0A"/>
      <rgbColor rgb="00666699"/>
      <rgbColor rgb="0077933C"/>
      <rgbColor rgb="00002060"/>
      <rgbColor rgb="0000B050"/>
      <rgbColor rgb="00003300"/>
      <rgbColor rgb="00333300"/>
      <rgbColor rgb="00993300"/>
      <rgbColor rgb="007030A0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104775</xdr:rowOff>
    </xdr:from>
    <xdr:to>
      <xdr:col>4</xdr:col>
      <xdr:colOff>219075</xdr:colOff>
      <xdr:row>9</xdr:row>
      <xdr:rowOff>57150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428750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</xdr:colOff>
      <xdr:row>14</xdr:row>
      <xdr:rowOff>123825</xdr:rowOff>
    </xdr:from>
    <xdr:to>
      <xdr:col>10</xdr:col>
      <xdr:colOff>209550</xdr:colOff>
      <xdr:row>17</xdr:row>
      <xdr:rowOff>66675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009900"/>
          <a:ext cx="53340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85725</xdr:rowOff>
    </xdr:from>
    <xdr:to>
      <xdr:col>4</xdr:col>
      <xdr:colOff>209550</xdr:colOff>
      <xdr:row>9</xdr:row>
      <xdr:rowOff>38100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409700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219075</xdr:colOff>
      <xdr:row>17</xdr:row>
      <xdr:rowOff>85725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3019425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114300</xdr:rowOff>
    </xdr:from>
    <xdr:to>
      <xdr:col>4</xdr:col>
      <xdr:colOff>209550</xdr:colOff>
      <xdr:row>9</xdr:row>
      <xdr:rowOff>66675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495425"/>
          <a:ext cx="542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14</xdr:row>
      <xdr:rowOff>114300</xdr:rowOff>
    </xdr:from>
    <xdr:to>
      <xdr:col>10</xdr:col>
      <xdr:colOff>209550</xdr:colOff>
      <xdr:row>17</xdr:row>
      <xdr:rowOff>66675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057525"/>
          <a:ext cx="542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6</xdr:row>
      <xdr:rowOff>95250</xdr:rowOff>
    </xdr:from>
    <xdr:to>
      <xdr:col>4</xdr:col>
      <xdr:colOff>209550</xdr:colOff>
      <xdr:row>9</xdr:row>
      <xdr:rowOff>47625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476375"/>
          <a:ext cx="542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209550</xdr:colOff>
      <xdr:row>17</xdr:row>
      <xdr:rowOff>57150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04800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209550</xdr:colOff>
      <xdr:row>9</xdr:row>
      <xdr:rowOff>57150</xdr:rowOff>
    </xdr:to>
    <xdr:pic>
      <xdr:nvPicPr>
        <xdr:cNvPr id="5" name="Obráze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48590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209550</xdr:colOff>
      <xdr:row>17</xdr:row>
      <xdr:rowOff>57150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04800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104775</xdr:rowOff>
    </xdr:from>
    <xdr:to>
      <xdr:col>4</xdr:col>
      <xdr:colOff>219075</xdr:colOff>
      <xdr:row>9</xdr:row>
      <xdr:rowOff>57150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485900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14</xdr:row>
      <xdr:rowOff>114300</xdr:rowOff>
    </xdr:from>
    <xdr:to>
      <xdr:col>10</xdr:col>
      <xdr:colOff>209550</xdr:colOff>
      <xdr:row>17</xdr:row>
      <xdr:rowOff>66675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057525"/>
          <a:ext cx="542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95250</xdr:rowOff>
    </xdr:from>
    <xdr:to>
      <xdr:col>4</xdr:col>
      <xdr:colOff>209550</xdr:colOff>
      <xdr:row>9</xdr:row>
      <xdr:rowOff>47625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476375"/>
          <a:ext cx="542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209550</xdr:colOff>
      <xdr:row>17</xdr:row>
      <xdr:rowOff>57150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04800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6</xdr:row>
      <xdr:rowOff>104775</xdr:rowOff>
    </xdr:from>
    <xdr:to>
      <xdr:col>4</xdr:col>
      <xdr:colOff>209550</xdr:colOff>
      <xdr:row>9</xdr:row>
      <xdr:rowOff>57150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48590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209550</xdr:colOff>
      <xdr:row>17</xdr:row>
      <xdr:rowOff>57150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04800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133350</xdr:rowOff>
    </xdr:from>
    <xdr:to>
      <xdr:col>4</xdr:col>
      <xdr:colOff>209550</xdr:colOff>
      <xdr:row>9</xdr:row>
      <xdr:rowOff>85725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457325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</xdr:colOff>
      <xdr:row>14</xdr:row>
      <xdr:rowOff>114300</xdr:rowOff>
    </xdr:from>
    <xdr:to>
      <xdr:col>10</xdr:col>
      <xdr:colOff>209550</xdr:colOff>
      <xdr:row>17</xdr:row>
      <xdr:rowOff>66675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000375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104775</xdr:rowOff>
    </xdr:from>
    <xdr:to>
      <xdr:col>4</xdr:col>
      <xdr:colOff>209550</xdr:colOff>
      <xdr:row>9</xdr:row>
      <xdr:rowOff>57150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48590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104775</xdr:rowOff>
    </xdr:from>
    <xdr:to>
      <xdr:col>10</xdr:col>
      <xdr:colOff>209550</xdr:colOff>
      <xdr:row>17</xdr:row>
      <xdr:rowOff>57150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04800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85725</xdr:rowOff>
    </xdr:from>
    <xdr:to>
      <xdr:col>4</xdr:col>
      <xdr:colOff>228600</xdr:colOff>
      <xdr:row>9</xdr:row>
      <xdr:rowOff>38100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466850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123825</xdr:rowOff>
    </xdr:from>
    <xdr:to>
      <xdr:col>10</xdr:col>
      <xdr:colOff>219075</xdr:colOff>
      <xdr:row>17</xdr:row>
      <xdr:rowOff>76200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067050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104775</xdr:rowOff>
    </xdr:from>
    <xdr:to>
      <xdr:col>4</xdr:col>
      <xdr:colOff>219075</xdr:colOff>
      <xdr:row>9</xdr:row>
      <xdr:rowOff>57150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428750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</xdr:colOff>
      <xdr:row>14</xdr:row>
      <xdr:rowOff>114300</xdr:rowOff>
    </xdr:from>
    <xdr:to>
      <xdr:col>10</xdr:col>
      <xdr:colOff>228600</xdr:colOff>
      <xdr:row>17</xdr:row>
      <xdr:rowOff>66675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000375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6</xdr:row>
      <xdr:rowOff>133350</xdr:rowOff>
    </xdr:from>
    <xdr:to>
      <xdr:col>4</xdr:col>
      <xdr:colOff>209550</xdr:colOff>
      <xdr:row>9</xdr:row>
      <xdr:rowOff>95250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14475"/>
          <a:ext cx="5429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133350</xdr:rowOff>
    </xdr:from>
    <xdr:to>
      <xdr:col>10</xdr:col>
      <xdr:colOff>209550</xdr:colOff>
      <xdr:row>17</xdr:row>
      <xdr:rowOff>85725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076575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114300</xdr:rowOff>
    </xdr:from>
    <xdr:to>
      <xdr:col>4</xdr:col>
      <xdr:colOff>219075</xdr:colOff>
      <xdr:row>9</xdr:row>
      <xdr:rowOff>66675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495425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</xdr:colOff>
      <xdr:row>14</xdr:row>
      <xdr:rowOff>104775</xdr:rowOff>
    </xdr:from>
    <xdr:to>
      <xdr:col>10</xdr:col>
      <xdr:colOff>209550</xdr:colOff>
      <xdr:row>17</xdr:row>
      <xdr:rowOff>57150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048000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104775</xdr:rowOff>
    </xdr:from>
    <xdr:to>
      <xdr:col>4</xdr:col>
      <xdr:colOff>209550</xdr:colOff>
      <xdr:row>9</xdr:row>
      <xdr:rowOff>57150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8590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14</xdr:row>
      <xdr:rowOff>95250</xdr:rowOff>
    </xdr:from>
    <xdr:to>
      <xdr:col>10</xdr:col>
      <xdr:colOff>180975</xdr:colOff>
      <xdr:row>17</xdr:row>
      <xdr:rowOff>47625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3038475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114300</xdr:rowOff>
    </xdr:from>
    <xdr:to>
      <xdr:col>4</xdr:col>
      <xdr:colOff>219075</xdr:colOff>
      <xdr:row>9</xdr:row>
      <xdr:rowOff>66675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495425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95250</xdr:rowOff>
    </xdr:from>
    <xdr:to>
      <xdr:col>10</xdr:col>
      <xdr:colOff>219075</xdr:colOff>
      <xdr:row>17</xdr:row>
      <xdr:rowOff>57150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038475"/>
          <a:ext cx="5334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104775</xdr:rowOff>
    </xdr:from>
    <xdr:to>
      <xdr:col>4</xdr:col>
      <xdr:colOff>209550</xdr:colOff>
      <xdr:row>9</xdr:row>
      <xdr:rowOff>57150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42875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</xdr:colOff>
      <xdr:row>14</xdr:row>
      <xdr:rowOff>123825</xdr:rowOff>
    </xdr:from>
    <xdr:to>
      <xdr:col>10</xdr:col>
      <xdr:colOff>219075</xdr:colOff>
      <xdr:row>17</xdr:row>
      <xdr:rowOff>76200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00990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104775</xdr:rowOff>
    </xdr:from>
    <xdr:to>
      <xdr:col>4</xdr:col>
      <xdr:colOff>219075</xdr:colOff>
      <xdr:row>9</xdr:row>
      <xdr:rowOff>57150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428750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66675</xdr:colOff>
      <xdr:row>14</xdr:row>
      <xdr:rowOff>123825</xdr:rowOff>
    </xdr:from>
    <xdr:to>
      <xdr:col>10</xdr:col>
      <xdr:colOff>219075</xdr:colOff>
      <xdr:row>17</xdr:row>
      <xdr:rowOff>76200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009900"/>
          <a:ext cx="5334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123825</xdr:rowOff>
    </xdr:from>
    <xdr:to>
      <xdr:col>4</xdr:col>
      <xdr:colOff>219075</xdr:colOff>
      <xdr:row>9</xdr:row>
      <xdr:rowOff>76200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447800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47625</xdr:colOff>
      <xdr:row>14</xdr:row>
      <xdr:rowOff>95250</xdr:rowOff>
    </xdr:from>
    <xdr:to>
      <xdr:col>10</xdr:col>
      <xdr:colOff>190500</xdr:colOff>
      <xdr:row>17</xdr:row>
      <xdr:rowOff>47625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981325"/>
          <a:ext cx="5238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rakl\Desktop\M&#268;R1_dorost_&#268;B\DOCUME~1\User\LOCALS~1\Temp\Vanocni%20turna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I22" sqref="I22"/>
    </sheetView>
  </sheetViews>
  <sheetFormatPr defaultColWidth="8.421875" defaultRowHeight="15"/>
  <cols>
    <col min="1" max="1" width="3.7109375" style="0" customWidth="1"/>
    <col min="2" max="2" width="10.140625" style="0" customWidth="1"/>
    <col min="3" max="3" width="4.8515625" style="0" customWidth="1"/>
    <col min="4" max="4" width="6.00390625" style="0" customWidth="1"/>
    <col min="5" max="5" width="6.8515625" style="0" customWidth="1"/>
    <col min="6" max="6" width="38.28125" style="0" customWidth="1"/>
    <col min="7" max="7" width="23.00390625" style="0" customWidth="1"/>
    <col min="8" max="8" width="6.28125" style="0" customWidth="1"/>
    <col min="9" max="9" width="8.421875" style="0" customWidth="1"/>
    <col min="10" max="10" width="14.7109375" style="0" customWidth="1"/>
    <col min="11" max="11" width="11.140625" style="0" customWidth="1"/>
  </cols>
  <sheetData>
    <row r="1" spans="1:8" ht="21">
      <c r="A1" s="220" t="s">
        <v>0</v>
      </c>
      <c r="B1" s="220"/>
      <c r="C1" s="220"/>
      <c r="D1" s="220"/>
      <c r="E1" s="220"/>
      <c r="F1" s="220"/>
      <c r="G1" s="220"/>
      <c r="H1" s="220"/>
    </row>
    <row r="2" spans="1:8" ht="14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H2" s="1" t="s">
        <v>6</v>
      </c>
    </row>
    <row r="3" spans="1:8" ht="14.25">
      <c r="A3" s="2">
        <v>1</v>
      </c>
      <c r="B3" s="3">
        <v>43382</v>
      </c>
      <c r="C3" s="1"/>
      <c r="D3" s="2">
        <v>4</v>
      </c>
      <c r="E3" s="1">
        <v>3</v>
      </c>
      <c r="F3" s="4" t="s">
        <v>7</v>
      </c>
      <c r="G3" t="s">
        <v>8</v>
      </c>
      <c r="H3" t="s">
        <v>9</v>
      </c>
    </row>
    <row r="4" spans="1:8" ht="14.25">
      <c r="A4" s="2">
        <v>2</v>
      </c>
      <c r="B4" s="5">
        <v>43387</v>
      </c>
      <c r="C4" s="6"/>
      <c r="D4" s="7">
        <v>3</v>
      </c>
      <c r="E4" s="1">
        <v>3</v>
      </c>
      <c r="F4" t="s">
        <v>10</v>
      </c>
      <c r="G4" t="s">
        <v>11</v>
      </c>
      <c r="H4" t="s">
        <v>9</v>
      </c>
    </row>
    <row r="5" spans="1:9" ht="14.25">
      <c r="A5" s="2">
        <v>3</v>
      </c>
      <c r="B5" s="5">
        <v>43388</v>
      </c>
      <c r="C5" s="6"/>
      <c r="D5" s="7">
        <v>3</v>
      </c>
      <c r="E5" s="1">
        <v>3</v>
      </c>
      <c r="F5" t="s">
        <v>12</v>
      </c>
      <c r="G5" t="s">
        <v>13</v>
      </c>
      <c r="H5" s="8" t="s">
        <v>9</v>
      </c>
      <c r="I5" s="8"/>
    </row>
    <row r="6" spans="1:11" ht="14.25">
      <c r="A6" s="2">
        <v>4</v>
      </c>
      <c r="B6" s="5">
        <v>43388</v>
      </c>
      <c r="C6" s="6"/>
      <c r="D6" s="7">
        <v>2</v>
      </c>
      <c r="E6" s="1">
        <v>1</v>
      </c>
      <c r="F6" t="s">
        <v>14</v>
      </c>
      <c r="G6" t="s">
        <v>15</v>
      </c>
      <c r="H6" t="s">
        <v>9</v>
      </c>
      <c r="J6" s="327" t="s">
        <v>274</v>
      </c>
      <c r="K6" s="328" t="s">
        <v>273</v>
      </c>
    </row>
    <row r="7" spans="1:8" s="10" customFormat="1" ht="14.25">
      <c r="A7" s="2">
        <v>5</v>
      </c>
      <c r="B7" s="5">
        <v>43395</v>
      </c>
      <c r="C7" s="9"/>
      <c r="D7" s="7">
        <v>3</v>
      </c>
      <c r="E7" s="1">
        <v>3</v>
      </c>
      <c r="F7" s="10" t="s">
        <v>16</v>
      </c>
      <c r="G7" s="10" t="s">
        <v>17</v>
      </c>
      <c r="H7" s="10" t="s">
        <v>9</v>
      </c>
    </row>
    <row r="8" spans="1:8" ht="15" customHeight="1">
      <c r="A8" s="2">
        <v>6</v>
      </c>
      <c r="B8" s="5">
        <v>43397</v>
      </c>
      <c r="D8" s="7">
        <v>1</v>
      </c>
      <c r="E8" s="1">
        <v>1</v>
      </c>
      <c r="F8" t="s">
        <v>18</v>
      </c>
      <c r="G8" t="s">
        <v>19</v>
      </c>
      <c r="H8" t="s">
        <v>20</v>
      </c>
    </row>
    <row r="9" spans="1:8" ht="14.25">
      <c r="A9" s="2">
        <v>7</v>
      </c>
      <c r="B9" s="5">
        <v>43397</v>
      </c>
      <c r="C9" s="6"/>
      <c r="D9" s="7">
        <v>4</v>
      </c>
      <c r="E9" s="1">
        <v>3</v>
      </c>
      <c r="F9" t="s">
        <v>21</v>
      </c>
      <c r="G9" t="s">
        <v>22</v>
      </c>
      <c r="H9" t="s">
        <v>9</v>
      </c>
    </row>
    <row r="10" spans="1:8" ht="14.25">
      <c r="A10" s="2">
        <v>8</v>
      </c>
      <c r="B10" s="5">
        <v>43397</v>
      </c>
      <c r="D10" s="7">
        <v>4</v>
      </c>
      <c r="E10" s="1">
        <v>4</v>
      </c>
      <c r="F10" t="s">
        <v>23</v>
      </c>
      <c r="G10" t="s">
        <v>24</v>
      </c>
      <c r="H10" t="s">
        <v>9</v>
      </c>
    </row>
    <row r="11" spans="1:8" ht="14.25">
      <c r="A11" s="2">
        <v>9</v>
      </c>
      <c r="B11" s="5">
        <v>43397</v>
      </c>
      <c r="D11" s="7">
        <v>3</v>
      </c>
      <c r="E11" s="1">
        <v>3</v>
      </c>
      <c r="F11" t="s">
        <v>25</v>
      </c>
      <c r="G11" t="s">
        <v>26</v>
      </c>
      <c r="H11" s="10" t="s">
        <v>9</v>
      </c>
    </row>
    <row r="12" spans="1:11" ht="14.25">
      <c r="A12" s="2">
        <v>10</v>
      </c>
      <c r="B12" s="5">
        <v>43398</v>
      </c>
      <c r="D12" s="7">
        <v>1</v>
      </c>
      <c r="E12" s="1">
        <v>0</v>
      </c>
      <c r="F12" t="s">
        <v>27</v>
      </c>
      <c r="G12" t="s">
        <v>28</v>
      </c>
      <c r="H12" s="10" t="s">
        <v>20</v>
      </c>
      <c r="J12" s="327" t="s">
        <v>274</v>
      </c>
      <c r="K12" s="328" t="s">
        <v>273</v>
      </c>
    </row>
    <row r="13" spans="1:8" ht="14.25">
      <c r="A13" s="2">
        <v>11</v>
      </c>
      <c r="B13" s="5">
        <v>43399</v>
      </c>
      <c r="D13" s="7">
        <v>3</v>
      </c>
      <c r="E13" s="1">
        <v>3</v>
      </c>
      <c r="F13" t="s">
        <v>29</v>
      </c>
      <c r="G13" t="s">
        <v>30</v>
      </c>
      <c r="H13" s="10" t="s">
        <v>9</v>
      </c>
    </row>
    <row r="14" spans="1:9" ht="13.5" customHeight="1">
      <c r="A14" s="2">
        <v>12</v>
      </c>
      <c r="B14" s="11">
        <v>43399</v>
      </c>
      <c r="D14" s="7">
        <v>3</v>
      </c>
      <c r="E14" s="1">
        <v>3</v>
      </c>
      <c r="F14" t="s">
        <v>31</v>
      </c>
      <c r="G14" t="s">
        <v>32</v>
      </c>
      <c r="H14" s="10" t="s">
        <v>9</v>
      </c>
      <c r="I14" s="8"/>
    </row>
    <row r="15" spans="4:5" ht="12.75" customHeight="1">
      <c r="D15" s="7">
        <f>SUM(D3:D14)</f>
        <v>34</v>
      </c>
      <c r="E15" s="1">
        <f>SUM(E3:E14)</f>
        <v>30</v>
      </c>
    </row>
    <row r="16" spans="4:5" ht="14.25">
      <c r="D16" s="7"/>
      <c r="E16" s="1"/>
    </row>
    <row r="17" spans="1:5" ht="14.25">
      <c r="A17" s="12"/>
      <c r="B17" s="12"/>
      <c r="C17" s="12"/>
      <c r="D17" s="12" t="s">
        <v>33</v>
      </c>
      <c r="E17" s="12"/>
    </row>
    <row r="18" spans="4:6" ht="14.25">
      <c r="D18" s="7"/>
      <c r="E18" s="13" t="s">
        <v>34</v>
      </c>
      <c r="F18" t="s">
        <v>35</v>
      </c>
    </row>
    <row r="19" spans="4:7" ht="14.25">
      <c r="D19" s="7"/>
      <c r="E19" s="13" t="s">
        <v>36</v>
      </c>
      <c r="F19" s="4" t="s">
        <v>37</v>
      </c>
      <c r="G19" t="s">
        <v>275</v>
      </c>
    </row>
    <row r="20" spans="4:5" ht="12.75" customHeight="1">
      <c r="D20" s="7"/>
      <c r="E20" s="1"/>
    </row>
    <row r="21" ht="14.25">
      <c r="B21" s="12" t="s">
        <v>38</v>
      </c>
    </row>
    <row r="23" spans="1:2" ht="14.25">
      <c r="A23" s="12"/>
      <c r="B23" s="12" t="s">
        <v>39</v>
      </c>
    </row>
    <row r="24" spans="1:6" ht="14.25">
      <c r="A24" s="14"/>
      <c r="B24" s="14" t="s">
        <v>40</v>
      </c>
      <c r="C24" s="15"/>
      <c r="D24" s="15"/>
      <c r="E24" s="15"/>
      <c r="F24" s="15"/>
    </row>
    <row r="25" spans="1:6" ht="14.25">
      <c r="A25" s="14"/>
      <c r="B25" s="14" t="s">
        <v>41</v>
      </c>
      <c r="C25" s="15"/>
      <c r="D25" s="15"/>
      <c r="E25" s="15"/>
      <c r="F25" s="15"/>
    </row>
    <row r="26" spans="1:7" ht="14.25">
      <c r="A26" s="14"/>
      <c r="B26" s="14" t="s">
        <v>42</v>
      </c>
      <c r="C26" s="15"/>
      <c r="D26" s="15"/>
      <c r="E26" s="15"/>
      <c r="F26" s="15"/>
      <c r="G26" s="16"/>
    </row>
    <row r="27" spans="1:6" ht="14.25">
      <c r="A27" s="14"/>
      <c r="B27" s="14" t="s">
        <v>43</v>
      </c>
      <c r="C27" s="15"/>
      <c r="D27" s="15"/>
      <c r="E27" s="15"/>
      <c r="F27" s="15"/>
    </row>
    <row r="28" ht="14.25">
      <c r="B28" s="12"/>
    </row>
    <row r="29" spans="1:2" ht="14.25">
      <c r="A29" s="14"/>
      <c r="B29" s="14" t="s">
        <v>44</v>
      </c>
    </row>
    <row r="30" spans="1:7" ht="14.25">
      <c r="A30" s="14"/>
      <c r="B30" s="14" t="s">
        <v>45</v>
      </c>
      <c r="G30" t="s">
        <v>46</v>
      </c>
    </row>
  </sheetData>
  <sheetProtection selectLockedCells="1" selectUnlockedCells="1"/>
  <mergeCells count="1">
    <mergeCell ref="A1:H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Z22"/>
  <sheetViews>
    <sheetView showGridLines="0" zoomScale="72" zoomScaleNormal="72" zoomScalePageLayoutView="0" workbookViewId="0" topLeftCell="E1">
      <selection activeCell="L19" sqref="L19"/>
    </sheetView>
  </sheetViews>
  <sheetFormatPr defaultColWidth="8.421875" defaultRowHeight="15"/>
  <cols>
    <col min="1" max="1" width="4.00390625" style="0" customWidth="1"/>
    <col min="2" max="2" width="35.2812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7109375" style="0" customWidth="1"/>
    <col min="16" max="16" width="1.421875" style="0" customWidth="1"/>
    <col min="17" max="17" width="4.7109375" style="0" customWidth="1"/>
    <col min="18" max="18" width="6.7109375" style="0" customWidth="1"/>
    <col min="19" max="19" width="8.421875" style="0" customWidth="1"/>
    <col min="20" max="28" width="2.7109375" style="0" customWidth="1"/>
    <col min="29" max="29" width="3.00390625" style="0" customWidth="1"/>
    <col min="30" max="40" width="2.7109375" style="0" customWidth="1"/>
    <col min="41" max="41" width="3.00390625" style="0" customWidth="1"/>
    <col min="42" max="52" width="2.7109375" style="0" customWidth="1"/>
    <col min="53" max="53" width="3.00390625" style="0" customWidth="1"/>
    <col min="54" max="54" width="2.7109375" style="0" customWidth="1"/>
  </cols>
  <sheetData>
    <row r="2" spans="1:18" ht="14.25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4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130</v>
      </c>
      <c r="B4" s="230"/>
      <c r="C4" s="231" t="str">
        <f>'Nasazení do skupin'!B3</f>
        <v>České Budějovice 10.11.2018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8" ht="14.25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4.25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4" t="s">
        <v>138</v>
      </c>
    </row>
    <row r="7" spans="1:25" ht="15" customHeight="1">
      <c r="A7" s="235">
        <v>1</v>
      </c>
      <c r="B7" s="236" t="str">
        <f>'Nasazení do skupin'!B17</f>
        <v>T.J. SOKOL Holice "A" - </v>
      </c>
      <c r="C7" s="258"/>
      <c r="D7" s="258"/>
      <c r="E7" s="258"/>
      <c r="F7" s="239"/>
      <c r="G7" s="239"/>
      <c r="H7" s="240"/>
      <c r="I7" s="238"/>
      <c r="J7" s="239"/>
      <c r="K7" s="240"/>
      <c r="L7" s="238"/>
      <c r="M7" s="239"/>
      <c r="N7" s="240"/>
      <c r="O7" s="241"/>
      <c r="P7" s="242"/>
      <c r="Q7" s="243"/>
      <c r="R7" s="244"/>
      <c r="Y7" s="16"/>
    </row>
    <row r="8" spans="1:18" ht="15.75" customHeight="1">
      <c r="A8" s="235"/>
      <c r="B8" s="236"/>
      <c r="C8" s="258"/>
      <c r="D8" s="258"/>
      <c r="E8" s="258"/>
      <c r="F8" s="239"/>
      <c r="G8" s="239"/>
      <c r="H8" s="240"/>
      <c r="I8" s="238"/>
      <c r="J8" s="239"/>
      <c r="K8" s="240"/>
      <c r="L8" s="238"/>
      <c r="M8" s="239"/>
      <c r="N8" s="240"/>
      <c r="O8" s="241"/>
      <c r="P8" s="242"/>
      <c r="Q8" s="243"/>
      <c r="R8" s="244"/>
    </row>
    <row r="9" spans="1:26" ht="15" customHeight="1">
      <c r="A9" s="235"/>
      <c r="B9" s="236"/>
      <c r="C9" s="258"/>
      <c r="D9" s="258"/>
      <c r="E9" s="258"/>
      <c r="F9" s="246"/>
      <c r="G9" s="246"/>
      <c r="H9" s="247"/>
      <c r="I9" s="248"/>
      <c r="J9" s="249"/>
      <c r="K9" s="250"/>
      <c r="L9" s="248"/>
      <c r="M9" s="249"/>
      <c r="N9" s="250"/>
      <c r="O9" s="251"/>
      <c r="P9" s="252"/>
      <c r="Q9" s="253"/>
      <c r="R9" s="254"/>
      <c r="X9" s="16"/>
      <c r="Y9" s="16"/>
      <c r="Z9" s="16"/>
    </row>
    <row r="10" spans="1:26" ht="15.75" customHeight="1">
      <c r="A10" s="235"/>
      <c r="B10" s="236"/>
      <c r="C10" s="258"/>
      <c r="D10" s="258"/>
      <c r="E10" s="258"/>
      <c r="F10" s="246"/>
      <c r="G10" s="246"/>
      <c r="H10" s="247"/>
      <c r="I10" s="248"/>
      <c r="J10" s="249"/>
      <c r="K10" s="250"/>
      <c r="L10" s="248"/>
      <c r="M10" s="249"/>
      <c r="N10" s="250"/>
      <c r="O10" s="251"/>
      <c r="P10" s="252"/>
      <c r="Q10" s="253"/>
      <c r="R10" s="254"/>
      <c r="X10" s="16"/>
      <c r="Y10" s="16"/>
      <c r="Z10" s="16"/>
    </row>
    <row r="11" spans="1:18" ht="15" customHeight="1">
      <c r="A11" s="235">
        <v>2</v>
      </c>
      <c r="B11" s="236" t="str">
        <f>'Nasazení do skupin'!B18</f>
        <v>SK Šacung Benešov 1947 "A" -</v>
      </c>
      <c r="C11" s="256"/>
      <c r="D11" s="257"/>
      <c r="E11" s="257"/>
      <c r="F11" s="255" t="s">
        <v>139</v>
      </c>
      <c r="G11" s="255"/>
      <c r="H11" s="255"/>
      <c r="I11" s="239"/>
      <c r="J11" s="239"/>
      <c r="K11" s="240"/>
      <c r="L11" s="238"/>
      <c r="M11" s="239"/>
      <c r="N11" s="240"/>
      <c r="O11" s="241"/>
      <c r="P11" s="242"/>
      <c r="Q11" s="243"/>
      <c r="R11" s="244"/>
    </row>
    <row r="12" spans="1:18" ht="15.75" customHeight="1">
      <c r="A12" s="235"/>
      <c r="B12" s="236"/>
      <c r="C12" s="256"/>
      <c r="D12" s="257"/>
      <c r="E12" s="257"/>
      <c r="F12" s="255"/>
      <c r="G12" s="255"/>
      <c r="H12" s="255"/>
      <c r="I12" s="239"/>
      <c r="J12" s="239"/>
      <c r="K12" s="240"/>
      <c r="L12" s="238"/>
      <c r="M12" s="239"/>
      <c r="N12" s="240"/>
      <c r="O12" s="241"/>
      <c r="P12" s="242"/>
      <c r="Q12" s="243"/>
      <c r="R12" s="244"/>
    </row>
    <row r="13" spans="1:18" ht="15" customHeight="1">
      <c r="A13" s="235"/>
      <c r="B13" s="236"/>
      <c r="C13" s="248"/>
      <c r="D13" s="249"/>
      <c r="E13" s="249"/>
      <c r="F13" s="255"/>
      <c r="G13" s="255"/>
      <c r="H13" s="255"/>
      <c r="I13" s="246"/>
      <c r="J13" s="246"/>
      <c r="K13" s="247"/>
      <c r="L13" s="248"/>
      <c r="M13" s="249"/>
      <c r="N13" s="250"/>
      <c r="O13" s="251"/>
      <c r="P13" s="252"/>
      <c r="Q13" s="253"/>
      <c r="R13" s="254"/>
    </row>
    <row r="14" spans="1:18" ht="15.75" customHeight="1">
      <c r="A14" s="235"/>
      <c r="B14" s="236"/>
      <c r="C14" s="248"/>
      <c r="D14" s="249"/>
      <c r="E14" s="249"/>
      <c r="F14" s="255"/>
      <c r="G14" s="255"/>
      <c r="H14" s="255"/>
      <c r="I14" s="246"/>
      <c r="J14" s="246"/>
      <c r="K14" s="247"/>
      <c r="L14" s="248"/>
      <c r="M14" s="249"/>
      <c r="N14" s="250"/>
      <c r="O14" s="251"/>
      <c r="P14" s="252"/>
      <c r="Q14" s="253"/>
      <c r="R14" s="254"/>
    </row>
    <row r="15" spans="1:18" ht="15" customHeight="1">
      <c r="A15" s="235">
        <v>3</v>
      </c>
      <c r="B15" s="236" t="str">
        <f>'Nasazení do skupin'!B19</f>
        <v>MNK Modřice, z.s. "C" -</v>
      </c>
      <c r="C15" s="238"/>
      <c r="D15" s="239"/>
      <c r="E15" s="240"/>
      <c r="F15" s="256"/>
      <c r="G15" s="257"/>
      <c r="H15" s="257"/>
      <c r="I15" s="291"/>
      <c r="J15" s="291"/>
      <c r="K15" s="291"/>
      <c r="L15" s="239"/>
      <c r="M15" s="239"/>
      <c r="N15" s="240"/>
      <c r="O15" s="241"/>
      <c r="P15" s="242"/>
      <c r="Q15" s="243"/>
      <c r="R15" s="244"/>
    </row>
    <row r="16" spans="1:18" ht="15.75" customHeight="1">
      <c r="A16" s="235"/>
      <c r="B16" s="236"/>
      <c r="C16" s="238"/>
      <c r="D16" s="239"/>
      <c r="E16" s="240"/>
      <c r="F16" s="256"/>
      <c r="G16" s="257"/>
      <c r="H16" s="257"/>
      <c r="I16" s="291"/>
      <c r="J16" s="291"/>
      <c r="K16" s="291"/>
      <c r="L16" s="239"/>
      <c r="M16" s="239"/>
      <c r="N16" s="240"/>
      <c r="O16" s="241"/>
      <c r="P16" s="242"/>
      <c r="Q16" s="243"/>
      <c r="R16" s="244"/>
    </row>
    <row r="17" spans="1:18" ht="15" customHeight="1">
      <c r="A17" s="235"/>
      <c r="B17" s="236"/>
      <c r="C17" s="248"/>
      <c r="D17" s="249"/>
      <c r="E17" s="250"/>
      <c r="F17" s="248"/>
      <c r="G17" s="249"/>
      <c r="H17" s="249"/>
      <c r="I17" s="291"/>
      <c r="J17" s="291"/>
      <c r="K17" s="291"/>
      <c r="L17" s="259"/>
      <c r="M17" s="259"/>
      <c r="N17" s="260"/>
      <c r="O17" s="251"/>
      <c r="P17" s="252"/>
      <c r="Q17" s="253"/>
      <c r="R17" s="254"/>
    </row>
    <row r="18" spans="1:18" ht="15.75" customHeight="1">
      <c r="A18" s="235"/>
      <c r="B18" s="236"/>
      <c r="C18" s="248"/>
      <c r="D18" s="249"/>
      <c r="E18" s="250"/>
      <c r="F18" s="248"/>
      <c r="G18" s="249"/>
      <c r="H18" s="249"/>
      <c r="I18" s="291"/>
      <c r="J18" s="291"/>
      <c r="K18" s="291"/>
      <c r="L18" s="259"/>
      <c r="M18" s="259"/>
      <c r="N18" s="260"/>
      <c r="O18" s="251"/>
      <c r="P18" s="252"/>
      <c r="Q18" s="253"/>
      <c r="R18" s="254"/>
    </row>
    <row r="19" spans="1:18" ht="15" customHeight="1">
      <c r="A19" s="235">
        <v>4</v>
      </c>
      <c r="B19" s="236" t="str">
        <f>'Nasazení do skupin'!B20</f>
        <v>SK Liapor - Witte Karlovy Vary z.s. "C" -</v>
      </c>
      <c r="C19" s="238"/>
      <c r="D19" s="239"/>
      <c r="E19" s="240"/>
      <c r="F19" s="238"/>
      <c r="G19" s="239"/>
      <c r="H19" s="240"/>
      <c r="I19" s="256"/>
      <c r="J19" s="257"/>
      <c r="K19" s="257"/>
      <c r="L19" s="261">
        <v>2018</v>
      </c>
      <c r="M19" s="261"/>
      <c r="N19" s="261"/>
      <c r="O19" s="242"/>
      <c r="P19" s="242"/>
      <c r="Q19" s="243"/>
      <c r="R19" s="244"/>
    </row>
    <row r="20" spans="1:18" ht="15.75" customHeight="1">
      <c r="A20" s="235"/>
      <c r="B20" s="236"/>
      <c r="C20" s="238"/>
      <c r="D20" s="239"/>
      <c r="E20" s="240"/>
      <c r="F20" s="238"/>
      <c r="G20" s="239"/>
      <c r="H20" s="240"/>
      <c r="I20" s="256"/>
      <c r="J20" s="257"/>
      <c r="K20" s="257"/>
      <c r="L20" s="261"/>
      <c r="M20" s="261"/>
      <c r="N20" s="261"/>
      <c r="O20" s="242"/>
      <c r="P20" s="242"/>
      <c r="Q20" s="243"/>
      <c r="R20" s="244"/>
    </row>
    <row r="21" spans="1:18" ht="15" customHeight="1">
      <c r="A21" s="235"/>
      <c r="B21" s="236"/>
      <c r="C21" s="248"/>
      <c r="D21" s="249"/>
      <c r="E21" s="250"/>
      <c r="F21" s="248"/>
      <c r="G21" s="249"/>
      <c r="H21" s="250"/>
      <c r="I21" s="248"/>
      <c r="J21" s="249"/>
      <c r="K21" s="249"/>
      <c r="L21" s="261"/>
      <c r="M21" s="261"/>
      <c r="N21" s="261"/>
      <c r="O21" s="262"/>
      <c r="P21" s="252"/>
      <c r="Q21" s="253"/>
      <c r="R21" s="254"/>
    </row>
    <row r="22" spans="1:18" ht="15.75" customHeight="1">
      <c r="A22" s="235"/>
      <c r="B22" s="236"/>
      <c r="C22" s="248"/>
      <c r="D22" s="249"/>
      <c r="E22" s="250"/>
      <c r="F22" s="248"/>
      <c r="G22" s="249"/>
      <c r="H22" s="250"/>
      <c r="I22" s="248"/>
      <c r="J22" s="249"/>
      <c r="K22" s="249"/>
      <c r="L22" s="261"/>
      <c r="M22" s="261"/>
      <c r="N22" s="261"/>
      <c r="O22" s="262"/>
      <c r="P22" s="252"/>
      <c r="Q22" s="253"/>
      <c r="R22" s="254"/>
    </row>
    <row r="24" ht="24.75" customHeight="1"/>
    <row r="25" ht="15" customHeight="1"/>
    <row r="29" ht="12.75" customHeight="1"/>
    <row r="30" ht="12.75" customHeight="1"/>
    <row r="31" ht="15" customHeight="1"/>
    <row r="32" ht="21.75" customHeight="1"/>
    <row r="33" ht="15" customHeight="1"/>
  </sheetData>
  <sheetProtection selectLockedCells="1" selectUnlockedCells="1"/>
  <mergeCells count="125">
    <mergeCell ref="O21:O22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7083333333333334" right="0.31527777777777777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S36"/>
  <sheetViews>
    <sheetView showGridLines="0" zoomScale="72" zoomScaleNormal="72" zoomScalePageLayoutView="0" workbookViewId="0" topLeftCell="A1">
      <selection activeCell="R13" sqref="R13"/>
    </sheetView>
  </sheetViews>
  <sheetFormatPr defaultColWidth="8.421875" defaultRowHeight="15"/>
  <cols>
    <col min="1" max="1" width="4.00390625" style="0" customWidth="1"/>
    <col min="2" max="2" width="35.2812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7109375" style="0" customWidth="1"/>
    <col min="16" max="16" width="1.421875" style="0" customWidth="1"/>
    <col min="17" max="17" width="4.7109375" style="0" customWidth="1"/>
    <col min="18" max="18" width="6.7109375" style="0" customWidth="1"/>
    <col min="19" max="220" width="8.421875" style="0" customWidth="1"/>
    <col min="221" max="221" width="4.00390625" style="0" customWidth="1"/>
    <col min="222" max="222" width="35.28125" style="0" customWidth="1"/>
    <col min="223" max="223" width="4.28125" style="0" customWidth="1"/>
    <col min="224" max="224" width="1.421875" style="0" customWidth="1"/>
    <col min="225" max="226" width="4.28125" style="0" customWidth="1"/>
    <col min="227" max="227" width="1.421875" style="0" customWidth="1"/>
    <col min="228" max="229" width="4.28125" style="0" customWidth="1"/>
    <col min="230" max="230" width="1.421875" style="0" customWidth="1"/>
    <col min="231" max="232" width="4.28125" style="0" customWidth="1"/>
    <col min="233" max="233" width="1.421875" style="0" customWidth="1"/>
    <col min="234" max="234" width="4.28125" style="0" customWidth="1"/>
    <col min="235" max="235" width="4.7109375" style="0" customWidth="1"/>
    <col min="236" max="236" width="1.421875" style="0" customWidth="1"/>
    <col min="237" max="237" width="4.7109375" style="0" customWidth="1"/>
    <col min="238" max="238" width="6.7109375" style="0" customWidth="1"/>
  </cols>
  <sheetData>
    <row r="2" spans="1:18" ht="14.25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4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130</v>
      </c>
      <c r="B4" s="230"/>
      <c r="C4" s="261" t="str">
        <f>'Nasazení do skupin'!B3</f>
        <v>České Budějovice 10.11.2018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</row>
    <row r="5" spans="1:18" ht="14.25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4.25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5" t="s">
        <v>138</v>
      </c>
    </row>
    <row r="7" spans="1:18" ht="15" customHeight="1">
      <c r="A7" s="264">
        <v>1</v>
      </c>
      <c r="B7" s="236" t="str">
        <f>'Nasazení do skupin'!B17</f>
        <v>T.J. SOKOL Holice "A" - </v>
      </c>
      <c r="C7" s="258"/>
      <c r="D7" s="258"/>
      <c r="E7" s="258"/>
      <c r="F7" s="265">
        <f>O35</f>
        <v>2</v>
      </c>
      <c r="G7" s="265" t="s">
        <v>140</v>
      </c>
      <c r="H7" s="266">
        <f>Q35</f>
        <v>0</v>
      </c>
      <c r="I7" s="267">
        <f>Q29</f>
        <v>2</v>
      </c>
      <c r="J7" s="265" t="s">
        <v>140</v>
      </c>
      <c r="K7" s="266">
        <f>O29</f>
        <v>0</v>
      </c>
      <c r="L7" s="267">
        <f>O25</f>
        <v>2</v>
      </c>
      <c r="M7" s="265" t="s">
        <v>140</v>
      </c>
      <c r="N7" s="266">
        <f>Q25</f>
        <v>0</v>
      </c>
      <c r="O7" s="268">
        <f>F7+I7+L7</f>
        <v>6</v>
      </c>
      <c r="P7" s="269" t="s">
        <v>140</v>
      </c>
      <c r="Q7" s="270">
        <f>H7+K7+N7</f>
        <v>0</v>
      </c>
      <c r="R7" s="271">
        <v>6</v>
      </c>
    </row>
    <row r="8" spans="1:18" ht="15.75" customHeight="1">
      <c r="A8" s="264"/>
      <c r="B8" s="236"/>
      <c r="C8" s="258"/>
      <c r="D8" s="258"/>
      <c r="E8" s="258"/>
      <c r="F8" s="265"/>
      <c r="G8" s="265"/>
      <c r="H8" s="266"/>
      <c r="I8" s="267"/>
      <c r="J8" s="265"/>
      <c r="K8" s="266"/>
      <c r="L8" s="267"/>
      <c r="M8" s="265"/>
      <c r="N8" s="266"/>
      <c r="O8" s="268"/>
      <c r="P8" s="269"/>
      <c r="Q8" s="270"/>
      <c r="R8" s="271"/>
    </row>
    <row r="9" spans="1:18" ht="15" customHeight="1">
      <c r="A9" s="264"/>
      <c r="B9" s="236"/>
      <c r="C9" s="258"/>
      <c r="D9" s="258"/>
      <c r="E9" s="258"/>
      <c r="F9" s="272">
        <f>O36</f>
        <v>20</v>
      </c>
      <c r="G9" s="272" t="s">
        <v>140</v>
      </c>
      <c r="H9" s="273">
        <f>Q36</f>
        <v>11</v>
      </c>
      <c r="I9" s="274">
        <f>Q30</f>
        <v>20</v>
      </c>
      <c r="J9" s="275" t="s">
        <v>140</v>
      </c>
      <c r="K9" s="276">
        <f>O30</f>
        <v>9</v>
      </c>
      <c r="L9" s="274">
        <f>O26</f>
        <v>20</v>
      </c>
      <c r="M9" s="275" t="s">
        <v>140</v>
      </c>
      <c r="N9" s="276">
        <f>Q26</f>
        <v>8</v>
      </c>
      <c r="O9" s="277">
        <f>F9+I9+L9</f>
        <v>60</v>
      </c>
      <c r="P9" s="278" t="s">
        <v>140</v>
      </c>
      <c r="Q9" s="279">
        <f>H9+K9+N9</f>
        <v>28</v>
      </c>
      <c r="R9" s="280">
        <v>1</v>
      </c>
    </row>
    <row r="10" spans="1:18" ht="15.75" customHeight="1">
      <c r="A10" s="264"/>
      <c r="B10" s="236"/>
      <c r="C10" s="258"/>
      <c r="D10" s="258"/>
      <c r="E10" s="258"/>
      <c r="F10" s="272"/>
      <c r="G10" s="272"/>
      <c r="H10" s="273"/>
      <c r="I10" s="274"/>
      <c r="J10" s="275"/>
      <c r="K10" s="276"/>
      <c r="L10" s="274"/>
      <c r="M10" s="275"/>
      <c r="N10" s="276"/>
      <c r="O10" s="277"/>
      <c r="P10" s="278"/>
      <c r="Q10" s="279"/>
      <c r="R10" s="280"/>
    </row>
    <row r="11" spans="1:18" ht="15" customHeight="1">
      <c r="A11" s="264">
        <v>2</v>
      </c>
      <c r="B11" s="236" t="str">
        <f>'Nasazení do skupin'!B18</f>
        <v>SK Šacung Benešov 1947 "A" -</v>
      </c>
      <c r="C11" s="281">
        <f>H7</f>
        <v>0</v>
      </c>
      <c r="D11" s="282" t="s">
        <v>140</v>
      </c>
      <c r="E11" s="282">
        <f>F7</f>
        <v>2</v>
      </c>
      <c r="F11" s="255" t="s">
        <v>139</v>
      </c>
      <c r="G11" s="255"/>
      <c r="H11" s="255"/>
      <c r="I11" s="265">
        <f>O27</f>
        <v>2</v>
      </c>
      <c r="J11" s="265" t="s">
        <v>140</v>
      </c>
      <c r="K11" s="266">
        <f>Q27</f>
        <v>0</v>
      </c>
      <c r="L11" s="267">
        <f>O31</f>
        <v>2</v>
      </c>
      <c r="M11" s="265" t="s">
        <v>140</v>
      </c>
      <c r="N11" s="266">
        <f>Q31</f>
        <v>0</v>
      </c>
      <c r="O11" s="268">
        <f>C11+I11+L11</f>
        <v>4</v>
      </c>
      <c r="P11" s="269" t="s">
        <v>140</v>
      </c>
      <c r="Q11" s="270">
        <f>E11+K11+N11</f>
        <v>2</v>
      </c>
      <c r="R11" s="271">
        <v>4</v>
      </c>
    </row>
    <row r="12" spans="1:18" ht="15.75" customHeight="1">
      <c r="A12" s="264"/>
      <c r="B12" s="236"/>
      <c r="C12" s="281"/>
      <c r="D12" s="282"/>
      <c r="E12" s="282"/>
      <c r="F12" s="255"/>
      <c r="G12" s="255"/>
      <c r="H12" s="255"/>
      <c r="I12" s="265"/>
      <c r="J12" s="265"/>
      <c r="K12" s="266"/>
      <c r="L12" s="267"/>
      <c r="M12" s="265"/>
      <c r="N12" s="266"/>
      <c r="O12" s="268"/>
      <c r="P12" s="269"/>
      <c r="Q12" s="270"/>
      <c r="R12" s="271"/>
    </row>
    <row r="13" spans="1:18" ht="15" customHeight="1">
      <c r="A13" s="264"/>
      <c r="B13" s="236"/>
      <c r="C13" s="274">
        <f>H9</f>
        <v>11</v>
      </c>
      <c r="D13" s="275" t="s">
        <v>140</v>
      </c>
      <c r="E13" s="275">
        <f>F9</f>
        <v>20</v>
      </c>
      <c r="F13" s="255"/>
      <c r="G13" s="255"/>
      <c r="H13" s="255"/>
      <c r="I13" s="272">
        <f>O28</f>
        <v>20</v>
      </c>
      <c r="J13" s="272" t="s">
        <v>140</v>
      </c>
      <c r="K13" s="273">
        <f>Q28</f>
        <v>13</v>
      </c>
      <c r="L13" s="274">
        <f>O32</f>
        <v>20</v>
      </c>
      <c r="M13" s="275" t="s">
        <v>140</v>
      </c>
      <c r="N13" s="276">
        <f>Q32</f>
        <v>11</v>
      </c>
      <c r="O13" s="277">
        <f>C13+I13+L13</f>
        <v>51</v>
      </c>
      <c r="P13" s="278" t="s">
        <v>140</v>
      </c>
      <c r="Q13" s="279">
        <f>E13+K13+N13</f>
        <v>44</v>
      </c>
      <c r="R13" s="283">
        <v>2</v>
      </c>
    </row>
    <row r="14" spans="1:18" ht="15.75" customHeight="1">
      <c r="A14" s="264"/>
      <c r="B14" s="236"/>
      <c r="C14" s="274"/>
      <c r="D14" s="275"/>
      <c r="E14" s="275"/>
      <c r="F14" s="255"/>
      <c r="G14" s="255"/>
      <c r="H14" s="255"/>
      <c r="I14" s="272"/>
      <c r="J14" s="272"/>
      <c r="K14" s="273"/>
      <c r="L14" s="274"/>
      <c r="M14" s="275"/>
      <c r="N14" s="276"/>
      <c r="O14" s="277"/>
      <c r="P14" s="278"/>
      <c r="Q14" s="279"/>
      <c r="R14" s="283"/>
    </row>
    <row r="15" spans="1:18" ht="15" customHeight="1">
      <c r="A15" s="264">
        <v>3</v>
      </c>
      <c r="B15" s="236" t="str">
        <f>'Nasazení do skupin'!B19</f>
        <v>MNK Modřice, z.s. "C" -</v>
      </c>
      <c r="C15" s="267">
        <f>K7</f>
        <v>0</v>
      </c>
      <c r="D15" s="265" t="s">
        <v>140</v>
      </c>
      <c r="E15" s="266">
        <f>I7</f>
        <v>2</v>
      </c>
      <c r="F15" s="281">
        <f>K11</f>
        <v>0</v>
      </c>
      <c r="G15" s="282" t="s">
        <v>140</v>
      </c>
      <c r="H15" s="282">
        <f>I11</f>
        <v>2</v>
      </c>
      <c r="I15" s="291"/>
      <c r="J15" s="291"/>
      <c r="K15" s="291"/>
      <c r="L15" s="265">
        <f>Q33</f>
        <v>2</v>
      </c>
      <c r="M15" s="265" t="s">
        <v>140</v>
      </c>
      <c r="N15" s="266">
        <f>O33</f>
        <v>0</v>
      </c>
      <c r="O15" s="268">
        <f>C15+F15+L15</f>
        <v>2</v>
      </c>
      <c r="P15" s="269" t="s">
        <v>140</v>
      </c>
      <c r="Q15" s="270">
        <f>E15+H15+N15</f>
        <v>4</v>
      </c>
      <c r="R15" s="271">
        <v>2</v>
      </c>
    </row>
    <row r="16" spans="1:18" ht="15.75" customHeight="1">
      <c r="A16" s="264"/>
      <c r="B16" s="236"/>
      <c r="C16" s="267"/>
      <c r="D16" s="265"/>
      <c r="E16" s="266"/>
      <c r="F16" s="281"/>
      <c r="G16" s="282"/>
      <c r="H16" s="282"/>
      <c r="I16" s="291"/>
      <c r="J16" s="291"/>
      <c r="K16" s="291"/>
      <c r="L16" s="265"/>
      <c r="M16" s="265"/>
      <c r="N16" s="266"/>
      <c r="O16" s="268"/>
      <c r="P16" s="269"/>
      <c r="Q16" s="270"/>
      <c r="R16" s="271"/>
    </row>
    <row r="17" spans="1:18" ht="15" customHeight="1">
      <c r="A17" s="264"/>
      <c r="B17" s="236"/>
      <c r="C17" s="274">
        <f>K9</f>
        <v>9</v>
      </c>
      <c r="D17" s="275" t="s">
        <v>140</v>
      </c>
      <c r="E17" s="276">
        <f>I9</f>
        <v>20</v>
      </c>
      <c r="F17" s="274">
        <f>K13</f>
        <v>13</v>
      </c>
      <c r="G17" s="275" t="s">
        <v>140</v>
      </c>
      <c r="H17" s="275">
        <f>I13</f>
        <v>20</v>
      </c>
      <c r="I17" s="291"/>
      <c r="J17" s="291"/>
      <c r="K17" s="291"/>
      <c r="L17" s="284">
        <f>Q34</f>
        <v>20</v>
      </c>
      <c r="M17" s="284" t="s">
        <v>140</v>
      </c>
      <c r="N17" s="285">
        <f>O34</f>
        <v>12</v>
      </c>
      <c r="O17" s="277">
        <f>C17+F17+L17</f>
        <v>42</v>
      </c>
      <c r="P17" s="278" t="s">
        <v>140</v>
      </c>
      <c r="Q17" s="279">
        <f>E17+H17+N17</f>
        <v>52</v>
      </c>
      <c r="R17" s="283">
        <v>3</v>
      </c>
    </row>
    <row r="18" spans="1:18" ht="15.75" customHeight="1">
      <c r="A18" s="264"/>
      <c r="B18" s="236"/>
      <c r="C18" s="274"/>
      <c r="D18" s="275"/>
      <c r="E18" s="276"/>
      <c r="F18" s="274"/>
      <c r="G18" s="275"/>
      <c r="H18" s="275"/>
      <c r="I18" s="291"/>
      <c r="J18" s="291"/>
      <c r="K18" s="291"/>
      <c r="L18" s="284"/>
      <c r="M18" s="284"/>
      <c r="N18" s="285"/>
      <c r="O18" s="277"/>
      <c r="P18" s="278"/>
      <c r="Q18" s="279"/>
      <c r="R18" s="283"/>
    </row>
    <row r="19" spans="1:18" ht="15" customHeight="1">
      <c r="A19" s="264">
        <v>4</v>
      </c>
      <c r="B19" s="236" t="str">
        <f>'Nasazení do skupin'!B20</f>
        <v>SK Liapor - Witte Karlovy Vary z.s. "C" -</v>
      </c>
      <c r="C19" s="267">
        <f>N7</f>
        <v>0</v>
      </c>
      <c r="D19" s="265" t="s">
        <v>140</v>
      </c>
      <c r="E19" s="266">
        <f>L7</f>
        <v>2</v>
      </c>
      <c r="F19" s="267">
        <f>N11</f>
        <v>0</v>
      </c>
      <c r="G19" s="265" t="s">
        <v>140</v>
      </c>
      <c r="H19" s="266">
        <f>L11</f>
        <v>2</v>
      </c>
      <c r="I19" s="281">
        <f>N15</f>
        <v>0</v>
      </c>
      <c r="J19" s="282" t="s">
        <v>140</v>
      </c>
      <c r="K19" s="282">
        <f>L15</f>
        <v>2</v>
      </c>
      <c r="L19" s="261">
        <v>2018</v>
      </c>
      <c r="M19" s="261"/>
      <c r="N19" s="261"/>
      <c r="O19" s="269">
        <f>C19+F19+I19</f>
        <v>0</v>
      </c>
      <c r="P19" s="269" t="s">
        <v>140</v>
      </c>
      <c r="Q19" s="270">
        <f>E19+H19+K19</f>
        <v>6</v>
      </c>
      <c r="R19" s="271">
        <v>0</v>
      </c>
    </row>
    <row r="20" spans="1:18" ht="15.75" customHeight="1">
      <c r="A20" s="264"/>
      <c r="B20" s="236"/>
      <c r="C20" s="267"/>
      <c r="D20" s="265"/>
      <c r="E20" s="266"/>
      <c r="F20" s="267"/>
      <c r="G20" s="265"/>
      <c r="H20" s="266"/>
      <c r="I20" s="281"/>
      <c r="J20" s="282"/>
      <c r="K20" s="282"/>
      <c r="L20" s="261"/>
      <c r="M20" s="261"/>
      <c r="N20" s="261"/>
      <c r="O20" s="269"/>
      <c r="P20" s="269"/>
      <c r="Q20" s="270"/>
      <c r="R20" s="271"/>
    </row>
    <row r="21" spans="1:18" ht="15" customHeight="1">
      <c r="A21" s="264"/>
      <c r="B21" s="236"/>
      <c r="C21" s="274">
        <f>N9</f>
        <v>8</v>
      </c>
      <c r="D21" s="275" t="s">
        <v>140</v>
      </c>
      <c r="E21" s="276">
        <f>L9</f>
        <v>20</v>
      </c>
      <c r="F21" s="274">
        <f>N13</f>
        <v>11</v>
      </c>
      <c r="G21" s="275" t="s">
        <v>140</v>
      </c>
      <c r="H21" s="276">
        <f>L13</f>
        <v>20</v>
      </c>
      <c r="I21" s="274">
        <f>N17</f>
        <v>12</v>
      </c>
      <c r="J21" s="275" t="s">
        <v>140</v>
      </c>
      <c r="K21" s="275">
        <f>L17</f>
        <v>20</v>
      </c>
      <c r="L21" s="261"/>
      <c r="M21" s="261"/>
      <c r="N21" s="261"/>
      <c r="O21" s="286">
        <f>C21+F21+I21</f>
        <v>31</v>
      </c>
      <c r="P21" s="278" t="s">
        <v>140</v>
      </c>
      <c r="Q21" s="279">
        <f>E21+H21+K21</f>
        <v>60</v>
      </c>
      <c r="R21" s="283">
        <v>4</v>
      </c>
    </row>
    <row r="22" spans="1:18" ht="15.75" customHeight="1">
      <c r="A22" s="264"/>
      <c r="B22" s="236"/>
      <c r="C22" s="274"/>
      <c r="D22" s="275"/>
      <c r="E22" s="276"/>
      <c r="F22" s="274"/>
      <c r="G22" s="275"/>
      <c r="H22" s="276"/>
      <c r="I22" s="274"/>
      <c r="J22" s="275"/>
      <c r="K22" s="275"/>
      <c r="L22" s="261"/>
      <c r="M22" s="261"/>
      <c r="N22" s="261"/>
      <c r="O22" s="286"/>
      <c r="P22" s="278"/>
      <c r="Q22" s="279"/>
      <c r="R22" s="283"/>
    </row>
    <row r="24" spans="1:18" ht="24.75" customHeight="1">
      <c r="A24" s="287" t="s">
        <v>141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</row>
    <row r="25" spans="1:19" ht="15" customHeight="1">
      <c r="A25" s="288">
        <v>1</v>
      </c>
      <c r="B25" s="289" t="str">
        <f>B7</f>
        <v>T.J. SOKOL Holice "A" - </v>
      </c>
      <c r="C25" s="289"/>
      <c r="D25" s="289" t="s">
        <v>140</v>
      </c>
      <c r="E25" s="289" t="str">
        <f>B19</f>
        <v>SK Liapor - Witte Karlovy Vary z.s. "C" -</v>
      </c>
      <c r="F25" s="289"/>
      <c r="G25" s="289"/>
      <c r="H25" s="289"/>
      <c r="I25" s="289"/>
      <c r="J25" s="289"/>
      <c r="K25" s="289"/>
      <c r="L25" s="289"/>
      <c r="M25" s="289"/>
      <c r="N25" s="289"/>
      <c r="O25" s="77">
        <v>2</v>
      </c>
      <c r="P25" s="78" t="s">
        <v>140</v>
      </c>
      <c r="Q25" s="78">
        <v>0</v>
      </c>
      <c r="R25" s="79" t="s">
        <v>142</v>
      </c>
      <c r="S25" s="13"/>
    </row>
    <row r="26" spans="1:19" ht="1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80">
        <v>20</v>
      </c>
      <c r="P26" s="78" t="s">
        <v>140</v>
      </c>
      <c r="Q26" s="30">
        <v>8</v>
      </c>
      <c r="R26" s="79" t="s">
        <v>143</v>
      </c>
      <c r="S26" s="13"/>
    </row>
    <row r="27" spans="1:18" ht="15" customHeight="1">
      <c r="A27" s="288">
        <v>2</v>
      </c>
      <c r="B27" s="289" t="str">
        <f>B11</f>
        <v>SK Šacung Benešov 1947 "A" -</v>
      </c>
      <c r="C27" s="289"/>
      <c r="D27" s="289" t="s">
        <v>140</v>
      </c>
      <c r="E27" s="289" t="str">
        <f>B15</f>
        <v>MNK Modřice, z.s. "C" -</v>
      </c>
      <c r="F27" s="289"/>
      <c r="G27" s="289"/>
      <c r="H27" s="289"/>
      <c r="I27" s="289"/>
      <c r="J27" s="289"/>
      <c r="K27" s="289"/>
      <c r="L27" s="289"/>
      <c r="M27" s="289"/>
      <c r="N27" s="289"/>
      <c r="O27" s="77">
        <v>2</v>
      </c>
      <c r="P27" s="78" t="s">
        <v>140</v>
      </c>
      <c r="Q27" s="78">
        <v>0</v>
      </c>
      <c r="R27" s="79" t="s">
        <v>142</v>
      </c>
    </row>
    <row r="28" spans="1:18" ht="1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80">
        <v>20</v>
      </c>
      <c r="P28" s="78" t="s">
        <v>140</v>
      </c>
      <c r="Q28" s="30">
        <v>13</v>
      </c>
      <c r="R28" s="79" t="s">
        <v>143</v>
      </c>
    </row>
    <row r="29" spans="1:18" ht="12.75" customHeight="1">
      <c r="A29" s="288">
        <v>3</v>
      </c>
      <c r="B29" s="289" t="str">
        <f>B15</f>
        <v>MNK Modřice, z.s. "C" -</v>
      </c>
      <c r="C29" s="289"/>
      <c r="D29" s="289" t="s">
        <v>140</v>
      </c>
      <c r="E29" s="289" t="str">
        <f>B7</f>
        <v>T.J. SOKOL Holice "A" - </v>
      </c>
      <c r="F29" s="289"/>
      <c r="G29" s="289"/>
      <c r="H29" s="289"/>
      <c r="I29" s="289"/>
      <c r="J29" s="289"/>
      <c r="K29" s="289"/>
      <c r="L29" s="289"/>
      <c r="M29" s="289"/>
      <c r="N29" s="289"/>
      <c r="O29" s="77">
        <v>0</v>
      </c>
      <c r="P29" s="78" t="s">
        <v>140</v>
      </c>
      <c r="Q29" s="78">
        <v>2</v>
      </c>
      <c r="R29" s="79" t="s">
        <v>142</v>
      </c>
    </row>
    <row r="30" spans="1:18" ht="12.75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80">
        <v>9</v>
      </c>
      <c r="P30" s="78" t="s">
        <v>140</v>
      </c>
      <c r="Q30" s="30">
        <v>20</v>
      </c>
      <c r="R30" s="79" t="s">
        <v>143</v>
      </c>
    </row>
    <row r="31" spans="1:18" ht="15" customHeight="1">
      <c r="A31" s="288">
        <v>4</v>
      </c>
      <c r="B31" s="289" t="str">
        <f>B11</f>
        <v>SK Šacung Benešov 1947 "A" -</v>
      </c>
      <c r="C31" s="289"/>
      <c r="D31" s="289" t="s">
        <v>140</v>
      </c>
      <c r="E31" s="289" t="str">
        <f>B19</f>
        <v>SK Liapor - Witte Karlovy Vary z.s. "C" -</v>
      </c>
      <c r="F31" s="289"/>
      <c r="G31" s="289"/>
      <c r="H31" s="289"/>
      <c r="I31" s="289"/>
      <c r="J31" s="289"/>
      <c r="K31" s="289"/>
      <c r="L31" s="289"/>
      <c r="M31" s="289"/>
      <c r="N31" s="289"/>
      <c r="O31" s="77">
        <v>2</v>
      </c>
      <c r="P31" s="78" t="s">
        <v>140</v>
      </c>
      <c r="Q31" s="78">
        <v>0</v>
      </c>
      <c r="R31" s="79" t="s">
        <v>142</v>
      </c>
    </row>
    <row r="32" spans="1:18" ht="17.25" customHeight="1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80">
        <v>20</v>
      </c>
      <c r="P32" s="78" t="s">
        <v>140</v>
      </c>
      <c r="Q32" s="30">
        <v>11</v>
      </c>
      <c r="R32" s="79" t="s">
        <v>143</v>
      </c>
    </row>
    <row r="33" spans="1:18" ht="15" customHeight="1">
      <c r="A33" s="288">
        <v>5</v>
      </c>
      <c r="B33" s="289" t="str">
        <f>B19</f>
        <v>SK Liapor - Witte Karlovy Vary z.s. "C" -</v>
      </c>
      <c r="C33" s="289"/>
      <c r="D33" s="289" t="s">
        <v>140</v>
      </c>
      <c r="E33" s="289" t="str">
        <f>B15</f>
        <v>MNK Modřice, z.s. "C" -</v>
      </c>
      <c r="F33" s="289"/>
      <c r="G33" s="289"/>
      <c r="H33" s="289"/>
      <c r="I33" s="289"/>
      <c r="J33" s="289"/>
      <c r="K33" s="289"/>
      <c r="L33" s="289"/>
      <c r="M33" s="289"/>
      <c r="N33" s="289"/>
      <c r="O33" s="77">
        <v>0</v>
      </c>
      <c r="P33" s="78" t="s">
        <v>140</v>
      </c>
      <c r="Q33" s="78">
        <v>2</v>
      </c>
      <c r="R33" s="79" t="s">
        <v>142</v>
      </c>
    </row>
    <row r="34" spans="1:18" ht="15" customHeight="1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80">
        <v>12</v>
      </c>
      <c r="P34" s="78" t="s">
        <v>140</v>
      </c>
      <c r="Q34" s="30">
        <v>20</v>
      </c>
      <c r="R34" s="79" t="s">
        <v>143</v>
      </c>
    </row>
    <row r="35" spans="1:18" ht="15" customHeight="1">
      <c r="A35" s="288">
        <v>6</v>
      </c>
      <c r="B35" s="289" t="str">
        <f>B7</f>
        <v>T.J. SOKOL Holice "A" - </v>
      </c>
      <c r="C35" s="289"/>
      <c r="D35" s="289" t="s">
        <v>140</v>
      </c>
      <c r="E35" s="289" t="str">
        <f>B11</f>
        <v>SK Šacung Benešov 1947 "A" -</v>
      </c>
      <c r="F35" s="289"/>
      <c r="G35" s="289"/>
      <c r="H35" s="289"/>
      <c r="I35" s="289"/>
      <c r="J35" s="289"/>
      <c r="K35" s="289"/>
      <c r="L35" s="289"/>
      <c r="M35" s="289"/>
      <c r="N35" s="289"/>
      <c r="O35" s="77">
        <v>2</v>
      </c>
      <c r="P35" s="78" t="s">
        <v>140</v>
      </c>
      <c r="Q35" s="78">
        <v>0</v>
      </c>
      <c r="R35" s="79" t="s">
        <v>142</v>
      </c>
    </row>
    <row r="36" spans="1:18" ht="15" customHeight="1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80">
        <v>20</v>
      </c>
      <c r="P36" s="78" t="s">
        <v>140</v>
      </c>
      <c r="Q36" s="30">
        <v>11</v>
      </c>
      <c r="R36" s="79" t="s">
        <v>143</v>
      </c>
    </row>
    <row r="37" ht="14.25" customHeight="1"/>
    <row r="38" ht="14.25" customHeight="1"/>
    <row r="51" ht="14.25" customHeight="1"/>
    <row r="52" ht="14.25" customHeight="1"/>
    <row r="69" ht="14.25" customHeight="1"/>
    <row r="70" ht="14.25" customHeight="1"/>
    <row r="89" ht="14.25" customHeight="1"/>
    <row r="90" ht="14.25" customHeight="1"/>
  </sheetData>
  <sheetProtection selectLockedCells="1" selectUnlockedCells="1"/>
  <mergeCells count="150">
    <mergeCell ref="A35:A36"/>
    <mergeCell ref="B35:C36"/>
    <mergeCell ref="D35:D36"/>
    <mergeCell ref="E35:N36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6"/>
  </sheetPr>
  <dimension ref="A2:Z22"/>
  <sheetViews>
    <sheetView showGridLines="0" zoomScale="72" zoomScaleNormal="72" zoomScalePageLayoutView="0" workbookViewId="0" topLeftCell="A1">
      <selection activeCell="L19" sqref="L19"/>
    </sheetView>
  </sheetViews>
  <sheetFormatPr defaultColWidth="8.421875" defaultRowHeight="15"/>
  <cols>
    <col min="1" max="1" width="4.00390625" style="0" customWidth="1"/>
    <col min="2" max="2" width="33.5742187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7109375" style="0" customWidth="1"/>
    <col min="16" max="16" width="1.421875" style="0" customWidth="1"/>
    <col min="17" max="17" width="4.7109375" style="0" customWidth="1"/>
    <col min="18" max="18" width="6.421875" style="0" customWidth="1"/>
    <col min="19" max="19" width="8.421875" style="0" customWidth="1"/>
    <col min="20" max="28" width="2.7109375" style="0" customWidth="1"/>
    <col min="29" max="29" width="3.00390625" style="0" customWidth="1"/>
    <col min="30" max="40" width="2.7109375" style="0" customWidth="1"/>
    <col min="41" max="41" width="3.00390625" style="0" customWidth="1"/>
    <col min="42" max="52" width="2.7109375" style="0" customWidth="1"/>
    <col min="53" max="53" width="3.00390625" style="0" customWidth="1"/>
    <col min="54" max="54" width="2.7109375" style="0" customWidth="1"/>
  </cols>
  <sheetData>
    <row r="2" spans="1:18" ht="14.25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4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131</v>
      </c>
      <c r="B4" s="230"/>
      <c r="C4" s="231" t="str">
        <f>'Nasazení do skupin'!B3</f>
        <v>České Budějovice 10.11.2018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8" ht="14.25">
      <c r="A5" s="230"/>
      <c r="B5" s="230"/>
      <c r="C5" s="232">
        <v>1</v>
      </c>
      <c r="D5" s="232"/>
      <c r="E5" s="232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4.25">
      <c r="A6" s="230"/>
      <c r="B6" s="230"/>
      <c r="C6" s="232"/>
      <c r="D6" s="232"/>
      <c r="E6" s="232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4" t="s">
        <v>138</v>
      </c>
    </row>
    <row r="7" spans="1:25" ht="15" customHeight="1">
      <c r="A7" s="235">
        <v>1</v>
      </c>
      <c r="B7" s="236" t="str">
        <f>'Nasazení do skupin'!B21</f>
        <v>TJ Radomyšl, z.s. "A" -</v>
      </c>
      <c r="C7" s="258"/>
      <c r="D7" s="258"/>
      <c r="E7" s="258"/>
      <c r="F7" s="239"/>
      <c r="G7" s="239"/>
      <c r="H7" s="240"/>
      <c r="I7" s="238"/>
      <c r="J7" s="239"/>
      <c r="K7" s="240"/>
      <c r="L7" s="238"/>
      <c r="M7" s="239"/>
      <c r="N7" s="240"/>
      <c r="O7" s="241"/>
      <c r="P7" s="242"/>
      <c r="Q7" s="243"/>
      <c r="R7" s="244"/>
      <c r="Y7" s="16"/>
    </row>
    <row r="8" spans="1:18" ht="15.75" customHeight="1">
      <c r="A8" s="235"/>
      <c r="B8" s="236"/>
      <c r="C8" s="258"/>
      <c r="D8" s="258"/>
      <c r="E8" s="258"/>
      <c r="F8" s="239"/>
      <c r="G8" s="239"/>
      <c r="H8" s="240"/>
      <c r="I8" s="238"/>
      <c r="J8" s="239"/>
      <c r="K8" s="240"/>
      <c r="L8" s="238"/>
      <c r="M8" s="239"/>
      <c r="N8" s="240"/>
      <c r="O8" s="241"/>
      <c r="P8" s="242"/>
      <c r="Q8" s="243"/>
      <c r="R8" s="244"/>
    </row>
    <row r="9" spans="1:26" ht="15" customHeight="1">
      <c r="A9" s="235"/>
      <c r="B9" s="236"/>
      <c r="C9" s="258"/>
      <c r="D9" s="258"/>
      <c r="E9" s="258"/>
      <c r="F9" s="246"/>
      <c r="G9" s="246"/>
      <c r="H9" s="247"/>
      <c r="I9" s="248"/>
      <c r="J9" s="249"/>
      <c r="K9" s="250"/>
      <c r="L9" s="248"/>
      <c r="M9" s="249"/>
      <c r="N9" s="250"/>
      <c r="O9" s="251"/>
      <c r="P9" s="252"/>
      <c r="Q9" s="253"/>
      <c r="R9" s="254"/>
      <c r="X9" s="16"/>
      <c r="Y9" s="16"/>
      <c r="Z9" s="16"/>
    </row>
    <row r="10" spans="1:26" ht="15.75" customHeight="1">
      <c r="A10" s="235"/>
      <c r="B10" s="236"/>
      <c r="C10" s="258"/>
      <c r="D10" s="258"/>
      <c r="E10" s="258"/>
      <c r="F10" s="246"/>
      <c r="G10" s="246"/>
      <c r="H10" s="247"/>
      <c r="I10" s="248"/>
      <c r="J10" s="249"/>
      <c r="K10" s="250"/>
      <c r="L10" s="248"/>
      <c r="M10" s="249"/>
      <c r="N10" s="250"/>
      <c r="O10" s="251"/>
      <c r="P10" s="252"/>
      <c r="Q10" s="253"/>
      <c r="R10" s="254"/>
      <c r="X10" s="16"/>
      <c r="Y10" s="16"/>
      <c r="Z10" s="16"/>
    </row>
    <row r="11" spans="1:18" ht="15" customHeight="1">
      <c r="A11" s="235">
        <v>2</v>
      </c>
      <c r="B11" s="236" t="str">
        <f>'Nasazení do skupin'!B22</f>
        <v>NK CLIMAX Vsetín "B" -</v>
      </c>
      <c r="C11" s="256"/>
      <c r="D11" s="257"/>
      <c r="E11" s="257"/>
      <c r="F11" s="255" t="s">
        <v>139</v>
      </c>
      <c r="G11" s="255"/>
      <c r="H11" s="255"/>
      <c r="I11" s="239"/>
      <c r="J11" s="239"/>
      <c r="K11" s="240"/>
      <c r="L11" s="238"/>
      <c r="M11" s="239"/>
      <c r="N11" s="240"/>
      <c r="O11" s="241"/>
      <c r="P11" s="242"/>
      <c r="Q11" s="243"/>
      <c r="R11" s="244"/>
    </row>
    <row r="12" spans="1:18" ht="15.75" customHeight="1">
      <c r="A12" s="235"/>
      <c r="B12" s="236"/>
      <c r="C12" s="256"/>
      <c r="D12" s="257"/>
      <c r="E12" s="257"/>
      <c r="F12" s="255"/>
      <c r="G12" s="255"/>
      <c r="H12" s="255"/>
      <c r="I12" s="239"/>
      <c r="J12" s="239"/>
      <c r="K12" s="240"/>
      <c r="L12" s="238"/>
      <c r="M12" s="239"/>
      <c r="N12" s="240"/>
      <c r="O12" s="241"/>
      <c r="P12" s="242"/>
      <c r="Q12" s="243"/>
      <c r="R12" s="244"/>
    </row>
    <row r="13" spans="1:18" ht="15" customHeight="1">
      <c r="A13" s="235"/>
      <c r="B13" s="236"/>
      <c r="C13" s="248"/>
      <c r="D13" s="249"/>
      <c r="E13" s="249"/>
      <c r="F13" s="255"/>
      <c r="G13" s="255"/>
      <c r="H13" s="255"/>
      <c r="I13" s="246"/>
      <c r="J13" s="246"/>
      <c r="K13" s="247"/>
      <c r="L13" s="248"/>
      <c r="M13" s="249"/>
      <c r="N13" s="250"/>
      <c r="O13" s="251"/>
      <c r="P13" s="252"/>
      <c r="Q13" s="253"/>
      <c r="R13" s="254"/>
    </row>
    <row r="14" spans="1:18" ht="15.75" customHeight="1">
      <c r="A14" s="235"/>
      <c r="B14" s="236"/>
      <c r="C14" s="248"/>
      <c r="D14" s="249"/>
      <c r="E14" s="249"/>
      <c r="F14" s="255"/>
      <c r="G14" s="255"/>
      <c r="H14" s="255"/>
      <c r="I14" s="246"/>
      <c r="J14" s="246"/>
      <c r="K14" s="247"/>
      <c r="L14" s="248"/>
      <c r="M14" s="249"/>
      <c r="N14" s="250"/>
      <c r="O14" s="251"/>
      <c r="P14" s="252"/>
      <c r="Q14" s="253"/>
      <c r="R14" s="254"/>
    </row>
    <row r="15" spans="1:18" ht="15" customHeight="1">
      <c r="A15" s="235">
        <v>3</v>
      </c>
      <c r="B15" s="236" t="str">
        <f>'Nasazení do skupin'!B23</f>
        <v>SK Šacung Benešov 1947 "C" -</v>
      </c>
      <c r="C15" s="238"/>
      <c r="D15" s="239"/>
      <c r="E15" s="240"/>
      <c r="F15" s="256"/>
      <c r="G15" s="257"/>
      <c r="H15" s="257"/>
      <c r="I15" s="291"/>
      <c r="J15" s="291"/>
      <c r="K15" s="291"/>
      <c r="L15" s="239"/>
      <c r="M15" s="239"/>
      <c r="N15" s="240"/>
      <c r="O15" s="241"/>
      <c r="P15" s="242"/>
      <c r="Q15" s="243"/>
      <c r="R15" s="244"/>
    </row>
    <row r="16" spans="1:18" ht="15.75" customHeight="1">
      <c r="A16" s="235"/>
      <c r="B16" s="236"/>
      <c r="C16" s="238"/>
      <c r="D16" s="239"/>
      <c r="E16" s="240"/>
      <c r="F16" s="256"/>
      <c r="G16" s="257"/>
      <c r="H16" s="257"/>
      <c r="I16" s="291"/>
      <c r="J16" s="291"/>
      <c r="K16" s="291"/>
      <c r="L16" s="239"/>
      <c r="M16" s="239"/>
      <c r="N16" s="240"/>
      <c r="O16" s="241"/>
      <c r="P16" s="242"/>
      <c r="Q16" s="243"/>
      <c r="R16" s="244"/>
    </row>
    <row r="17" spans="1:18" ht="15" customHeight="1">
      <c r="A17" s="235"/>
      <c r="B17" s="236"/>
      <c r="C17" s="248"/>
      <c r="D17" s="249"/>
      <c r="E17" s="250"/>
      <c r="F17" s="248"/>
      <c r="G17" s="249"/>
      <c r="H17" s="249"/>
      <c r="I17" s="291"/>
      <c r="J17" s="291"/>
      <c r="K17" s="291"/>
      <c r="L17" s="259"/>
      <c r="M17" s="259"/>
      <c r="N17" s="260"/>
      <c r="O17" s="251"/>
      <c r="P17" s="252"/>
      <c r="Q17" s="253"/>
      <c r="R17" s="254"/>
    </row>
    <row r="18" spans="1:18" ht="15.75" customHeight="1">
      <c r="A18" s="235"/>
      <c r="B18" s="236"/>
      <c r="C18" s="248"/>
      <c r="D18" s="249"/>
      <c r="E18" s="250"/>
      <c r="F18" s="248"/>
      <c r="G18" s="249"/>
      <c r="H18" s="249"/>
      <c r="I18" s="291"/>
      <c r="J18" s="291"/>
      <c r="K18" s="291"/>
      <c r="L18" s="259"/>
      <c r="M18" s="259"/>
      <c r="N18" s="260"/>
      <c r="O18" s="251"/>
      <c r="P18" s="252"/>
      <c r="Q18" s="253"/>
      <c r="R18" s="254"/>
    </row>
    <row r="19" spans="1:18" ht="15" customHeight="1">
      <c r="A19" s="235">
        <v>4</v>
      </c>
      <c r="B19" s="236" t="str">
        <f>'Nasazení do skupin'!B24</f>
        <v>SK Liapor - Witte Karlovy Vary z.s. "B" -</v>
      </c>
      <c r="C19" s="238"/>
      <c r="D19" s="239"/>
      <c r="E19" s="240"/>
      <c r="F19" s="238"/>
      <c r="G19" s="239"/>
      <c r="H19" s="240"/>
      <c r="I19" s="256"/>
      <c r="J19" s="257"/>
      <c r="K19" s="257"/>
      <c r="L19" s="261">
        <v>2018</v>
      </c>
      <c r="M19" s="261"/>
      <c r="N19" s="261"/>
      <c r="O19" s="242"/>
      <c r="P19" s="242"/>
      <c r="Q19" s="243"/>
      <c r="R19" s="244"/>
    </row>
    <row r="20" spans="1:18" ht="15.75" customHeight="1">
      <c r="A20" s="235"/>
      <c r="B20" s="236"/>
      <c r="C20" s="238"/>
      <c r="D20" s="239"/>
      <c r="E20" s="240"/>
      <c r="F20" s="238"/>
      <c r="G20" s="239"/>
      <c r="H20" s="240"/>
      <c r="I20" s="256"/>
      <c r="J20" s="257"/>
      <c r="K20" s="257"/>
      <c r="L20" s="261"/>
      <c r="M20" s="261"/>
      <c r="N20" s="261"/>
      <c r="O20" s="242"/>
      <c r="P20" s="242"/>
      <c r="Q20" s="243"/>
      <c r="R20" s="244"/>
    </row>
    <row r="21" spans="1:18" ht="15" customHeight="1">
      <c r="A21" s="235"/>
      <c r="B21" s="236"/>
      <c r="C21" s="248"/>
      <c r="D21" s="249"/>
      <c r="E21" s="250"/>
      <c r="F21" s="248"/>
      <c r="G21" s="249"/>
      <c r="H21" s="250"/>
      <c r="I21" s="248"/>
      <c r="J21" s="249"/>
      <c r="K21" s="249"/>
      <c r="L21" s="261"/>
      <c r="M21" s="261"/>
      <c r="N21" s="261"/>
      <c r="O21" s="262"/>
      <c r="P21" s="252"/>
      <c r="Q21" s="253"/>
      <c r="R21" s="254"/>
    </row>
    <row r="22" spans="1:18" ht="15.75" customHeight="1">
      <c r="A22" s="235"/>
      <c r="B22" s="236"/>
      <c r="C22" s="248"/>
      <c r="D22" s="249"/>
      <c r="E22" s="250"/>
      <c r="F22" s="248"/>
      <c r="G22" s="249"/>
      <c r="H22" s="250"/>
      <c r="I22" s="248"/>
      <c r="J22" s="249"/>
      <c r="K22" s="249"/>
      <c r="L22" s="261"/>
      <c r="M22" s="261"/>
      <c r="N22" s="261"/>
      <c r="O22" s="262"/>
      <c r="P22" s="252"/>
      <c r="Q22" s="253"/>
      <c r="R22" s="254"/>
    </row>
    <row r="24" ht="24.75" customHeight="1"/>
    <row r="25" ht="15" customHeight="1"/>
    <row r="29" ht="12.75" customHeight="1"/>
    <row r="30" ht="12.75" customHeight="1"/>
    <row r="31" ht="15" customHeight="1"/>
    <row r="32" ht="21.75" customHeight="1"/>
    <row r="33" ht="15" customHeight="1"/>
  </sheetData>
  <sheetProtection selectLockedCells="1" selectUnlockedCells="1"/>
  <mergeCells count="125">
    <mergeCell ref="O21:O22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6"/>
  </sheetPr>
  <dimension ref="A2:S36"/>
  <sheetViews>
    <sheetView showGridLines="0" zoomScale="72" zoomScaleNormal="72" zoomScalePageLayoutView="0" workbookViewId="0" topLeftCell="A4">
      <selection activeCell="R13" sqref="R13"/>
    </sheetView>
  </sheetViews>
  <sheetFormatPr defaultColWidth="8.421875" defaultRowHeight="15"/>
  <cols>
    <col min="1" max="1" width="4.00390625" style="0" customWidth="1"/>
    <col min="2" max="2" width="33.5742187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7109375" style="0" customWidth="1"/>
    <col min="16" max="16" width="1.421875" style="0" customWidth="1"/>
    <col min="17" max="17" width="4.7109375" style="0" customWidth="1"/>
    <col min="18" max="18" width="6.421875" style="0" customWidth="1"/>
    <col min="19" max="220" width="8.421875" style="0" customWidth="1"/>
    <col min="221" max="221" width="4.00390625" style="0" customWidth="1"/>
    <col min="222" max="222" width="35.28125" style="0" customWidth="1"/>
    <col min="223" max="223" width="4.28125" style="0" customWidth="1"/>
    <col min="224" max="224" width="1.421875" style="0" customWidth="1"/>
    <col min="225" max="226" width="4.28125" style="0" customWidth="1"/>
    <col min="227" max="227" width="1.421875" style="0" customWidth="1"/>
    <col min="228" max="229" width="4.28125" style="0" customWidth="1"/>
    <col min="230" max="230" width="1.421875" style="0" customWidth="1"/>
    <col min="231" max="232" width="4.28125" style="0" customWidth="1"/>
    <col min="233" max="233" width="1.421875" style="0" customWidth="1"/>
    <col min="234" max="234" width="4.28125" style="0" customWidth="1"/>
    <col min="235" max="235" width="4.7109375" style="0" customWidth="1"/>
    <col min="236" max="236" width="1.421875" style="0" customWidth="1"/>
    <col min="237" max="237" width="4.7109375" style="0" customWidth="1"/>
    <col min="238" max="238" width="6.7109375" style="0" customWidth="1"/>
  </cols>
  <sheetData>
    <row r="2" spans="1:18" ht="14.25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4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131</v>
      </c>
      <c r="B4" s="230"/>
      <c r="C4" s="261" t="str">
        <f>'Nasazení do skupin'!B3</f>
        <v>České Budějovice 10.11.2018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</row>
    <row r="5" spans="1:18" ht="14.25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4.25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5" t="s">
        <v>138</v>
      </c>
    </row>
    <row r="7" spans="1:18" ht="15" customHeight="1">
      <c r="A7" s="264">
        <v>1</v>
      </c>
      <c r="B7" s="236" t="str">
        <f>'Nasazení do skupin'!B21</f>
        <v>TJ Radomyšl, z.s. "A" -</v>
      </c>
      <c r="C7" s="258"/>
      <c r="D7" s="258"/>
      <c r="E7" s="258"/>
      <c r="F7" s="265">
        <f>O35</f>
        <v>2</v>
      </c>
      <c r="G7" s="265" t="s">
        <v>140</v>
      </c>
      <c r="H7" s="266">
        <f>Q35</f>
        <v>0</v>
      </c>
      <c r="I7" s="267">
        <f>Q29</f>
        <v>2</v>
      </c>
      <c r="J7" s="265" t="s">
        <v>140</v>
      </c>
      <c r="K7" s="266">
        <f>O29</f>
        <v>0</v>
      </c>
      <c r="L7" s="267">
        <f>O25</f>
        <v>2</v>
      </c>
      <c r="M7" s="265" t="s">
        <v>140</v>
      </c>
      <c r="N7" s="266">
        <f>Q25</f>
        <v>0</v>
      </c>
      <c r="O7" s="268">
        <f>F7+I7+L7</f>
        <v>6</v>
      </c>
      <c r="P7" s="269" t="s">
        <v>140</v>
      </c>
      <c r="Q7" s="270">
        <f>H7+K7+N7</f>
        <v>0</v>
      </c>
      <c r="R7" s="271">
        <v>6</v>
      </c>
    </row>
    <row r="8" spans="1:18" ht="15.75" customHeight="1">
      <c r="A8" s="264"/>
      <c r="B8" s="236"/>
      <c r="C8" s="258"/>
      <c r="D8" s="258"/>
      <c r="E8" s="258"/>
      <c r="F8" s="265"/>
      <c r="G8" s="265"/>
      <c r="H8" s="266"/>
      <c r="I8" s="267"/>
      <c r="J8" s="265"/>
      <c r="K8" s="266"/>
      <c r="L8" s="267"/>
      <c r="M8" s="265"/>
      <c r="N8" s="266"/>
      <c r="O8" s="268"/>
      <c r="P8" s="269"/>
      <c r="Q8" s="270"/>
      <c r="R8" s="271"/>
    </row>
    <row r="9" spans="1:18" ht="15" customHeight="1">
      <c r="A9" s="264"/>
      <c r="B9" s="236"/>
      <c r="C9" s="258"/>
      <c r="D9" s="258"/>
      <c r="E9" s="258"/>
      <c r="F9" s="272">
        <f>O36</f>
        <v>20</v>
      </c>
      <c r="G9" s="272" t="s">
        <v>140</v>
      </c>
      <c r="H9" s="273">
        <f>Q36</f>
        <v>12</v>
      </c>
      <c r="I9" s="274">
        <f>Q30</f>
        <v>20</v>
      </c>
      <c r="J9" s="275" t="s">
        <v>140</v>
      </c>
      <c r="K9" s="276">
        <f>O30</f>
        <v>16</v>
      </c>
      <c r="L9" s="274">
        <f>O26</f>
        <v>20</v>
      </c>
      <c r="M9" s="275" t="s">
        <v>140</v>
      </c>
      <c r="N9" s="276">
        <f>Q26</f>
        <v>15</v>
      </c>
      <c r="O9" s="277">
        <f>F9+I9+L9</f>
        <v>60</v>
      </c>
      <c r="P9" s="278" t="s">
        <v>140</v>
      </c>
      <c r="Q9" s="279">
        <f>H9+K9+N9</f>
        <v>43</v>
      </c>
      <c r="R9" s="280">
        <v>1</v>
      </c>
    </row>
    <row r="10" spans="1:18" ht="15.75" customHeight="1">
      <c r="A10" s="264"/>
      <c r="B10" s="236"/>
      <c r="C10" s="258"/>
      <c r="D10" s="258"/>
      <c r="E10" s="258"/>
      <c r="F10" s="272"/>
      <c r="G10" s="272"/>
      <c r="H10" s="273"/>
      <c r="I10" s="274"/>
      <c r="J10" s="275"/>
      <c r="K10" s="276"/>
      <c r="L10" s="274"/>
      <c r="M10" s="275"/>
      <c r="N10" s="276"/>
      <c r="O10" s="277"/>
      <c r="P10" s="278"/>
      <c r="Q10" s="279"/>
      <c r="R10" s="280"/>
    </row>
    <row r="11" spans="1:18" ht="15" customHeight="1">
      <c r="A11" s="264">
        <v>2</v>
      </c>
      <c r="B11" s="236" t="str">
        <f>'Nasazení do skupin'!B22</f>
        <v>NK CLIMAX Vsetín "B" -</v>
      </c>
      <c r="C11" s="281">
        <f>H7</f>
        <v>0</v>
      </c>
      <c r="D11" s="282" t="s">
        <v>140</v>
      </c>
      <c r="E11" s="282">
        <f>F7</f>
        <v>2</v>
      </c>
      <c r="F11" s="255" t="s">
        <v>139</v>
      </c>
      <c r="G11" s="255"/>
      <c r="H11" s="255"/>
      <c r="I11" s="265">
        <f>O27</f>
        <v>2</v>
      </c>
      <c r="J11" s="265" t="s">
        <v>140</v>
      </c>
      <c r="K11" s="266">
        <f>Q27</f>
        <v>0</v>
      </c>
      <c r="L11" s="267">
        <f>O31</f>
        <v>2</v>
      </c>
      <c r="M11" s="265" t="s">
        <v>140</v>
      </c>
      <c r="N11" s="266">
        <f>Q31</f>
        <v>0</v>
      </c>
      <c r="O11" s="268">
        <f>C11+I11+L11</f>
        <v>4</v>
      </c>
      <c r="P11" s="269" t="s">
        <v>140</v>
      </c>
      <c r="Q11" s="270">
        <f>E11+K11+N11</f>
        <v>2</v>
      </c>
      <c r="R11" s="271">
        <v>4</v>
      </c>
    </row>
    <row r="12" spans="1:18" ht="15.75" customHeight="1">
      <c r="A12" s="264"/>
      <c r="B12" s="236"/>
      <c r="C12" s="281"/>
      <c r="D12" s="282"/>
      <c r="E12" s="282"/>
      <c r="F12" s="255"/>
      <c r="G12" s="255"/>
      <c r="H12" s="255"/>
      <c r="I12" s="265"/>
      <c r="J12" s="265"/>
      <c r="K12" s="266"/>
      <c r="L12" s="267"/>
      <c r="M12" s="265"/>
      <c r="N12" s="266"/>
      <c r="O12" s="268"/>
      <c r="P12" s="269"/>
      <c r="Q12" s="270"/>
      <c r="R12" s="271"/>
    </row>
    <row r="13" spans="1:18" ht="15" customHeight="1">
      <c r="A13" s="264"/>
      <c r="B13" s="236"/>
      <c r="C13" s="274">
        <f>H9</f>
        <v>12</v>
      </c>
      <c r="D13" s="275" t="s">
        <v>140</v>
      </c>
      <c r="E13" s="275">
        <f>F9</f>
        <v>20</v>
      </c>
      <c r="F13" s="255"/>
      <c r="G13" s="255"/>
      <c r="H13" s="255"/>
      <c r="I13" s="272">
        <f>O28</f>
        <v>20</v>
      </c>
      <c r="J13" s="272" t="s">
        <v>140</v>
      </c>
      <c r="K13" s="273">
        <f>Q28</f>
        <v>13</v>
      </c>
      <c r="L13" s="274">
        <f>O32</f>
        <v>20</v>
      </c>
      <c r="M13" s="275" t="s">
        <v>140</v>
      </c>
      <c r="N13" s="276">
        <f>Q32</f>
        <v>8</v>
      </c>
      <c r="O13" s="277">
        <f>C13+I13+L13</f>
        <v>52</v>
      </c>
      <c r="P13" s="278" t="s">
        <v>140</v>
      </c>
      <c r="Q13" s="279">
        <f>E13+K13+N13</f>
        <v>41</v>
      </c>
      <c r="R13" s="283">
        <v>2</v>
      </c>
    </row>
    <row r="14" spans="1:18" ht="15.75" customHeight="1">
      <c r="A14" s="264"/>
      <c r="B14" s="236"/>
      <c r="C14" s="274"/>
      <c r="D14" s="275"/>
      <c r="E14" s="275"/>
      <c r="F14" s="255"/>
      <c r="G14" s="255"/>
      <c r="H14" s="255"/>
      <c r="I14" s="272"/>
      <c r="J14" s="272"/>
      <c r="K14" s="273"/>
      <c r="L14" s="274"/>
      <c r="M14" s="275"/>
      <c r="N14" s="276"/>
      <c r="O14" s="277"/>
      <c r="P14" s="278"/>
      <c r="Q14" s="279"/>
      <c r="R14" s="283"/>
    </row>
    <row r="15" spans="1:18" ht="15" customHeight="1">
      <c r="A15" s="264">
        <v>3</v>
      </c>
      <c r="B15" s="236" t="str">
        <f>'Nasazení do skupin'!B23</f>
        <v>SK Šacung Benešov 1947 "C" -</v>
      </c>
      <c r="C15" s="267">
        <f>K7</f>
        <v>0</v>
      </c>
      <c r="D15" s="265" t="s">
        <v>140</v>
      </c>
      <c r="E15" s="266">
        <f>I7</f>
        <v>2</v>
      </c>
      <c r="F15" s="281">
        <f>K11</f>
        <v>0</v>
      </c>
      <c r="G15" s="282" t="s">
        <v>140</v>
      </c>
      <c r="H15" s="282">
        <f>I11</f>
        <v>2</v>
      </c>
      <c r="I15" s="291"/>
      <c r="J15" s="291"/>
      <c r="K15" s="291"/>
      <c r="L15" s="265">
        <f>Q33</f>
        <v>2</v>
      </c>
      <c r="M15" s="265" t="s">
        <v>140</v>
      </c>
      <c r="N15" s="266">
        <f>O33</f>
        <v>0</v>
      </c>
      <c r="O15" s="268">
        <f>C15+F15+L15</f>
        <v>2</v>
      </c>
      <c r="P15" s="269" t="s">
        <v>140</v>
      </c>
      <c r="Q15" s="270">
        <f>E15+H15+N15</f>
        <v>4</v>
      </c>
      <c r="R15" s="271">
        <v>2</v>
      </c>
    </row>
    <row r="16" spans="1:18" ht="15.75" customHeight="1">
      <c r="A16" s="264"/>
      <c r="B16" s="236"/>
      <c r="C16" s="267"/>
      <c r="D16" s="265"/>
      <c r="E16" s="266"/>
      <c r="F16" s="281"/>
      <c r="G16" s="282"/>
      <c r="H16" s="282"/>
      <c r="I16" s="291"/>
      <c r="J16" s="291"/>
      <c r="K16" s="291"/>
      <c r="L16" s="265"/>
      <c r="M16" s="265"/>
      <c r="N16" s="266"/>
      <c r="O16" s="268"/>
      <c r="P16" s="269"/>
      <c r="Q16" s="270"/>
      <c r="R16" s="271"/>
    </row>
    <row r="17" spans="1:18" ht="15" customHeight="1">
      <c r="A17" s="264"/>
      <c r="B17" s="236"/>
      <c r="C17" s="274">
        <f>K9</f>
        <v>16</v>
      </c>
      <c r="D17" s="275" t="s">
        <v>140</v>
      </c>
      <c r="E17" s="276">
        <f>I9</f>
        <v>20</v>
      </c>
      <c r="F17" s="274">
        <f>K13</f>
        <v>13</v>
      </c>
      <c r="G17" s="275" t="s">
        <v>140</v>
      </c>
      <c r="H17" s="275">
        <f>I13</f>
        <v>20</v>
      </c>
      <c r="I17" s="291"/>
      <c r="J17" s="291"/>
      <c r="K17" s="291"/>
      <c r="L17" s="284">
        <f>Q34</f>
        <v>20</v>
      </c>
      <c r="M17" s="284" t="s">
        <v>140</v>
      </c>
      <c r="N17" s="285">
        <f>O34</f>
        <v>16</v>
      </c>
      <c r="O17" s="277">
        <f>C17+F17+L17</f>
        <v>49</v>
      </c>
      <c r="P17" s="278" t="s">
        <v>140</v>
      </c>
      <c r="Q17" s="279">
        <f>E17+H17+N17</f>
        <v>56</v>
      </c>
      <c r="R17" s="283">
        <v>3</v>
      </c>
    </row>
    <row r="18" spans="1:18" ht="15.75" customHeight="1">
      <c r="A18" s="264"/>
      <c r="B18" s="236"/>
      <c r="C18" s="274"/>
      <c r="D18" s="275"/>
      <c r="E18" s="276"/>
      <c r="F18" s="274"/>
      <c r="G18" s="275"/>
      <c r="H18" s="275"/>
      <c r="I18" s="291"/>
      <c r="J18" s="291"/>
      <c r="K18" s="291"/>
      <c r="L18" s="284"/>
      <c r="M18" s="284"/>
      <c r="N18" s="285"/>
      <c r="O18" s="277"/>
      <c r="P18" s="278"/>
      <c r="Q18" s="279"/>
      <c r="R18" s="283"/>
    </row>
    <row r="19" spans="1:18" ht="15" customHeight="1">
      <c r="A19" s="264">
        <v>4</v>
      </c>
      <c r="B19" s="236" t="str">
        <f>'Nasazení do skupin'!B24</f>
        <v>SK Liapor - Witte Karlovy Vary z.s. "B" -</v>
      </c>
      <c r="C19" s="267">
        <f>N7</f>
        <v>0</v>
      </c>
      <c r="D19" s="265" t="s">
        <v>140</v>
      </c>
      <c r="E19" s="266">
        <f>L7</f>
        <v>2</v>
      </c>
      <c r="F19" s="267">
        <f>N11</f>
        <v>0</v>
      </c>
      <c r="G19" s="265" t="s">
        <v>140</v>
      </c>
      <c r="H19" s="266">
        <f>L11</f>
        <v>2</v>
      </c>
      <c r="I19" s="281">
        <f>N15</f>
        <v>0</v>
      </c>
      <c r="J19" s="282" t="s">
        <v>140</v>
      </c>
      <c r="K19" s="282">
        <f>L15</f>
        <v>2</v>
      </c>
      <c r="L19" s="261">
        <v>2018</v>
      </c>
      <c r="M19" s="261"/>
      <c r="N19" s="261"/>
      <c r="O19" s="269">
        <f>C19+F19+I19</f>
        <v>0</v>
      </c>
      <c r="P19" s="269" t="s">
        <v>140</v>
      </c>
      <c r="Q19" s="270">
        <f>E19+H19+K19</f>
        <v>6</v>
      </c>
      <c r="R19" s="271">
        <v>0</v>
      </c>
    </row>
    <row r="20" spans="1:18" ht="15.75" customHeight="1">
      <c r="A20" s="264"/>
      <c r="B20" s="236"/>
      <c r="C20" s="267"/>
      <c r="D20" s="265"/>
      <c r="E20" s="266"/>
      <c r="F20" s="267"/>
      <c r="G20" s="265"/>
      <c r="H20" s="266"/>
      <c r="I20" s="281"/>
      <c r="J20" s="282"/>
      <c r="K20" s="282"/>
      <c r="L20" s="261"/>
      <c r="M20" s="261"/>
      <c r="N20" s="261"/>
      <c r="O20" s="269"/>
      <c r="P20" s="269"/>
      <c r="Q20" s="270"/>
      <c r="R20" s="271"/>
    </row>
    <row r="21" spans="1:18" ht="15" customHeight="1">
      <c r="A21" s="264"/>
      <c r="B21" s="236"/>
      <c r="C21" s="274">
        <f>N9</f>
        <v>15</v>
      </c>
      <c r="D21" s="275" t="s">
        <v>140</v>
      </c>
      <c r="E21" s="276">
        <f>L9</f>
        <v>20</v>
      </c>
      <c r="F21" s="274">
        <f>N13</f>
        <v>8</v>
      </c>
      <c r="G21" s="275" t="s">
        <v>140</v>
      </c>
      <c r="H21" s="276">
        <f>L13</f>
        <v>20</v>
      </c>
      <c r="I21" s="274">
        <f>N17</f>
        <v>16</v>
      </c>
      <c r="J21" s="275" t="s">
        <v>140</v>
      </c>
      <c r="K21" s="275">
        <f>L17</f>
        <v>20</v>
      </c>
      <c r="L21" s="261"/>
      <c r="M21" s="261"/>
      <c r="N21" s="261"/>
      <c r="O21" s="286">
        <f>C21+F21+I21</f>
        <v>39</v>
      </c>
      <c r="P21" s="278" t="s">
        <v>140</v>
      </c>
      <c r="Q21" s="279">
        <f>E21+H21+K21</f>
        <v>60</v>
      </c>
      <c r="R21" s="283">
        <v>4</v>
      </c>
    </row>
    <row r="22" spans="1:18" ht="15.75" customHeight="1">
      <c r="A22" s="264"/>
      <c r="B22" s="236"/>
      <c r="C22" s="274"/>
      <c r="D22" s="275"/>
      <c r="E22" s="276"/>
      <c r="F22" s="274"/>
      <c r="G22" s="275"/>
      <c r="H22" s="276"/>
      <c r="I22" s="274"/>
      <c r="J22" s="275"/>
      <c r="K22" s="275"/>
      <c r="L22" s="261"/>
      <c r="M22" s="261"/>
      <c r="N22" s="261"/>
      <c r="O22" s="286"/>
      <c r="P22" s="278"/>
      <c r="Q22" s="279"/>
      <c r="R22" s="283"/>
    </row>
    <row r="24" spans="1:18" ht="24.75" customHeight="1">
      <c r="A24" s="287" t="s">
        <v>141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</row>
    <row r="25" spans="1:19" ht="15" customHeight="1">
      <c r="A25" s="288">
        <v>1</v>
      </c>
      <c r="B25" s="289" t="str">
        <f>B7</f>
        <v>TJ Radomyšl, z.s. "A" -</v>
      </c>
      <c r="C25" s="289"/>
      <c r="D25" s="289" t="s">
        <v>140</v>
      </c>
      <c r="E25" s="289" t="str">
        <f>B19</f>
        <v>SK Liapor - Witte Karlovy Vary z.s. "B" -</v>
      </c>
      <c r="F25" s="289"/>
      <c r="G25" s="289"/>
      <c r="H25" s="289"/>
      <c r="I25" s="289"/>
      <c r="J25" s="289"/>
      <c r="K25" s="289"/>
      <c r="L25" s="289"/>
      <c r="M25" s="289"/>
      <c r="N25" s="289"/>
      <c r="O25" s="77">
        <v>2</v>
      </c>
      <c r="P25" s="78" t="s">
        <v>140</v>
      </c>
      <c r="Q25" s="78">
        <v>0</v>
      </c>
      <c r="R25" s="79" t="s">
        <v>142</v>
      </c>
      <c r="S25" s="13"/>
    </row>
    <row r="26" spans="1:19" ht="1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80">
        <v>20</v>
      </c>
      <c r="P26" s="78" t="s">
        <v>140</v>
      </c>
      <c r="Q26" s="30">
        <v>15</v>
      </c>
      <c r="R26" s="79" t="s">
        <v>143</v>
      </c>
      <c r="S26" s="13"/>
    </row>
    <row r="27" spans="1:18" ht="15" customHeight="1">
      <c r="A27" s="288">
        <v>2</v>
      </c>
      <c r="B27" s="289" t="str">
        <f>B11</f>
        <v>NK CLIMAX Vsetín "B" -</v>
      </c>
      <c r="C27" s="289"/>
      <c r="D27" s="289" t="s">
        <v>140</v>
      </c>
      <c r="E27" s="289" t="str">
        <f>B15</f>
        <v>SK Šacung Benešov 1947 "C" -</v>
      </c>
      <c r="F27" s="289"/>
      <c r="G27" s="289"/>
      <c r="H27" s="289"/>
      <c r="I27" s="289"/>
      <c r="J27" s="289"/>
      <c r="K27" s="289"/>
      <c r="L27" s="289"/>
      <c r="M27" s="289"/>
      <c r="N27" s="289"/>
      <c r="O27" s="77">
        <v>2</v>
      </c>
      <c r="P27" s="78" t="s">
        <v>140</v>
      </c>
      <c r="Q27" s="78">
        <v>0</v>
      </c>
      <c r="R27" s="79" t="s">
        <v>142</v>
      </c>
    </row>
    <row r="28" spans="1:18" ht="1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80">
        <v>20</v>
      </c>
      <c r="P28" s="78" t="s">
        <v>140</v>
      </c>
      <c r="Q28" s="30">
        <v>13</v>
      </c>
      <c r="R28" s="79" t="s">
        <v>143</v>
      </c>
    </row>
    <row r="29" spans="1:18" ht="15" customHeight="1">
      <c r="A29" s="288">
        <v>3</v>
      </c>
      <c r="B29" s="289" t="str">
        <f>B15</f>
        <v>SK Šacung Benešov 1947 "C" -</v>
      </c>
      <c r="C29" s="289"/>
      <c r="D29" s="289" t="s">
        <v>140</v>
      </c>
      <c r="E29" s="289" t="str">
        <f>B7</f>
        <v>TJ Radomyšl, z.s. "A" -</v>
      </c>
      <c r="F29" s="289"/>
      <c r="G29" s="289"/>
      <c r="H29" s="289"/>
      <c r="I29" s="289"/>
      <c r="J29" s="289"/>
      <c r="K29" s="289"/>
      <c r="L29" s="289"/>
      <c r="M29" s="289"/>
      <c r="N29" s="289"/>
      <c r="O29" s="77">
        <v>0</v>
      </c>
      <c r="P29" s="78" t="s">
        <v>140</v>
      </c>
      <c r="Q29" s="78">
        <v>2</v>
      </c>
      <c r="R29" s="79" t="s">
        <v>142</v>
      </c>
    </row>
    <row r="30" spans="1:18" ht="15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80">
        <v>16</v>
      </c>
      <c r="P30" s="78" t="s">
        <v>140</v>
      </c>
      <c r="Q30" s="30">
        <v>20</v>
      </c>
      <c r="R30" s="79" t="s">
        <v>143</v>
      </c>
    </row>
    <row r="31" spans="1:18" ht="15" customHeight="1">
      <c r="A31" s="288">
        <v>4</v>
      </c>
      <c r="B31" s="289" t="str">
        <f>B11</f>
        <v>NK CLIMAX Vsetín "B" -</v>
      </c>
      <c r="C31" s="289"/>
      <c r="D31" s="289" t="s">
        <v>140</v>
      </c>
      <c r="E31" s="289" t="str">
        <f>B19</f>
        <v>SK Liapor - Witte Karlovy Vary z.s. "B" -</v>
      </c>
      <c r="F31" s="289"/>
      <c r="G31" s="289"/>
      <c r="H31" s="289"/>
      <c r="I31" s="289"/>
      <c r="J31" s="289"/>
      <c r="K31" s="289"/>
      <c r="L31" s="289"/>
      <c r="M31" s="289"/>
      <c r="N31" s="289"/>
      <c r="O31" s="77">
        <v>2</v>
      </c>
      <c r="P31" s="78" t="s">
        <v>140</v>
      </c>
      <c r="Q31" s="78">
        <v>0</v>
      </c>
      <c r="R31" s="79" t="s">
        <v>142</v>
      </c>
    </row>
    <row r="32" spans="1:18" ht="15" customHeight="1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80">
        <v>20</v>
      </c>
      <c r="P32" s="78" t="s">
        <v>140</v>
      </c>
      <c r="Q32" s="30">
        <v>8</v>
      </c>
      <c r="R32" s="79" t="s">
        <v>143</v>
      </c>
    </row>
    <row r="33" spans="1:18" ht="15" customHeight="1">
      <c r="A33" s="288">
        <v>5</v>
      </c>
      <c r="B33" s="289" t="str">
        <f>B19</f>
        <v>SK Liapor - Witte Karlovy Vary z.s. "B" -</v>
      </c>
      <c r="C33" s="289"/>
      <c r="D33" s="289" t="s">
        <v>140</v>
      </c>
      <c r="E33" s="289" t="str">
        <f>B15</f>
        <v>SK Šacung Benešov 1947 "C" -</v>
      </c>
      <c r="F33" s="289"/>
      <c r="G33" s="289"/>
      <c r="H33" s="289"/>
      <c r="I33" s="289"/>
      <c r="J33" s="289"/>
      <c r="K33" s="289"/>
      <c r="L33" s="289"/>
      <c r="M33" s="289"/>
      <c r="N33" s="289"/>
      <c r="O33" s="77">
        <v>0</v>
      </c>
      <c r="P33" s="78" t="s">
        <v>140</v>
      </c>
      <c r="Q33" s="78">
        <v>2</v>
      </c>
      <c r="R33" s="79" t="s">
        <v>142</v>
      </c>
    </row>
    <row r="34" spans="1:18" ht="15" customHeight="1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80">
        <v>16</v>
      </c>
      <c r="P34" s="78" t="s">
        <v>140</v>
      </c>
      <c r="Q34" s="30">
        <v>20</v>
      </c>
      <c r="R34" s="79" t="s">
        <v>143</v>
      </c>
    </row>
    <row r="35" spans="1:18" ht="15" customHeight="1">
      <c r="A35" s="288">
        <v>6</v>
      </c>
      <c r="B35" s="289" t="str">
        <f>B7</f>
        <v>TJ Radomyšl, z.s. "A" -</v>
      </c>
      <c r="C35" s="289"/>
      <c r="D35" s="289" t="s">
        <v>140</v>
      </c>
      <c r="E35" s="289" t="str">
        <f>B11</f>
        <v>NK CLIMAX Vsetín "B" -</v>
      </c>
      <c r="F35" s="289"/>
      <c r="G35" s="289"/>
      <c r="H35" s="289"/>
      <c r="I35" s="289"/>
      <c r="J35" s="289"/>
      <c r="K35" s="289"/>
      <c r="L35" s="289"/>
      <c r="M35" s="289"/>
      <c r="N35" s="289"/>
      <c r="O35" s="77">
        <v>2</v>
      </c>
      <c r="P35" s="78" t="s">
        <v>140</v>
      </c>
      <c r="Q35" s="78">
        <v>0</v>
      </c>
      <c r="R35" s="79" t="s">
        <v>142</v>
      </c>
    </row>
    <row r="36" spans="1:18" ht="15" customHeight="1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80">
        <v>20</v>
      </c>
      <c r="P36" s="78" t="s">
        <v>140</v>
      </c>
      <c r="Q36" s="30">
        <v>12</v>
      </c>
      <c r="R36" s="79" t="s">
        <v>143</v>
      </c>
    </row>
    <row r="39" ht="14.25" customHeight="1"/>
    <row r="40" ht="14.25" customHeight="1"/>
    <row r="53" ht="14.25" customHeight="1"/>
    <row r="54" ht="14.25" customHeight="1"/>
    <row r="71" ht="14.25" customHeight="1"/>
    <row r="72" ht="14.25" customHeight="1"/>
    <row r="91" ht="14.25" customHeight="1"/>
    <row r="92" ht="14.25" customHeight="1"/>
  </sheetData>
  <sheetProtection selectLockedCells="1" selectUnlockedCells="1"/>
  <mergeCells count="150">
    <mergeCell ref="A35:A36"/>
    <mergeCell ref="B35:C36"/>
    <mergeCell ref="D35:D36"/>
    <mergeCell ref="E35:N36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BB140"/>
  <sheetViews>
    <sheetView showGridLines="0" zoomScale="72" zoomScaleNormal="72" zoomScalePageLayoutView="0" workbookViewId="0" topLeftCell="A1">
      <selection activeCell="L19" sqref="L19"/>
    </sheetView>
  </sheetViews>
  <sheetFormatPr defaultColWidth="8.421875" defaultRowHeight="15"/>
  <cols>
    <col min="1" max="1" width="4.00390625" style="0" customWidth="1"/>
    <col min="2" max="2" width="35.2812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140625" style="0" customWidth="1"/>
    <col min="16" max="16" width="1.421875" style="0" customWidth="1"/>
    <col min="17" max="17" width="4.140625" style="0" customWidth="1"/>
    <col min="18" max="18" width="6.7109375" style="0" customWidth="1"/>
    <col min="19" max="19" width="8.421875" style="0" customWidth="1"/>
    <col min="20" max="28" width="2.7109375" style="0" customWidth="1"/>
    <col min="29" max="29" width="3.00390625" style="0" customWidth="1"/>
    <col min="30" max="40" width="2.7109375" style="0" customWidth="1"/>
    <col min="41" max="41" width="3.00390625" style="0" customWidth="1"/>
    <col min="42" max="52" width="2.7109375" style="0" customWidth="1"/>
    <col min="53" max="53" width="3.00390625" style="0" customWidth="1"/>
    <col min="54" max="54" width="2.7109375" style="0" customWidth="1"/>
  </cols>
  <sheetData>
    <row r="2" spans="1:18" ht="15" customHeight="1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5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132</v>
      </c>
      <c r="B4" s="230"/>
      <c r="C4" s="231" t="str">
        <f>'Nasazení do skupin'!B3</f>
        <v>České Budějovice 10.11.2018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8" ht="15" customHeight="1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5.75" customHeight="1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4" t="s">
        <v>138</v>
      </c>
    </row>
    <row r="7" spans="1:25" ht="15" customHeight="1">
      <c r="A7" s="235">
        <v>1</v>
      </c>
      <c r="B7" s="236" t="str">
        <f>'Nasazení do skupin'!B25</f>
        <v>TJ SLAVOJ Český Brod "B" -</v>
      </c>
      <c r="C7" s="258"/>
      <c r="D7" s="258"/>
      <c r="E7" s="258"/>
      <c r="F7" s="239"/>
      <c r="G7" s="239"/>
      <c r="H7" s="240"/>
      <c r="I7" s="238"/>
      <c r="J7" s="239"/>
      <c r="K7" s="240"/>
      <c r="L7" s="238"/>
      <c r="M7" s="239"/>
      <c r="N7" s="240"/>
      <c r="O7" s="241"/>
      <c r="P7" s="242"/>
      <c r="Q7" s="243"/>
      <c r="R7" s="244"/>
      <c r="Y7" s="16"/>
    </row>
    <row r="8" spans="1:18" ht="15.75" customHeight="1">
      <c r="A8" s="235"/>
      <c r="B8" s="236"/>
      <c r="C8" s="258"/>
      <c r="D8" s="258"/>
      <c r="E8" s="258"/>
      <c r="F8" s="239"/>
      <c r="G8" s="239"/>
      <c r="H8" s="240"/>
      <c r="I8" s="238"/>
      <c r="J8" s="239"/>
      <c r="K8" s="240"/>
      <c r="L8" s="238"/>
      <c r="M8" s="239"/>
      <c r="N8" s="240"/>
      <c r="O8" s="241"/>
      <c r="P8" s="242"/>
      <c r="Q8" s="243"/>
      <c r="R8" s="244"/>
    </row>
    <row r="9" spans="1:26" ht="15" customHeight="1">
      <c r="A9" s="235"/>
      <c r="B9" s="236"/>
      <c r="C9" s="258"/>
      <c r="D9" s="258"/>
      <c r="E9" s="258"/>
      <c r="F9" s="246"/>
      <c r="G9" s="246"/>
      <c r="H9" s="247"/>
      <c r="I9" s="248"/>
      <c r="J9" s="249"/>
      <c r="K9" s="250"/>
      <c r="L9" s="248"/>
      <c r="M9" s="249"/>
      <c r="N9" s="250"/>
      <c r="O9" s="251"/>
      <c r="P9" s="252"/>
      <c r="Q9" s="253"/>
      <c r="R9" s="254"/>
      <c r="X9" s="16"/>
      <c r="Y9" s="16"/>
      <c r="Z9" s="16"/>
    </row>
    <row r="10" spans="1:26" ht="15.75" customHeight="1">
      <c r="A10" s="235"/>
      <c r="B10" s="236"/>
      <c r="C10" s="258"/>
      <c r="D10" s="258"/>
      <c r="E10" s="258"/>
      <c r="F10" s="246"/>
      <c r="G10" s="246"/>
      <c r="H10" s="247"/>
      <c r="I10" s="248"/>
      <c r="J10" s="249"/>
      <c r="K10" s="250"/>
      <c r="L10" s="248"/>
      <c r="M10" s="249"/>
      <c r="N10" s="250"/>
      <c r="O10" s="251"/>
      <c r="P10" s="252"/>
      <c r="Q10" s="253"/>
      <c r="R10" s="254"/>
      <c r="X10" s="16"/>
      <c r="Y10" s="16"/>
      <c r="Z10" s="16"/>
    </row>
    <row r="11" spans="1:18" ht="15" customHeight="1">
      <c r="A11" s="235">
        <v>2</v>
      </c>
      <c r="B11" s="236" t="str">
        <f>'Nasazení do skupin'!B26</f>
        <v>MNK Modřice, z.s. "B" -</v>
      </c>
      <c r="C11" s="256"/>
      <c r="D11" s="257"/>
      <c r="E11" s="257"/>
      <c r="F11" s="255" t="s">
        <v>139</v>
      </c>
      <c r="G11" s="255"/>
      <c r="H11" s="255"/>
      <c r="I11" s="239"/>
      <c r="J11" s="239"/>
      <c r="K11" s="240"/>
      <c r="L11" s="238"/>
      <c r="M11" s="239"/>
      <c r="N11" s="240"/>
      <c r="O11" s="241"/>
      <c r="P11" s="242"/>
      <c r="Q11" s="243"/>
      <c r="R11" s="244"/>
    </row>
    <row r="12" spans="1:18" ht="15.75" customHeight="1">
      <c r="A12" s="235"/>
      <c r="B12" s="236"/>
      <c r="C12" s="256"/>
      <c r="D12" s="257"/>
      <c r="E12" s="257"/>
      <c r="F12" s="255"/>
      <c r="G12" s="255"/>
      <c r="H12" s="255"/>
      <c r="I12" s="239"/>
      <c r="J12" s="239"/>
      <c r="K12" s="240"/>
      <c r="L12" s="238"/>
      <c r="M12" s="239"/>
      <c r="N12" s="240"/>
      <c r="O12" s="241"/>
      <c r="P12" s="242"/>
      <c r="Q12" s="243"/>
      <c r="R12" s="244"/>
    </row>
    <row r="13" spans="1:18" ht="15" customHeight="1">
      <c r="A13" s="235"/>
      <c r="B13" s="236"/>
      <c r="C13" s="248"/>
      <c r="D13" s="249"/>
      <c r="E13" s="249"/>
      <c r="F13" s="255"/>
      <c r="G13" s="255"/>
      <c r="H13" s="255"/>
      <c r="I13" s="246"/>
      <c r="J13" s="246"/>
      <c r="K13" s="247"/>
      <c r="L13" s="248"/>
      <c r="M13" s="249"/>
      <c r="N13" s="250"/>
      <c r="O13" s="251"/>
      <c r="P13" s="252"/>
      <c r="Q13" s="253"/>
      <c r="R13" s="254"/>
    </row>
    <row r="14" spans="1:18" ht="15.75" customHeight="1">
      <c r="A14" s="235"/>
      <c r="B14" s="236"/>
      <c r="C14" s="248"/>
      <c r="D14" s="249"/>
      <c r="E14" s="249"/>
      <c r="F14" s="255"/>
      <c r="G14" s="255"/>
      <c r="H14" s="255"/>
      <c r="I14" s="246"/>
      <c r="J14" s="246"/>
      <c r="K14" s="247"/>
      <c r="L14" s="248"/>
      <c r="M14" s="249"/>
      <c r="N14" s="250"/>
      <c r="O14" s="251"/>
      <c r="P14" s="252"/>
      <c r="Q14" s="253"/>
      <c r="R14" s="254"/>
    </row>
    <row r="15" spans="1:18" ht="15" customHeight="1">
      <c r="A15" s="235">
        <v>3</v>
      </c>
      <c r="B15" s="236" t="str">
        <f>'Nasazení do skupin'!B27</f>
        <v>TJ Dynamo ČEZ České Budějovice "B" -</v>
      </c>
      <c r="C15" s="238"/>
      <c r="D15" s="239"/>
      <c r="E15" s="240"/>
      <c r="F15" s="256"/>
      <c r="G15" s="257"/>
      <c r="H15" s="257"/>
      <c r="I15" s="291"/>
      <c r="J15" s="291"/>
      <c r="K15" s="291"/>
      <c r="L15" s="239"/>
      <c r="M15" s="239"/>
      <c r="N15" s="240"/>
      <c r="O15" s="241"/>
      <c r="P15" s="242"/>
      <c r="Q15" s="243"/>
      <c r="R15" s="244"/>
    </row>
    <row r="16" spans="1:18" ht="15.75" customHeight="1">
      <c r="A16" s="235"/>
      <c r="B16" s="236"/>
      <c r="C16" s="238"/>
      <c r="D16" s="239"/>
      <c r="E16" s="240"/>
      <c r="F16" s="256"/>
      <c r="G16" s="257"/>
      <c r="H16" s="257"/>
      <c r="I16" s="291"/>
      <c r="J16" s="291"/>
      <c r="K16" s="291"/>
      <c r="L16" s="239"/>
      <c r="M16" s="239"/>
      <c r="N16" s="240"/>
      <c r="O16" s="241"/>
      <c r="P16" s="242"/>
      <c r="Q16" s="243"/>
      <c r="R16" s="244"/>
    </row>
    <row r="17" spans="1:18" ht="15" customHeight="1">
      <c r="A17" s="235"/>
      <c r="B17" s="236"/>
      <c r="C17" s="248"/>
      <c r="D17" s="249"/>
      <c r="E17" s="250"/>
      <c r="F17" s="248"/>
      <c r="G17" s="249"/>
      <c r="H17" s="249"/>
      <c r="I17" s="291"/>
      <c r="J17" s="291"/>
      <c r="K17" s="291"/>
      <c r="L17" s="259"/>
      <c r="M17" s="259"/>
      <c r="N17" s="260"/>
      <c r="O17" s="251"/>
      <c r="P17" s="252"/>
      <c r="Q17" s="253"/>
      <c r="R17" s="254"/>
    </row>
    <row r="18" spans="1:18" ht="15.75" customHeight="1">
      <c r="A18" s="235"/>
      <c r="B18" s="236"/>
      <c r="C18" s="248"/>
      <c r="D18" s="249"/>
      <c r="E18" s="250"/>
      <c r="F18" s="248"/>
      <c r="G18" s="249"/>
      <c r="H18" s="249"/>
      <c r="I18" s="291"/>
      <c r="J18" s="291"/>
      <c r="K18" s="291"/>
      <c r="L18" s="259"/>
      <c r="M18" s="259"/>
      <c r="N18" s="260"/>
      <c r="O18" s="251"/>
      <c r="P18" s="252"/>
      <c r="Q18" s="253"/>
      <c r="R18" s="254"/>
    </row>
    <row r="19" spans="1:18" ht="15" customHeight="1">
      <c r="A19" s="235">
        <v>4</v>
      </c>
      <c r="B19" s="236" t="str">
        <f>'Nasazení do skupin'!B28</f>
        <v>TJ Spartak MSEM Přerov "B" -</v>
      </c>
      <c r="C19" s="238"/>
      <c r="D19" s="239"/>
      <c r="E19" s="240"/>
      <c r="F19" s="238"/>
      <c r="G19" s="239"/>
      <c r="H19" s="240"/>
      <c r="I19" s="256"/>
      <c r="J19" s="257"/>
      <c r="K19" s="257"/>
      <c r="L19" s="261">
        <v>2018</v>
      </c>
      <c r="M19" s="261"/>
      <c r="N19" s="261"/>
      <c r="O19" s="242"/>
      <c r="P19" s="242"/>
      <c r="Q19" s="243"/>
      <c r="R19" s="244"/>
    </row>
    <row r="20" spans="1:18" ht="15.75" customHeight="1">
      <c r="A20" s="235"/>
      <c r="B20" s="236"/>
      <c r="C20" s="238"/>
      <c r="D20" s="239"/>
      <c r="E20" s="240"/>
      <c r="F20" s="238"/>
      <c r="G20" s="239"/>
      <c r="H20" s="240"/>
      <c r="I20" s="256"/>
      <c r="J20" s="257"/>
      <c r="K20" s="257"/>
      <c r="L20" s="261"/>
      <c r="M20" s="261"/>
      <c r="N20" s="261"/>
      <c r="O20" s="242"/>
      <c r="P20" s="242"/>
      <c r="Q20" s="243"/>
      <c r="R20" s="244"/>
    </row>
    <row r="21" spans="1:18" ht="15" customHeight="1">
      <c r="A21" s="235"/>
      <c r="B21" s="236"/>
      <c r="C21" s="248"/>
      <c r="D21" s="249"/>
      <c r="E21" s="250"/>
      <c r="F21" s="248"/>
      <c r="G21" s="249"/>
      <c r="H21" s="250"/>
      <c r="I21" s="248"/>
      <c r="J21" s="249"/>
      <c r="K21" s="249"/>
      <c r="L21" s="261"/>
      <c r="M21" s="261"/>
      <c r="N21" s="261"/>
      <c r="O21" s="262"/>
      <c r="P21" s="252"/>
      <c r="Q21" s="253"/>
      <c r="R21" s="254"/>
    </row>
    <row r="22" spans="1:18" ht="15.75" customHeight="1">
      <c r="A22" s="235"/>
      <c r="B22" s="236"/>
      <c r="C22" s="248"/>
      <c r="D22" s="249"/>
      <c r="E22" s="250"/>
      <c r="F22" s="248"/>
      <c r="G22" s="249"/>
      <c r="H22" s="250"/>
      <c r="I22" s="248"/>
      <c r="J22" s="249"/>
      <c r="K22" s="249"/>
      <c r="L22" s="261"/>
      <c r="M22" s="261"/>
      <c r="N22" s="261"/>
      <c r="O22" s="262"/>
      <c r="P22" s="252"/>
      <c r="Q22" s="253"/>
      <c r="R22" s="254"/>
    </row>
    <row r="24" spans="1:28" ht="24.75" customHeight="1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5" customHeight="1">
      <c r="A25" s="293"/>
      <c r="B25" s="294"/>
      <c r="C25" s="294"/>
      <c r="D25" s="295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81"/>
      <c r="P25" s="82"/>
      <c r="Q25" s="82"/>
      <c r="R25" s="83"/>
      <c r="S25" s="84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5" customHeight="1">
      <c r="A26" s="293"/>
      <c r="B26" s="294"/>
      <c r="C26" s="294"/>
      <c r="D26" s="295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85"/>
      <c r="P26" s="82"/>
      <c r="Q26" s="16"/>
      <c r="R26" s="83"/>
      <c r="S26" s="84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5" customHeight="1">
      <c r="A27" s="293"/>
      <c r="B27" s="294"/>
      <c r="C27" s="294"/>
      <c r="D27" s="295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81"/>
      <c r="P27" s="82"/>
      <c r="Q27" s="82"/>
      <c r="R27" s="83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5" customHeight="1">
      <c r="A28" s="293"/>
      <c r="B28" s="294"/>
      <c r="C28" s="294"/>
      <c r="D28" s="295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85"/>
      <c r="P28" s="82"/>
      <c r="Q28" s="16"/>
      <c r="R28" s="83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2.75" customHeight="1">
      <c r="A29" s="293"/>
      <c r="B29" s="294"/>
      <c r="C29" s="294"/>
      <c r="D29" s="295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81"/>
      <c r="P29" s="82"/>
      <c r="Q29" s="82"/>
      <c r="R29" s="83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2.75" customHeight="1">
      <c r="A30" s="293"/>
      <c r="B30" s="294"/>
      <c r="C30" s="294"/>
      <c r="D30" s="295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85"/>
      <c r="P30" s="82"/>
      <c r="Q30" s="16"/>
      <c r="R30" s="83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5" customHeight="1">
      <c r="A31" s="293"/>
      <c r="B31" s="294"/>
      <c r="C31" s="294"/>
      <c r="D31" s="295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81"/>
      <c r="P31" s="82"/>
      <c r="Q31" s="82"/>
      <c r="R31" s="83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5.75" customHeight="1">
      <c r="A32" s="293"/>
      <c r="B32" s="294"/>
      <c r="C32" s="294"/>
      <c r="D32" s="295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85"/>
      <c r="P32" s="82"/>
      <c r="Q32" s="16"/>
      <c r="R32" s="83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5" customHeight="1">
      <c r="A33" s="293"/>
      <c r="B33" s="294"/>
      <c r="C33" s="294"/>
      <c r="D33" s="295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81"/>
      <c r="P33" s="82"/>
      <c r="Q33" s="82"/>
      <c r="R33" s="83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5" customHeight="1">
      <c r="A34" s="293"/>
      <c r="B34" s="294"/>
      <c r="C34" s="294"/>
      <c r="D34" s="295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85"/>
      <c r="P34" s="82"/>
      <c r="Q34" s="16"/>
      <c r="R34" s="83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5" customHeight="1">
      <c r="A35" s="293"/>
      <c r="B35" s="294"/>
      <c r="C35" s="294"/>
      <c r="D35" s="295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81"/>
      <c r="P35" s="82"/>
      <c r="Q35" s="82"/>
      <c r="R35" s="83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15" customHeight="1">
      <c r="A36" s="293"/>
      <c r="B36" s="294"/>
      <c r="C36" s="294"/>
      <c r="D36" s="295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85"/>
      <c r="P36" s="82"/>
      <c r="Q36" s="16"/>
      <c r="R36" s="83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6:54" ht="22.5">
      <c r="P37" s="296"/>
      <c r="Q37" s="296"/>
      <c r="R37" s="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</row>
    <row r="38" spans="20:54" ht="21">
      <c r="T38" s="298"/>
      <c r="U38" s="298"/>
      <c r="V38" s="298"/>
      <c r="W38" s="298"/>
      <c r="X38" s="298"/>
      <c r="Y38" s="298"/>
      <c r="Z38" s="298"/>
      <c r="AA38" s="299"/>
      <c r="AB38" s="299"/>
      <c r="AC38" s="299"/>
      <c r="AD38" s="299"/>
      <c r="AE38" s="299"/>
      <c r="AF38" s="299"/>
      <c r="AH38" s="86"/>
      <c r="AI38" s="298"/>
      <c r="AJ38" s="298"/>
      <c r="AK38" s="298"/>
      <c r="AL38" s="298"/>
      <c r="AM38" s="298"/>
      <c r="AN38" s="298"/>
      <c r="AO38" s="87"/>
      <c r="AP38" s="88"/>
      <c r="AQ38" s="88"/>
      <c r="AR38" s="88"/>
      <c r="AS38" s="88"/>
      <c r="AT38" s="88"/>
      <c r="AU38" s="298"/>
      <c r="AV38" s="298"/>
      <c r="AW38" s="298"/>
      <c r="AX38" s="298"/>
      <c r="AY38" s="86"/>
      <c r="AZ38" s="86"/>
      <c r="BA38" s="86"/>
      <c r="BB38" s="86"/>
    </row>
    <row r="40" spans="20:54" ht="21">
      <c r="T40" s="299"/>
      <c r="U40" s="299"/>
      <c r="V40" s="299"/>
      <c r="W40" s="299"/>
      <c r="X40" s="299"/>
      <c r="Y40" s="299"/>
      <c r="Z40" s="299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86"/>
      <c r="AL40" s="299"/>
      <c r="AM40" s="299"/>
      <c r="AN40" s="299"/>
      <c r="AO40" s="299"/>
      <c r="AP40" s="299"/>
      <c r="AQ40" s="299"/>
      <c r="AR40" s="299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</row>
    <row r="43" spans="20:54" ht="15">
      <c r="T43" s="301"/>
      <c r="U43" s="301"/>
      <c r="V43" s="301"/>
      <c r="W43" s="301"/>
      <c r="X43" s="301"/>
      <c r="Y43" s="301"/>
      <c r="Z43" s="89"/>
      <c r="AA43" s="301"/>
      <c r="AB43" s="301"/>
      <c r="AC43" s="89"/>
      <c r="AD43" s="89"/>
      <c r="AE43" s="89"/>
      <c r="AF43" s="301"/>
      <c r="AG43" s="301"/>
      <c r="AH43" s="301"/>
      <c r="AI43" s="301"/>
      <c r="AJ43" s="301"/>
      <c r="AK43" s="301"/>
      <c r="AL43" s="89"/>
      <c r="AM43" s="89"/>
      <c r="AN43" s="89"/>
      <c r="AO43" s="89"/>
      <c r="AP43" s="89"/>
      <c r="AQ43" s="89"/>
      <c r="AR43" s="301"/>
      <c r="AS43" s="301"/>
      <c r="AT43" s="301"/>
      <c r="AU43" s="301"/>
      <c r="AV43" s="301"/>
      <c r="AW43" s="301"/>
      <c r="AX43" s="89"/>
      <c r="AY43" s="89"/>
      <c r="AZ43" s="89"/>
      <c r="BA43" s="89"/>
      <c r="BB43" s="89"/>
    </row>
    <row r="50" spans="20:54" ht="15" customHeight="1"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</row>
    <row r="51" spans="20:54" ht="15" customHeight="1"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</row>
    <row r="53" spans="20:54" ht="15" customHeight="1"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</row>
    <row r="54" spans="20:54" ht="15" customHeight="1"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</row>
    <row r="55" spans="20:54" ht="21">
      <c r="T55" s="298"/>
      <c r="U55" s="298"/>
      <c r="V55" s="298"/>
      <c r="W55" s="298"/>
      <c r="X55" s="298"/>
      <c r="Y55" s="298"/>
      <c r="Z55" s="298"/>
      <c r="AA55" s="299"/>
      <c r="AB55" s="299"/>
      <c r="AC55" s="299"/>
      <c r="AD55" s="299"/>
      <c r="AE55" s="299"/>
      <c r="AF55" s="299"/>
      <c r="AG55" s="86"/>
      <c r="AH55" s="86"/>
      <c r="AI55" s="298"/>
      <c r="AJ55" s="298"/>
      <c r="AK55" s="298"/>
      <c r="AL55" s="298"/>
      <c r="AM55" s="298"/>
      <c r="AN55" s="298"/>
      <c r="AO55" s="87"/>
      <c r="AP55" s="88"/>
      <c r="AQ55" s="88"/>
      <c r="AR55" s="88"/>
      <c r="AS55" s="88"/>
      <c r="AT55" s="88"/>
      <c r="AU55" s="298"/>
      <c r="AV55" s="298"/>
      <c r="AW55" s="298"/>
      <c r="AX55" s="298"/>
      <c r="AY55" s="86"/>
      <c r="AZ55" s="86"/>
      <c r="BA55" s="86"/>
      <c r="BB55" s="86"/>
    </row>
    <row r="57" spans="20:54" ht="21">
      <c r="T57" s="299"/>
      <c r="U57" s="299"/>
      <c r="V57" s="299"/>
      <c r="W57" s="299"/>
      <c r="X57" s="299"/>
      <c r="Y57" s="299"/>
      <c r="Z57" s="299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86"/>
      <c r="AL57" s="299"/>
      <c r="AM57" s="299"/>
      <c r="AN57" s="299"/>
      <c r="AO57" s="299"/>
      <c r="AP57" s="299"/>
      <c r="AQ57" s="299"/>
      <c r="AR57" s="299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</row>
    <row r="60" spans="20:54" ht="15">
      <c r="T60" s="301"/>
      <c r="U60" s="301"/>
      <c r="V60" s="301"/>
      <c r="W60" s="301"/>
      <c r="X60" s="301"/>
      <c r="Y60" s="301"/>
      <c r="Z60" s="89"/>
      <c r="AA60" s="301"/>
      <c r="AB60" s="301"/>
      <c r="AC60" s="89"/>
      <c r="AD60" s="89"/>
      <c r="AE60" s="89"/>
      <c r="AF60" s="301"/>
      <c r="AG60" s="301"/>
      <c r="AH60" s="301"/>
      <c r="AI60" s="301"/>
      <c r="AJ60" s="301"/>
      <c r="AK60" s="301"/>
      <c r="AL60" s="89"/>
      <c r="AM60" s="89"/>
      <c r="AN60" s="89"/>
      <c r="AO60" s="89"/>
      <c r="AP60" s="89"/>
      <c r="AQ60" s="89"/>
      <c r="AR60" s="301"/>
      <c r="AS60" s="301"/>
      <c r="AT60" s="301"/>
      <c r="AU60" s="301"/>
      <c r="AV60" s="301"/>
      <c r="AW60" s="301"/>
      <c r="AX60" s="89"/>
      <c r="AY60" s="89"/>
      <c r="AZ60" s="89"/>
      <c r="BA60" s="89"/>
      <c r="BB60" s="89"/>
    </row>
    <row r="67" spans="20:54" ht="15" customHeight="1"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</row>
    <row r="68" spans="20:54" ht="15" customHeight="1"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</row>
    <row r="72" spans="20:54" ht="22.5"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</row>
    <row r="73" spans="20:54" ht="21">
      <c r="T73" s="298"/>
      <c r="U73" s="298"/>
      <c r="V73" s="298"/>
      <c r="W73" s="298"/>
      <c r="X73" s="298"/>
      <c r="Y73" s="298"/>
      <c r="Z73" s="298"/>
      <c r="AA73" s="299"/>
      <c r="AB73" s="299"/>
      <c r="AC73" s="299"/>
      <c r="AD73" s="299"/>
      <c r="AE73" s="299"/>
      <c r="AF73" s="299"/>
      <c r="AG73" s="86"/>
      <c r="AH73" s="86"/>
      <c r="AI73" s="298"/>
      <c r="AJ73" s="298"/>
      <c r="AK73" s="298"/>
      <c r="AL73" s="298"/>
      <c r="AM73" s="298"/>
      <c r="AN73" s="298"/>
      <c r="AO73" s="87"/>
      <c r="AP73" s="88"/>
      <c r="AQ73" s="88"/>
      <c r="AR73" s="88"/>
      <c r="AS73" s="88"/>
      <c r="AT73" s="88"/>
      <c r="AU73" s="298"/>
      <c r="AV73" s="298"/>
      <c r="AW73" s="298"/>
      <c r="AX73" s="298"/>
      <c r="AY73" s="86"/>
      <c r="AZ73" s="86"/>
      <c r="BA73" s="86"/>
      <c r="BB73" s="86"/>
    </row>
    <row r="75" spans="20:54" ht="21">
      <c r="T75" s="299"/>
      <c r="U75" s="299"/>
      <c r="V75" s="299"/>
      <c r="W75" s="299"/>
      <c r="X75" s="299"/>
      <c r="Y75" s="299"/>
      <c r="Z75" s="299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86"/>
      <c r="AL75" s="299"/>
      <c r="AM75" s="299"/>
      <c r="AN75" s="299"/>
      <c r="AO75" s="299"/>
      <c r="AP75" s="299"/>
      <c r="AQ75" s="299"/>
      <c r="AR75" s="299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</row>
    <row r="78" spans="20:54" ht="15">
      <c r="T78" s="301"/>
      <c r="U78" s="301"/>
      <c r="V78" s="301"/>
      <c r="W78" s="301"/>
      <c r="X78" s="301"/>
      <c r="Y78" s="301"/>
      <c r="Z78" s="89"/>
      <c r="AA78" s="301"/>
      <c r="AB78" s="301"/>
      <c r="AC78" s="89"/>
      <c r="AD78" s="89"/>
      <c r="AE78" s="89"/>
      <c r="AF78" s="301"/>
      <c r="AG78" s="301"/>
      <c r="AH78" s="301"/>
      <c r="AI78" s="301"/>
      <c r="AJ78" s="301"/>
      <c r="AK78" s="301"/>
      <c r="AL78" s="89"/>
      <c r="AM78" s="89"/>
      <c r="AN78" s="89"/>
      <c r="AO78" s="89"/>
      <c r="AP78" s="89"/>
      <c r="AQ78" s="89"/>
      <c r="AR78" s="301"/>
      <c r="AS78" s="301"/>
      <c r="AT78" s="301"/>
      <c r="AU78" s="301"/>
      <c r="AV78" s="301"/>
      <c r="AW78" s="301"/>
      <c r="AX78" s="89"/>
      <c r="AY78" s="89"/>
      <c r="AZ78" s="89"/>
      <c r="BA78" s="89"/>
      <c r="BB78" s="89"/>
    </row>
    <row r="85" spans="20:54" ht="15" customHeight="1"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</row>
    <row r="86" spans="20:54" ht="15" customHeight="1"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</row>
    <row r="90" spans="20:54" ht="22.5"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</row>
    <row r="91" spans="20:54" ht="21">
      <c r="T91" s="298"/>
      <c r="U91" s="298"/>
      <c r="V91" s="298"/>
      <c r="W91" s="298"/>
      <c r="X91" s="298"/>
      <c r="Y91" s="298"/>
      <c r="Z91" s="298"/>
      <c r="AA91" s="299"/>
      <c r="AB91" s="299"/>
      <c r="AC91" s="299"/>
      <c r="AD91" s="299"/>
      <c r="AE91" s="299"/>
      <c r="AF91" s="299"/>
      <c r="AG91" s="86"/>
      <c r="AH91" s="86"/>
      <c r="AI91" s="298"/>
      <c r="AJ91" s="298"/>
      <c r="AK91" s="298"/>
      <c r="AL91" s="298"/>
      <c r="AM91" s="298"/>
      <c r="AN91" s="298"/>
      <c r="AO91" s="87"/>
      <c r="AP91" s="88"/>
      <c r="AQ91" s="88"/>
      <c r="AR91" s="88"/>
      <c r="AS91" s="88"/>
      <c r="AT91" s="88"/>
      <c r="AU91" s="298"/>
      <c r="AV91" s="298"/>
      <c r="AW91" s="298"/>
      <c r="AX91" s="298"/>
      <c r="AY91" s="86"/>
      <c r="AZ91" s="86"/>
      <c r="BA91" s="86"/>
      <c r="BB91" s="86"/>
    </row>
    <row r="93" spans="20:54" ht="21">
      <c r="T93" s="299"/>
      <c r="U93" s="299"/>
      <c r="V93" s="299"/>
      <c r="W93" s="299"/>
      <c r="X93" s="299"/>
      <c r="Y93" s="299"/>
      <c r="Z93" s="299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86"/>
      <c r="AL93" s="299"/>
      <c r="AM93" s="299"/>
      <c r="AN93" s="299"/>
      <c r="AO93" s="299"/>
      <c r="AP93" s="299"/>
      <c r="AQ93" s="299"/>
      <c r="AR93" s="299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</row>
    <row r="96" spans="20:54" ht="15">
      <c r="T96" s="301"/>
      <c r="U96" s="301"/>
      <c r="V96" s="301"/>
      <c r="W96" s="301"/>
      <c r="X96" s="301"/>
      <c r="Y96" s="301"/>
      <c r="Z96" s="89"/>
      <c r="AA96" s="301"/>
      <c r="AB96" s="301"/>
      <c r="AC96" s="89"/>
      <c r="AD96" s="89"/>
      <c r="AE96" s="89"/>
      <c r="AF96" s="301"/>
      <c r="AG96" s="301"/>
      <c r="AH96" s="301"/>
      <c r="AI96" s="301"/>
      <c r="AJ96" s="301"/>
      <c r="AK96" s="301"/>
      <c r="AL96" s="89"/>
      <c r="AM96" s="89"/>
      <c r="AN96" s="89"/>
      <c r="AO96" s="89"/>
      <c r="AP96" s="89"/>
      <c r="AQ96" s="90"/>
      <c r="AR96" s="301"/>
      <c r="AS96" s="301"/>
      <c r="AT96" s="301"/>
      <c r="AU96" s="301"/>
      <c r="AV96" s="301"/>
      <c r="AW96" s="301"/>
      <c r="AX96" s="89"/>
      <c r="AY96" s="89"/>
      <c r="AZ96" s="89"/>
      <c r="BA96" s="89"/>
      <c r="BB96" s="89"/>
    </row>
    <row r="103" spans="20:54" ht="15" customHeight="1">
      <c r="T103" s="298" t="s">
        <v>144</v>
      </c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98"/>
    </row>
    <row r="104" spans="20:54" ht="15" customHeight="1"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</row>
    <row r="107" spans="20:54" ht="22.5">
      <c r="T107" s="297" t="s">
        <v>145</v>
      </c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97"/>
    </row>
    <row r="108" spans="20:54" ht="21">
      <c r="T108" s="298" t="s">
        <v>146</v>
      </c>
      <c r="U108" s="298"/>
      <c r="V108" s="298"/>
      <c r="W108" s="298"/>
      <c r="X108" s="298"/>
      <c r="Y108" s="298"/>
      <c r="Z108" s="298"/>
      <c r="AA108" s="299" t="str">
        <f>C4</f>
        <v>České Budějovice 10.11.2018</v>
      </c>
      <c r="AB108" s="299"/>
      <c r="AC108" s="299"/>
      <c r="AD108" s="299"/>
      <c r="AE108" s="299"/>
      <c r="AF108" s="299"/>
      <c r="AG108" s="86"/>
      <c r="AH108" s="86"/>
      <c r="AI108" s="298" t="s">
        <v>147</v>
      </c>
      <c r="AJ108" s="298"/>
      <c r="AK108" s="298"/>
      <c r="AL108" s="298"/>
      <c r="AM108" s="298"/>
      <c r="AN108" s="298"/>
      <c r="AO108" s="87" t="str">
        <f>CONCATENATE("(",P4,"-5)")</f>
        <v>(-5)</v>
      </c>
      <c r="AP108" s="88"/>
      <c r="AQ108" s="88"/>
      <c r="AR108" s="88"/>
      <c r="AS108" s="88"/>
      <c r="AT108" s="88"/>
      <c r="AU108" s="298" t="s">
        <v>148</v>
      </c>
      <c r="AV108" s="298"/>
      <c r="AW108" s="298"/>
      <c r="AX108" s="298"/>
      <c r="AY108" s="86"/>
      <c r="AZ108" s="86"/>
      <c r="BA108" s="86"/>
      <c r="BB108" s="86"/>
    </row>
    <row r="110" spans="20:54" ht="21">
      <c r="T110" s="299" t="s">
        <v>149</v>
      </c>
      <c r="U110" s="299"/>
      <c r="V110" s="299"/>
      <c r="W110" s="299"/>
      <c r="X110" s="299"/>
      <c r="Y110" s="299"/>
      <c r="Z110" s="299"/>
      <c r="AA110" s="300" t="e">
        <f>NA()</f>
        <v>#N/A</v>
      </c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86"/>
      <c r="AL110" s="299" t="s">
        <v>150</v>
      </c>
      <c r="AM110" s="299"/>
      <c r="AN110" s="299"/>
      <c r="AO110" s="299"/>
      <c r="AP110" s="299"/>
      <c r="AQ110" s="299"/>
      <c r="AR110" s="299"/>
      <c r="AS110" s="300" t="e">
        <f>NA()</f>
        <v>#N/A</v>
      </c>
      <c r="AT110" s="300"/>
      <c r="AU110" s="300"/>
      <c r="AV110" s="300"/>
      <c r="AW110" s="300"/>
      <c r="AX110" s="300"/>
      <c r="AY110" s="300"/>
      <c r="AZ110" s="300"/>
      <c r="BA110" s="300"/>
      <c r="BB110" s="300"/>
    </row>
    <row r="113" spans="20:54" ht="15">
      <c r="T113" s="301" t="s">
        <v>151</v>
      </c>
      <c r="U113" s="301"/>
      <c r="V113" s="301"/>
      <c r="W113" s="301"/>
      <c r="X113" s="301"/>
      <c r="Y113" s="301"/>
      <c r="Z113" s="89"/>
      <c r="AA113" s="301"/>
      <c r="AB113" s="301"/>
      <c r="AC113" s="89"/>
      <c r="AD113" s="89"/>
      <c r="AE113" s="89"/>
      <c r="AF113" s="301" t="s">
        <v>152</v>
      </c>
      <c r="AG113" s="301"/>
      <c r="AH113" s="301"/>
      <c r="AI113" s="301"/>
      <c r="AJ113" s="301"/>
      <c r="AK113" s="301"/>
      <c r="AL113" s="89"/>
      <c r="AM113" s="89"/>
      <c r="AN113" s="89"/>
      <c r="AO113" s="89"/>
      <c r="AP113" s="89"/>
      <c r="AQ113" s="89"/>
      <c r="AR113" s="301" t="s">
        <v>153</v>
      </c>
      <c r="AS113" s="301"/>
      <c r="AT113" s="301"/>
      <c r="AU113" s="301"/>
      <c r="AV113" s="301"/>
      <c r="AW113" s="301"/>
      <c r="AX113" s="89"/>
      <c r="AY113" s="89"/>
      <c r="AZ113" s="89"/>
      <c r="BA113" s="89"/>
      <c r="BB113" s="89"/>
    </row>
    <row r="115" spans="20:53" ht="14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154</v>
      </c>
      <c r="AQ115" t="s">
        <v>155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3" ht="14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298" t="s">
        <v>144</v>
      </c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</row>
    <row r="122" spans="20:54" ht="15" customHeight="1"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8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298"/>
      <c r="BA122" s="298"/>
      <c r="BB122" s="298"/>
    </row>
    <row r="126" spans="20:54" ht="22.5">
      <c r="T126" s="297" t="s">
        <v>145</v>
      </c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</row>
    <row r="127" spans="20:54" ht="21">
      <c r="T127" s="298" t="s">
        <v>146</v>
      </c>
      <c r="U127" s="298"/>
      <c r="V127" s="298"/>
      <c r="W127" s="298"/>
      <c r="X127" s="298"/>
      <c r="Y127" s="298"/>
      <c r="Z127" s="298"/>
      <c r="AA127" s="299" t="str">
        <f>C4</f>
        <v>České Budějovice 10.11.2018</v>
      </c>
      <c r="AB127" s="299"/>
      <c r="AC127" s="299"/>
      <c r="AD127" s="299"/>
      <c r="AE127" s="299"/>
      <c r="AF127" s="299"/>
      <c r="AG127" s="86"/>
      <c r="AH127" s="86"/>
      <c r="AI127" s="298" t="s">
        <v>147</v>
      </c>
      <c r="AJ127" s="298"/>
      <c r="AK127" s="298"/>
      <c r="AL127" s="298"/>
      <c r="AM127" s="298"/>
      <c r="AN127" s="298"/>
      <c r="AO127" s="87" t="str">
        <f>CONCATENATE("(",P4,"-6)")</f>
        <v>(-6)</v>
      </c>
      <c r="AP127" s="88"/>
      <c r="AQ127" s="88"/>
      <c r="AR127" s="88"/>
      <c r="AS127" s="88"/>
      <c r="AT127" s="88"/>
      <c r="AU127" s="298" t="s">
        <v>148</v>
      </c>
      <c r="AV127" s="298"/>
      <c r="AW127" s="298"/>
      <c r="AX127" s="298"/>
      <c r="AY127" s="86"/>
      <c r="AZ127" s="86"/>
      <c r="BA127" s="86"/>
      <c r="BB127" s="86"/>
    </row>
    <row r="129" spans="20:54" ht="21">
      <c r="T129" s="299" t="s">
        <v>149</v>
      </c>
      <c r="U129" s="299"/>
      <c r="V129" s="299"/>
      <c r="W129" s="299"/>
      <c r="X129" s="299"/>
      <c r="Y129" s="299"/>
      <c r="Z129" s="299"/>
      <c r="AA129" s="300" t="e">
        <f>NA()</f>
        <v>#N/A</v>
      </c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86"/>
      <c r="AL129" s="299" t="s">
        <v>150</v>
      </c>
      <c r="AM129" s="299"/>
      <c r="AN129" s="299"/>
      <c r="AO129" s="299"/>
      <c r="AP129" s="299"/>
      <c r="AQ129" s="299"/>
      <c r="AR129" s="299"/>
      <c r="AS129" s="300" t="e">
        <f>NA()</f>
        <v>#N/A</v>
      </c>
      <c r="AT129" s="300"/>
      <c r="AU129" s="300"/>
      <c r="AV129" s="300"/>
      <c r="AW129" s="300"/>
      <c r="AX129" s="300"/>
      <c r="AY129" s="300"/>
      <c r="AZ129" s="300"/>
      <c r="BA129" s="300"/>
      <c r="BB129" s="300"/>
    </row>
    <row r="132" spans="20:54" ht="15">
      <c r="T132" s="301" t="s">
        <v>151</v>
      </c>
      <c r="U132" s="301"/>
      <c r="V132" s="301"/>
      <c r="W132" s="301"/>
      <c r="X132" s="301"/>
      <c r="Y132" s="301"/>
      <c r="Z132" s="89"/>
      <c r="AA132" s="301"/>
      <c r="AB132" s="301"/>
      <c r="AC132" s="89"/>
      <c r="AD132" s="89"/>
      <c r="AE132" s="89"/>
      <c r="AF132" s="301" t="s">
        <v>152</v>
      </c>
      <c r="AG132" s="301"/>
      <c r="AH132" s="301"/>
      <c r="AI132" s="301"/>
      <c r="AJ132" s="301"/>
      <c r="AK132" s="301"/>
      <c r="AL132" s="89"/>
      <c r="AM132" s="89"/>
      <c r="AN132" s="89"/>
      <c r="AO132" s="89"/>
      <c r="AP132" s="89"/>
      <c r="AQ132" s="89"/>
      <c r="AR132" s="301" t="s">
        <v>153</v>
      </c>
      <c r="AS132" s="301"/>
      <c r="AT132" s="301"/>
      <c r="AU132" s="301"/>
      <c r="AV132" s="301"/>
      <c r="AW132" s="301"/>
      <c r="AX132" s="89"/>
      <c r="AY132" s="89"/>
      <c r="AZ132" s="89"/>
      <c r="BA132" s="89"/>
      <c r="BB132" s="89"/>
    </row>
    <row r="134" spans="20:54" ht="14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154</v>
      </c>
      <c r="AQ134" t="s">
        <v>155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155</v>
      </c>
    </row>
    <row r="135" spans="20:54" ht="14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155</v>
      </c>
    </row>
    <row r="139" spans="20:54" ht="15" customHeight="1">
      <c r="T139" s="298" t="s">
        <v>144</v>
      </c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8"/>
      <c r="BB139" s="298"/>
    </row>
    <row r="140" spans="20:54" ht="14.25"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  <c r="BB140" s="302"/>
    </row>
  </sheetData>
  <sheetProtection selectLockedCells="1" selectUnlockedCells="1"/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1"/>
  </sheetPr>
  <dimension ref="A2:S36"/>
  <sheetViews>
    <sheetView showGridLines="0" zoomScale="72" zoomScaleNormal="72" zoomScalePageLayoutView="0" workbookViewId="0" topLeftCell="A4">
      <selection activeCell="R9" sqref="R9"/>
    </sheetView>
  </sheetViews>
  <sheetFormatPr defaultColWidth="8.421875" defaultRowHeight="15"/>
  <cols>
    <col min="1" max="1" width="4.00390625" style="0" customWidth="1"/>
    <col min="2" max="2" width="35.2812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140625" style="0" customWidth="1"/>
    <col min="16" max="16" width="1.421875" style="0" customWidth="1"/>
    <col min="17" max="17" width="4.140625" style="0" customWidth="1"/>
    <col min="18" max="18" width="6.7109375" style="0" customWidth="1"/>
    <col min="19" max="220" width="8.421875" style="0" customWidth="1"/>
    <col min="221" max="221" width="4.00390625" style="0" customWidth="1"/>
    <col min="222" max="222" width="35.28125" style="0" customWidth="1"/>
    <col min="223" max="223" width="4.28125" style="0" customWidth="1"/>
    <col min="224" max="224" width="1.421875" style="0" customWidth="1"/>
    <col min="225" max="226" width="4.28125" style="0" customWidth="1"/>
    <col min="227" max="227" width="1.421875" style="0" customWidth="1"/>
    <col min="228" max="229" width="4.28125" style="0" customWidth="1"/>
    <col min="230" max="230" width="1.421875" style="0" customWidth="1"/>
    <col min="231" max="232" width="4.28125" style="0" customWidth="1"/>
    <col min="233" max="233" width="1.421875" style="0" customWidth="1"/>
    <col min="234" max="234" width="4.28125" style="0" customWidth="1"/>
    <col min="235" max="235" width="4.7109375" style="0" customWidth="1"/>
    <col min="236" max="236" width="1.421875" style="0" customWidth="1"/>
    <col min="237" max="237" width="4.7109375" style="0" customWidth="1"/>
    <col min="238" max="238" width="6.7109375" style="0" customWidth="1"/>
  </cols>
  <sheetData>
    <row r="2" spans="1:18" ht="15" customHeight="1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5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132</v>
      </c>
      <c r="B4" s="230"/>
      <c r="C4" s="261" t="str">
        <f>'Nasazení do skupin'!B3</f>
        <v>České Budějovice 10.11.2018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</row>
    <row r="5" spans="1:18" ht="15" customHeight="1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5.75" customHeight="1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5" t="s">
        <v>138</v>
      </c>
    </row>
    <row r="7" spans="1:18" ht="15" customHeight="1">
      <c r="A7" s="264">
        <v>1</v>
      </c>
      <c r="B7" s="236" t="str">
        <f>'Nasazení do skupin'!B25</f>
        <v>TJ SLAVOJ Český Brod "B" -</v>
      </c>
      <c r="C7" s="258"/>
      <c r="D7" s="258"/>
      <c r="E7" s="258"/>
      <c r="F7" s="265">
        <f>O35</f>
        <v>0</v>
      </c>
      <c r="G7" s="265" t="s">
        <v>140</v>
      </c>
      <c r="H7" s="266">
        <f>Q35</f>
        <v>2</v>
      </c>
      <c r="I7" s="267">
        <f>Q29</f>
        <v>2</v>
      </c>
      <c r="J7" s="265" t="s">
        <v>140</v>
      </c>
      <c r="K7" s="266">
        <f>O29</f>
        <v>0</v>
      </c>
      <c r="L7" s="267">
        <f>O25</f>
        <v>0</v>
      </c>
      <c r="M7" s="265" t="s">
        <v>140</v>
      </c>
      <c r="N7" s="266">
        <f>Q25</f>
        <v>2</v>
      </c>
      <c r="O7" s="268">
        <f>F7+I7+L7</f>
        <v>2</v>
      </c>
      <c r="P7" s="269" t="s">
        <v>140</v>
      </c>
      <c r="Q7" s="270">
        <f>H7+K7+N7</f>
        <v>4</v>
      </c>
      <c r="R7" s="271">
        <v>2</v>
      </c>
    </row>
    <row r="8" spans="1:18" ht="15.75" customHeight="1">
      <c r="A8" s="264"/>
      <c r="B8" s="236"/>
      <c r="C8" s="258"/>
      <c r="D8" s="258"/>
      <c r="E8" s="258"/>
      <c r="F8" s="265"/>
      <c r="G8" s="265"/>
      <c r="H8" s="266"/>
      <c r="I8" s="267"/>
      <c r="J8" s="265"/>
      <c r="K8" s="266"/>
      <c r="L8" s="267"/>
      <c r="M8" s="265"/>
      <c r="N8" s="266"/>
      <c r="O8" s="268"/>
      <c r="P8" s="269"/>
      <c r="Q8" s="270"/>
      <c r="R8" s="271"/>
    </row>
    <row r="9" spans="1:18" ht="15" customHeight="1">
      <c r="A9" s="264"/>
      <c r="B9" s="236"/>
      <c r="C9" s="258"/>
      <c r="D9" s="258"/>
      <c r="E9" s="258"/>
      <c r="F9" s="272">
        <f>O36</f>
        <v>17</v>
      </c>
      <c r="G9" s="272" t="s">
        <v>140</v>
      </c>
      <c r="H9" s="273">
        <f>Q36</f>
        <v>20</v>
      </c>
      <c r="I9" s="274">
        <f>Q30</f>
        <v>20</v>
      </c>
      <c r="J9" s="275" t="s">
        <v>140</v>
      </c>
      <c r="K9" s="276">
        <f>O30</f>
        <v>16</v>
      </c>
      <c r="L9" s="274">
        <f>O26</f>
        <v>12</v>
      </c>
      <c r="M9" s="275" t="s">
        <v>140</v>
      </c>
      <c r="N9" s="276">
        <f>Q26</f>
        <v>20</v>
      </c>
      <c r="O9" s="277">
        <f>F9+I9+L9</f>
        <v>49</v>
      </c>
      <c r="P9" s="278" t="s">
        <v>140</v>
      </c>
      <c r="Q9" s="279">
        <f>H9+K9+N9</f>
        <v>56</v>
      </c>
      <c r="R9" s="280">
        <v>4</v>
      </c>
    </row>
    <row r="10" spans="1:18" ht="15.75" customHeight="1">
      <c r="A10" s="264"/>
      <c r="B10" s="236"/>
      <c r="C10" s="258"/>
      <c r="D10" s="258"/>
      <c r="E10" s="258"/>
      <c r="F10" s="272"/>
      <c r="G10" s="272"/>
      <c r="H10" s="273"/>
      <c r="I10" s="274"/>
      <c r="J10" s="275"/>
      <c r="K10" s="276"/>
      <c r="L10" s="274"/>
      <c r="M10" s="275"/>
      <c r="N10" s="276"/>
      <c r="O10" s="277"/>
      <c r="P10" s="278"/>
      <c r="Q10" s="279"/>
      <c r="R10" s="280"/>
    </row>
    <row r="11" spans="1:18" ht="15" customHeight="1">
      <c r="A11" s="264">
        <v>2</v>
      </c>
      <c r="B11" s="236" t="str">
        <f>'Nasazení do skupin'!B26</f>
        <v>MNK Modřice, z.s. "B" -</v>
      </c>
      <c r="C11" s="281">
        <f>H7</f>
        <v>2</v>
      </c>
      <c r="D11" s="282" t="s">
        <v>140</v>
      </c>
      <c r="E11" s="282">
        <f>F7</f>
        <v>0</v>
      </c>
      <c r="F11" s="255" t="s">
        <v>139</v>
      </c>
      <c r="G11" s="255"/>
      <c r="H11" s="255"/>
      <c r="I11" s="265">
        <f>O27</f>
        <v>2</v>
      </c>
      <c r="J11" s="265" t="s">
        <v>140</v>
      </c>
      <c r="K11" s="266">
        <f>Q27</f>
        <v>0</v>
      </c>
      <c r="L11" s="267">
        <f>O31</f>
        <v>2</v>
      </c>
      <c r="M11" s="265" t="s">
        <v>140</v>
      </c>
      <c r="N11" s="266">
        <f>Q31</f>
        <v>0</v>
      </c>
      <c r="O11" s="268">
        <f>C11+I11+L11</f>
        <v>6</v>
      </c>
      <c r="P11" s="269" t="s">
        <v>140</v>
      </c>
      <c r="Q11" s="270">
        <f>E11+K11+N11</f>
        <v>0</v>
      </c>
      <c r="R11" s="271">
        <v>6</v>
      </c>
    </row>
    <row r="12" spans="1:18" ht="15.75" customHeight="1">
      <c r="A12" s="264"/>
      <c r="B12" s="236"/>
      <c r="C12" s="281"/>
      <c r="D12" s="282"/>
      <c r="E12" s="282"/>
      <c r="F12" s="255"/>
      <c r="G12" s="255"/>
      <c r="H12" s="255"/>
      <c r="I12" s="265"/>
      <c r="J12" s="265"/>
      <c r="K12" s="266"/>
      <c r="L12" s="267"/>
      <c r="M12" s="265"/>
      <c r="N12" s="266"/>
      <c r="O12" s="268"/>
      <c r="P12" s="269"/>
      <c r="Q12" s="270"/>
      <c r="R12" s="271"/>
    </row>
    <row r="13" spans="1:18" ht="15" customHeight="1">
      <c r="A13" s="264"/>
      <c r="B13" s="236"/>
      <c r="C13" s="274">
        <f>H9</f>
        <v>20</v>
      </c>
      <c r="D13" s="275" t="s">
        <v>140</v>
      </c>
      <c r="E13" s="275">
        <f>F9</f>
        <v>17</v>
      </c>
      <c r="F13" s="255"/>
      <c r="G13" s="255"/>
      <c r="H13" s="255"/>
      <c r="I13" s="272">
        <f>O28</f>
        <v>20</v>
      </c>
      <c r="J13" s="272" t="s">
        <v>140</v>
      </c>
      <c r="K13" s="273">
        <f>Q28</f>
        <v>16</v>
      </c>
      <c r="L13" s="274">
        <f>O32</f>
        <v>20</v>
      </c>
      <c r="M13" s="275" t="s">
        <v>140</v>
      </c>
      <c r="N13" s="276">
        <f>Q32</f>
        <v>14</v>
      </c>
      <c r="O13" s="277">
        <f>C13+I13+L13</f>
        <v>60</v>
      </c>
      <c r="P13" s="278" t="s">
        <v>140</v>
      </c>
      <c r="Q13" s="279">
        <f>E13+K13+N13</f>
        <v>47</v>
      </c>
      <c r="R13" s="283">
        <v>1</v>
      </c>
    </row>
    <row r="14" spans="1:18" ht="15.75" customHeight="1">
      <c r="A14" s="264"/>
      <c r="B14" s="236"/>
      <c r="C14" s="274"/>
      <c r="D14" s="275"/>
      <c r="E14" s="275"/>
      <c r="F14" s="255"/>
      <c r="G14" s="255"/>
      <c r="H14" s="255"/>
      <c r="I14" s="272"/>
      <c r="J14" s="272"/>
      <c r="K14" s="273"/>
      <c r="L14" s="274"/>
      <c r="M14" s="275"/>
      <c r="N14" s="276"/>
      <c r="O14" s="277"/>
      <c r="P14" s="278"/>
      <c r="Q14" s="279"/>
      <c r="R14" s="283"/>
    </row>
    <row r="15" spans="1:18" ht="15" customHeight="1">
      <c r="A15" s="264">
        <v>3</v>
      </c>
      <c r="B15" s="236" t="str">
        <f>'Nasazení do skupin'!B27</f>
        <v>TJ Dynamo ČEZ České Budějovice "B" -</v>
      </c>
      <c r="C15" s="267">
        <f>K7</f>
        <v>0</v>
      </c>
      <c r="D15" s="265" t="s">
        <v>140</v>
      </c>
      <c r="E15" s="266">
        <f>I7</f>
        <v>2</v>
      </c>
      <c r="F15" s="281">
        <f>K11</f>
        <v>0</v>
      </c>
      <c r="G15" s="282" t="s">
        <v>140</v>
      </c>
      <c r="H15" s="282">
        <f>I11</f>
        <v>2</v>
      </c>
      <c r="I15" s="291"/>
      <c r="J15" s="291"/>
      <c r="K15" s="291"/>
      <c r="L15" s="265">
        <f>Q33</f>
        <v>2</v>
      </c>
      <c r="M15" s="265" t="s">
        <v>140</v>
      </c>
      <c r="N15" s="266">
        <f>O33</f>
        <v>0</v>
      </c>
      <c r="O15" s="268">
        <f>C15+F15+L15</f>
        <v>2</v>
      </c>
      <c r="P15" s="269" t="s">
        <v>140</v>
      </c>
      <c r="Q15" s="270">
        <f>E15+H15+N15</f>
        <v>4</v>
      </c>
      <c r="R15" s="271">
        <v>2</v>
      </c>
    </row>
    <row r="16" spans="1:18" ht="15.75" customHeight="1">
      <c r="A16" s="264"/>
      <c r="B16" s="236"/>
      <c r="C16" s="267"/>
      <c r="D16" s="265"/>
      <c r="E16" s="266"/>
      <c r="F16" s="281"/>
      <c r="G16" s="282"/>
      <c r="H16" s="282"/>
      <c r="I16" s="291"/>
      <c r="J16" s="291"/>
      <c r="K16" s="291"/>
      <c r="L16" s="265"/>
      <c r="M16" s="265"/>
      <c r="N16" s="266"/>
      <c r="O16" s="268"/>
      <c r="P16" s="269"/>
      <c r="Q16" s="270"/>
      <c r="R16" s="271"/>
    </row>
    <row r="17" spans="1:18" ht="15" customHeight="1">
      <c r="A17" s="264"/>
      <c r="B17" s="236"/>
      <c r="C17" s="274">
        <f>K9</f>
        <v>16</v>
      </c>
      <c r="D17" s="275" t="s">
        <v>140</v>
      </c>
      <c r="E17" s="276">
        <f>I9</f>
        <v>20</v>
      </c>
      <c r="F17" s="274">
        <f>K13</f>
        <v>16</v>
      </c>
      <c r="G17" s="275" t="s">
        <v>140</v>
      </c>
      <c r="H17" s="275">
        <f>I13</f>
        <v>20</v>
      </c>
      <c r="I17" s="291"/>
      <c r="J17" s="291"/>
      <c r="K17" s="291"/>
      <c r="L17" s="284">
        <f>Q34</f>
        <v>20</v>
      </c>
      <c r="M17" s="284" t="s">
        <v>140</v>
      </c>
      <c r="N17" s="285">
        <f>O34</f>
        <v>13</v>
      </c>
      <c r="O17" s="277">
        <f>C17+F17+L17</f>
        <v>52</v>
      </c>
      <c r="P17" s="278" t="s">
        <v>140</v>
      </c>
      <c r="Q17" s="279">
        <f>E17+H17+N17</f>
        <v>53</v>
      </c>
      <c r="R17" s="283">
        <v>2</v>
      </c>
    </row>
    <row r="18" spans="1:18" ht="15.75" customHeight="1">
      <c r="A18" s="264"/>
      <c r="B18" s="236"/>
      <c r="C18" s="274"/>
      <c r="D18" s="275"/>
      <c r="E18" s="276"/>
      <c r="F18" s="274"/>
      <c r="G18" s="275"/>
      <c r="H18" s="275"/>
      <c r="I18" s="291"/>
      <c r="J18" s="291"/>
      <c r="K18" s="291"/>
      <c r="L18" s="284"/>
      <c r="M18" s="284"/>
      <c r="N18" s="285"/>
      <c r="O18" s="277"/>
      <c r="P18" s="278"/>
      <c r="Q18" s="279"/>
      <c r="R18" s="283"/>
    </row>
    <row r="19" spans="1:18" ht="15" customHeight="1">
      <c r="A19" s="264">
        <v>4</v>
      </c>
      <c r="B19" s="236" t="str">
        <f>'Nasazení do skupin'!B28</f>
        <v>TJ Spartak MSEM Přerov "B" -</v>
      </c>
      <c r="C19" s="267">
        <f>N7</f>
        <v>2</v>
      </c>
      <c r="D19" s="265" t="s">
        <v>140</v>
      </c>
      <c r="E19" s="266">
        <f>L7</f>
        <v>0</v>
      </c>
      <c r="F19" s="267">
        <f>N11</f>
        <v>0</v>
      </c>
      <c r="G19" s="265" t="s">
        <v>140</v>
      </c>
      <c r="H19" s="266">
        <f>L11</f>
        <v>2</v>
      </c>
      <c r="I19" s="281">
        <f>N15</f>
        <v>0</v>
      </c>
      <c r="J19" s="282" t="s">
        <v>140</v>
      </c>
      <c r="K19" s="282">
        <f>L15</f>
        <v>2</v>
      </c>
      <c r="L19" s="261">
        <v>2018</v>
      </c>
      <c r="M19" s="261"/>
      <c r="N19" s="261"/>
      <c r="O19" s="269">
        <f>C19+F19+I19</f>
        <v>2</v>
      </c>
      <c r="P19" s="269" t="s">
        <v>140</v>
      </c>
      <c r="Q19" s="270">
        <f>E19+H19+K19</f>
        <v>4</v>
      </c>
      <c r="R19" s="271">
        <v>2</v>
      </c>
    </row>
    <row r="20" spans="1:18" ht="15.75" customHeight="1">
      <c r="A20" s="264"/>
      <c r="B20" s="236"/>
      <c r="C20" s="267"/>
      <c r="D20" s="265"/>
      <c r="E20" s="266"/>
      <c r="F20" s="267"/>
      <c r="G20" s="265"/>
      <c r="H20" s="266"/>
      <c r="I20" s="281"/>
      <c r="J20" s="282"/>
      <c r="K20" s="282"/>
      <c r="L20" s="261"/>
      <c r="M20" s="261"/>
      <c r="N20" s="261"/>
      <c r="O20" s="269"/>
      <c r="P20" s="269"/>
      <c r="Q20" s="270"/>
      <c r="R20" s="271"/>
    </row>
    <row r="21" spans="1:18" ht="15" customHeight="1">
      <c r="A21" s="264"/>
      <c r="B21" s="236"/>
      <c r="C21" s="274">
        <f>N9</f>
        <v>20</v>
      </c>
      <c r="D21" s="275" t="s">
        <v>140</v>
      </c>
      <c r="E21" s="276">
        <f>L9</f>
        <v>12</v>
      </c>
      <c r="F21" s="274">
        <f>N13</f>
        <v>14</v>
      </c>
      <c r="G21" s="275" t="s">
        <v>140</v>
      </c>
      <c r="H21" s="276">
        <f>L13</f>
        <v>20</v>
      </c>
      <c r="I21" s="274">
        <f>N17</f>
        <v>13</v>
      </c>
      <c r="J21" s="275" t="s">
        <v>140</v>
      </c>
      <c r="K21" s="275">
        <f>L17</f>
        <v>20</v>
      </c>
      <c r="L21" s="261"/>
      <c r="M21" s="261"/>
      <c r="N21" s="261"/>
      <c r="O21" s="286">
        <f>C21+F21+I21</f>
        <v>47</v>
      </c>
      <c r="P21" s="278" t="s">
        <v>140</v>
      </c>
      <c r="Q21" s="279">
        <f>E21+H21+K21</f>
        <v>52</v>
      </c>
      <c r="R21" s="283">
        <v>3</v>
      </c>
    </row>
    <row r="22" spans="1:18" ht="15.75" customHeight="1">
      <c r="A22" s="264"/>
      <c r="B22" s="236"/>
      <c r="C22" s="274"/>
      <c r="D22" s="275"/>
      <c r="E22" s="276"/>
      <c r="F22" s="274"/>
      <c r="G22" s="275"/>
      <c r="H22" s="276"/>
      <c r="I22" s="274"/>
      <c r="J22" s="275"/>
      <c r="K22" s="275"/>
      <c r="L22" s="261"/>
      <c r="M22" s="261"/>
      <c r="N22" s="261"/>
      <c r="O22" s="286"/>
      <c r="P22" s="278"/>
      <c r="Q22" s="279"/>
      <c r="R22" s="283"/>
    </row>
    <row r="24" spans="1:18" ht="24.75" customHeight="1">
      <c r="A24" s="287" t="s">
        <v>141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</row>
    <row r="25" spans="1:19" ht="15" customHeight="1">
      <c r="A25" s="288">
        <v>1</v>
      </c>
      <c r="B25" s="289" t="str">
        <f>B7</f>
        <v>TJ SLAVOJ Český Brod "B" -</v>
      </c>
      <c r="C25" s="289"/>
      <c r="D25" s="289" t="s">
        <v>140</v>
      </c>
      <c r="E25" s="289" t="str">
        <f>B19</f>
        <v>TJ Spartak MSEM Přerov "B" -</v>
      </c>
      <c r="F25" s="289"/>
      <c r="G25" s="289"/>
      <c r="H25" s="289"/>
      <c r="I25" s="289"/>
      <c r="J25" s="289"/>
      <c r="K25" s="289"/>
      <c r="L25" s="289"/>
      <c r="M25" s="289"/>
      <c r="N25" s="289"/>
      <c r="O25" s="77">
        <v>0</v>
      </c>
      <c r="P25" s="78" t="s">
        <v>140</v>
      </c>
      <c r="Q25" s="78">
        <v>2</v>
      </c>
      <c r="R25" s="79" t="s">
        <v>142</v>
      </c>
      <c r="S25" s="13"/>
    </row>
    <row r="26" spans="1:19" ht="1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80">
        <v>12</v>
      </c>
      <c r="P26" s="78" t="s">
        <v>140</v>
      </c>
      <c r="Q26" s="30">
        <v>20</v>
      </c>
      <c r="R26" s="79" t="s">
        <v>143</v>
      </c>
      <c r="S26" s="13"/>
    </row>
    <row r="27" spans="1:18" ht="15" customHeight="1">
      <c r="A27" s="288">
        <v>2</v>
      </c>
      <c r="B27" s="289" t="str">
        <f>B11</f>
        <v>MNK Modřice, z.s. "B" -</v>
      </c>
      <c r="C27" s="289"/>
      <c r="D27" s="289" t="s">
        <v>140</v>
      </c>
      <c r="E27" s="289" t="str">
        <f>B15</f>
        <v>TJ Dynamo ČEZ České Budějovice "B" -</v>
      </c>
      <c r="F27" s="289"/>
      <c r="G27" s="289"/>
      <c r="H27" s="289"/>
      <c r="I27" s="289"/>
      <c r="J27" s="289"/>
      <c r="K27" s="289"/>
      <c r="L27" s="289"/>
      <c r="M27" s="289"/>
      <c r="N27" s="289"/>
      <c r="O27" s="77">
        <v>2</v>
      </c>
      <c r="P27" s="78" t="s">
        <v>140</v>
      </c>
      <c r="Q27" s="78">
        <v>0</v>
      </c>
      <c r="R27" s="79" t="s">
        <v>142</v>
      </c>
    </row>
    <row r="28" spans="1:18" ht="1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80">
        <v>20</v>
      </c>
      <c r="P28" s="78" t="s">
        <v>140</v>
      </c>
      <c r="Q28" s="30">
        <v>16</v>
      </c>
      <c r="R28" s="79" t="s">
        <v>143</v>
      </c>
    </row>
    <row r="29" spans="1:18" ht="12.75" customHeight="1">
      <c r="A29" s="288">
        <v>3</v>
      </c>
      <c r="B29" s="289" t="str">
        <f>B15</f>
        <v>TJ Dynamo ČEZ České Budějovice "B" -</v>
      </c>
      <c r="C29" s="289"/>
      <c r="D29" s="289" t="s">
        <v>140</v>
      </c>
      <c r="E29" s="289" t="str">
        <f>B7</f>
        <v>TJ SLAVOJ Český Brod "B" -</v>
      </c>
      <c r="F29" s="289"/>
      <c r="G29" s="289"/>
      <c r="H29" s="289"/>
      <c r="I29" s="289"/>
      <c r="J29" s="289"/>
      <c r="K29" s="289"/>
      <c r="L29" s="289"/>
      <c r="M29" s="289"/>
      <c r="N29" s="289"/>
      <c r="O29" s="77">
        <v>0</v>
      </c>
      <c r="P29" s="78" t="s">
        <v>140</v>
      </c>
      <c r="Q29" s="78">
        <v>2</v>
      </c>
      <c r="R29" s="79" t="s">
        <v>142</v>
      </c>
    </row>
    <row r="30" spans="1:18" ht="12.75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80">
        <v>16</v>
      </c>
      <c r="P30" s="78" t="s">
        <v>140</v>
      </c>
      <c r="Q30" s="30">
        <v>20</v>
      </c>
      <c r="R30" s="79" t="s">
        <v>143</v>
      </c>
    </row>
    <row r="31" spans="1:18" ht="15" customHeight="1">
      <c r="A31" s="288">
        <v>4</v>
      </c>
      <c r="B31" s="289" t="str">
        <f>B11</f>
        <v>MNK Modřice, z.s. "B" -</v>
      </c>
      <c r="C31" s="289"/>
      <c r="D31" s="289" t="s">
        <v>140</v>
      </c>
      <c r="E31" s="289" t="str">
        <f>B19</f>
        <v>TJ Spartak MSEM Přerov "B" -</v>
      </c>
      <c r="F31" s="289"/>
      <c r="G31" s="289"/>
      <c r="H31" s="289"/>
      <c r="I31" s="289"/>
      <c r="J31" s="289"/>
      <c r="K31" s="289"/>
      <c r="L31" s="289"/>
      <c r="M31" s="289"/>
      <c r="N31" s="289"/>
      <c r="O31" s="77">
        <v>2</v>
      </c>
      <c r="P31" s="78" t="s">
        <v>140</v>
      </c>
      <c r="Q31" s="78">
        <v>0</v>
      </c>
      <c r="R31" s="79" t="s">
        <v>142</v>
      </c>
    </row>
    <row r="32" spans="1:18" ht="15.75" customHeight="1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80">
        <v>20</v>
      </c>
      <c r="P32" s="78" t="s">
        <v>140</v>
      </c>
      <c r="Q32" s="30">
        <v>14</v>
      </c>
      <c r="R32" s="79" t="s">
        <v>143</v>
      </c>
    </row>
    <row r="33" spans="1:18" ht="15" customHeight="1">
      <c r="A33" s="288">
        <v>5</v>
      </c>
      <c r="B33" s="289" t="str">
        <f>B19</f>
        <v>TJ Spartak MSEM Přerov "B" -</v>
      </c>
      <c r="C33" s="289"/>
      <c r="D33" s="289" t="s">
        <v>140</v>
      </c>
      <c r="E33" s="289" t="str">
        <f>B15</f>
        <v>TJ Dynamo ČEZ České Budějovice "B" -</v>
      </c>
      <c r="F33" s="289"/>
      <c r="G33" s="289"/>
      <c r="H33" s="289"/>
      <c r="I33" s="289"/>
      <c r="J33" s="289"/>
      <c r="K33" s="289"/>
      <c r="L33" s="289"/>
      <c r="M33" s="289"/>
      <c r="N33" s="289"/>
      <c r="O33" s="77">
        <v>0</v>
      </c>
      <c r="P33" s="78" t="s">
        <v>140</v>
      </c>
      <c r="Q33" s="78">
        <v>2</v>
      </c>
      <c r="R33" s="79" t="s">
        <v>142</v>
      </c>
    </row>
    <row r="34" spans="1:18" ht="15" customHeight="1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80">
        <v>13</v>
      </c>
      <c r="P34" s="78" t="s">
        <v>140</v>
      </c>
      <c r="Q34" s="30">
        <v>20</v>
      </c>
      <c r="R34" s="79" t="s">
        <v>143</v>
      </c>
    </row>
    <row r="35" spans="1:18" ht="15" customHeight="1">
      <c r="A35" s="288">
        <v>6</v>
      </c>
      <c r="B35" s="289" t="str">
        <f>B7</f>
        <v>TJ SLAVOJ Český Brod "B" -</v>
      </c>
      <c r="C35" s="289"/>
      <c r="D35" s="289" t="s">
        <v>140</v>
      </c>
      <c r="E35" s="289" t="str">
        <f>B11</f>
        <v>MNK Modřice, z.s. "B" -</v>
      </c>
      <c r="F35" s="289"/>
      <c r="G35" s="289"/>
      <c r="H35" s="289"/>
      <c r="I35" s="289"/>
      <c r="J35" s="289"/>
      <c r="K35" s="289"/>
      <c r="L35" s="289"/>
      <c r="M35" s="289"/>
      <c r="N35" s="289"/>
      <c r="O35" s="77">
        <v>0</v>
      </c>
      <c r="P35" s="78" t="s">
        <v>140</v>
      </c>
      <c r="Q35" s="78">
        <v>2</v>
      </c>
      <c r="R35" s="79" t="s">
        <v>142</v>
      </c>
    </row>
    <row r="36" spans="1:18" ht="15" customHeight="1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80">
        <v>17</v>
      </c>
      <c r="P36" s="78" t="s">
        <v>140</v>
      </c>
      <c r="Q36" s="30">
        <v>20</v>
      </c>
      <c r="R36" s="79" t="s">
        <v>143</v>
      </c>
    </row>
    <row r="50" ht="14.25" customHeight="1"/>
    <row r="51" ht="14.25" customHeight="1"/>
    <row r="53" ht="14.25" customHeight="1"/>
    <row r="54" ht="14.25" customHeight="1"/>
    <row r="67" ht="14.25" customHeight="1"/>
    <row r="68" ht="14.25" customHeight="1"/>
    <row r="85" ht="14.25" customHeight="1"/>
    <row r="86" ht="14.25" customHeight="1"/>
    <row r="103" ht="14.25" customHeight="1"/>
    <row r="104" ht="14.25" customHeight="1"/>
    <row r="121" ht="14.25" customHeight="1"/>
    <row r="122" ht="14.25" customHeight="1"/>
    <row r="139" ht="14.25" customHeight="1"/>
    <row r="140" ht="14.25" customHeight="1"/>
  </sheetData>
  <sheetProtection selectLockedCells="1" selectUnlockedCells="1"/>
  <mergeCells count="150">
    <mergeCell ref="A35:A36"/>
    <mergeCell ref="B35:C36"/>
    <mergeCell ref="D35:D36"/>
    <mergeCell ref="E35:N36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2:BB140"/>
  <sheetViews>
    <sheetView showGridLines="0" zoomScale="72" zoomScaleNormal="72" zoomScalePageLayoutView="0" workbookViewId="0" topLeftCell="A1">
      <selection activeCell="L19" sqref="L19"/>
    </sheetView>
  </sheetViews>
  <sheetFormatPr defaultColWidth="8.421875" defaultRowHeight="15"/>
  <cols>
    <col min="1" max="1" width="4.00390625" style="0" customWidth="1"/>
    <col min="2" max="2" width="35.2812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140625" style="0" customWidth="1"/>
    <col min="16" max="16" width="1.421875" style="0" customWidth="1"/>
    <col min="17" max="17" width="4.140625" style="0" customWidth="1"/>
    <col min="18" max="18" width="6.7109375" style="0" customWidth="1"/>
    <col min="19" max="19" width="8.421875" style="0" customWidth="1"/>
    <col min="20" max="28" width="2.7109375" style="0" customWidth="1"/>
    <col min="29" max="29" width="3.00390625" style="0" customWidth="1"/>
    <col min="30" max="40" width="2.7109375" style="0" customWidth="1"/>
    <col min="41" max="41" width="3.00390625" style="0" customWidth="1"/>
    <col min="42" max="52" width="2.7109375" style="0" customWidth="1"/>
    <col min="53" max="53" width="3.00390625" style="0" customWidth="1"/>
    <col min="54" max="54" width="2.7109375" style="0" customWidth="1"/>
  </cols>
  <sheetData>
    <row r="2" spans="1:18" ht="15" customHeight="1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5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133</v>
      </c>
      <c r="B4" s="230"/>
      <c r="C4" s="231" t="str">
        <f>'Nasazení do skupin'!B3</f>
        <v>České Budějovice 10.11.2018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8" ht="15" customHeight="1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5.75" customHeight="1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4" t="s">
        <v>138</v>
      </c>
    </row>
    <row r="7" spans="1:25" ht="15" customHeight="1">
      <c r="A7" s="235">
        <v>1</v>
      </c>
      <c r="B7" s="236" t="str">
        <f>'Nasazení do skupin'!B29</f>
        <v>TJ Sokol Zbečník "A" -</v>
      </c>
      <c r="C7" s="258"/>
      <c r="D7" s="258"/>
      <c r="E7" s="258"/>
      <c r="F7" s="239"/>
      <c r="G7" s="239"/>
      <c r="H7" s="240"/>
      <c r="I7" s="238"/>
      <c r="J7" s="239"/>
      <c r="K7" s="240"/>
      <c r="L7" s="238"/>
      <c r="M7" s="239"/>
      <c r="N7" s="240"/>
      <c r="O7" s="241"/>
      <c r="P7" s="242"/>
      <c r="Q7" s="243"/>
      <c r="R7" s="244"/>
      <c r="Y7" s="16"/>
    </row>
    <row r="8" spans="1:18" ht="15.75" customHeight="1">
      <c r="A8" s="235"/>
      <c r="B8" s="236"/>
      <c r="C8" s="258"/>
      <c r="D8" s="258"/>
      <c r="E8" s="258"/>
      <c r="F8" s="239"/>
      <c r="G8" s="239"/>
      <c r="H8" s="240"/>
      <c r="I8" s="238"/>
      <c r="J8" s="239"/>
      <c r="K8" s="240"/>
      <c r="L8" s="238"/>
      <c r="M8" s="239"/>
      <c r="N8" s="240"/>
      <c r="O8" s="241"/>
      <c r="P8" s="242"/>
      <c r="Q8" s="243"/>
      <c r="R8" s="244"/>
    </row>
    <row r="9" spans="1:26" ht="15" customHeight="1">
      <c r="A9" s="235"/>
      <c r="B9" s="236"/>
      <c r="C9" s="258"/>
      <c r="D9" s="258"/>
      <c r="E9" s="258"/>
      <c r="F9" s="246"/>
      <c r="G9" s="246"/>
      <c r="H9" s="247"/>
      <c r="I9" s="248"/>
      <c r="J9" s="249"/>
      <c r="K9" s="250"/>
      <c r="L9" s="248"/>
      <c r="M9" s="249"/>
      <c r="N9" s="250"/>
      <c r="O9" s="251"/>
      <c r="P9" s="252"/>
      <c r="Q9" s="253"/>
      <c r="R9" s="254"/>
      <c r="X9" s="16"/>
      <c r="Y9" s="16"/>
      <c r="Z9" s="16"/>
    </row>
    <row r="10" spans="1:26" ht="15.75" customHeight="1">
      <c r="A10" s="235"/>
      <c r="B10" s="236"/>
      <c r="C10" s="258"/>
      <c r="D10" s="258"/>
      <c r="E10" s="258"/>
      <c r="F10" s="246"/>
      <c r="G10" s="246"/>
      <c r="H10" s="247"/>
      <c r="I10" s="248"/>
      <c r="J10" s="249"/>
      <c r="K10" s="250"/>
      <c r="L10" s="248"/>
      <c r="M10" s="249"/>
      <c r="N10" s="250"/>
      <c r="O10" s="251"/>
      <c r="P10" s="252"/>
      <c r="Q10" s="253"/>
      <c r="R10" s="254"/>
      <c r="X10" s="16"/>
      <c r="Y10" s="16"/>
      <c r="Z10" s="16"/>
    </row>
    <row r="11" spans="1:18" ht="15" customHeight="1">
      <c r="A11" s="235">
        <v>2</v>
      </c>
      <c r="B11" s="236" t="str">
        <f>'Nasazení do skupin'!B30</f>
        <v>T.J. SOKOL Holice "B" - </v>
      </c>
      <c r="C11" s="256"/>
      <c r="D11" s="257"/>
      <c r="E11" s="257"/>
      <c r="F11" s="255" t="s">
        <v>139</v>
      </c>
      <c r="G11" s="255"/>
      <c r="H11" s="255"/>
      <c r="I11" s="239"/>
      <c r="J11" s="239"/>
      <c r="K11" s="240"/>
      <c r="L11" s="238"/>
      <c r="M11" s="239"/>
      <c r="N11" s="240"/>
      <c r="O11" s="241"/>
      <c r="P11" s="242"/>
      <c r="Q11" s="243"/>
      <c r="R11" s="244"/>
    </row>
    <row r="12" spans="1:18" ht="15.75" customHeight="1">
      <c r="A12" s="235"/>
      <c r="B12" s="236"/>
      <c r="C12" s="256"/>
      <c r="D12" s="257"/>
      <c r="E12" s="257"/>
      <c r="F12" s="255"/>
      <c r="G12" s="255"/>
      <c r="H12" s="255"/>
      <c r="I12" s="239"/>
      <c r="J12" s="239"/>
      <c r="K12" s="240"/>
      <c r="L12" s="238"/>
      <c r="M12" s="239"/>
      <c r="N12" s="240"/>
      <c r="O12" s="241"/>
      <c r="P12" s="242"/>
      <c r="Q12" s="243"/>
      <c r="R12" s="244"/>
    </row>
    <row r="13" spans="1:18" ht="15" customHeight="1">
      <c r="A13" s="235"/>
      <c r="B13" s="236"/>
      <c r="C13" s="248"/>
      <c r="D13" s="249"/>
      <c r="E13" s="249"/>
      <c r="F13" s="255"/>
      <c r="G13" s="255"/>
      <c r="H13" s="255"/>
      <c r="I13" s="246"/>
      <c r="J13" s="246"/>
      <c r="K13" s="247"/>
      <c r="L13" s="248"/>
      <c r="M13" s="249"/>
      <c r="N13" s="250"/>
      <c r="O13" s="251"/>
      <c r="P13" s="252"/>
      <c r="Q13" s="253"/>
      <c r="R13" s="254"/>
    </row>
    <row r="14" spans="1:18" ht="15.75" customHeight="1">
      <c r="A14" s="235"/>
      <c r="B14" s="236"/>
      <c r="C14" s="248"/>
      <c r="D14" s="249"/>
      <c r="E14" s="249"/>
      <c r="F14" s="255"/>
      <c r="G14" s="255"/>
      <c r="H14" s="255"/>
      <c r="I14" s="246"/>
      <c r="J14" s="246"/>
      <c r="K14" s="247"/>
      <c r="L14" s="248"/>
      <c r="M14" s="249"/>
      <c r="N14" s="250"/>
      <c r="O14" s="251"/>
      <c r="P14" s="252"/>
      <c r="Q14" s="253"/>
      <c r="R14" s="254"/>
    </row>
    <row r="15" spans="1:18" ht="15" customHeight="1">
      <c r="A15" s="235">
        <v>3</v>
      </c>
      <c r="B15" s="236" t="str">
        <f>'Nasazení do skupin'!B31</f>
        <v>NK CLIMAX Vsetín "C" -</v>
      </c>
      <c r="C15" s="238"/>
      <c r="D15" s="239"/>
      <c r="E15" s="240"/>
      <c r="F15" s="256"/>
      <c r="G15" s="257"/>
      <c r="H15" s="257"/>
      <c r="I15" s="291"/>
      <c r="J15" s="291"/>
      <c r="K15" s="291"/>
      <c r="L15" s="239"/>
      <c r="M15" s="239"/>
      <c r="N15" s="240"/>
      <c r="O15" s="241"/>
      <c r="P15" s="242"/>
      <c r="Q15" s="243"/>
      <c r="R15" s="244"/>
    </row>
    <row r="16" spans="1:18" ht="15.75" customHeight="1">
      <c r="A16" s="235"/>
      <c r="B16" s="236"/>
      <c r="C16" s="238"/>
      <c r="D16" s="239"/>
      <c r="E16" s="240"/>
      <c r="F16" s="256"/>
      <c r="G16" s="257"/>
      <c r="H16" s="257"/>
      <c r="I16" s="291"/>
      <c r="J16" s="291"/>
      <c r="K16" s="291"/>
      <c r="L16" s="239"/>
      <c r="M16" s="239"/>
      <c r="N16" s="240"/>
      <c r="O16" s="241"/>
      <c r="P16" s="242"/>
      <c r="Q16" s="243"/>
      <c r="R16" s="244"/>
    </row>
    <row r="17" spans="1:18" ht="15" customHeight="1">
      <c r="A17" s="235"/>
      <c r="B17" s="236"/>
      <c r="C17" s="248"/>
      <c r="D17" s="249"/>
      <c r="E17" s="250"/>
      <c r="F17" s="248"/>
      <c r="G17" s="249"/>
      <c r="H17" s="249"/>
      <c r="I17" s="291"/>
      <c r="J17" s="291"/>
      <c r="K17" s="291"/>
      <c r="L17" s="259"/>
      <c r="M17" s="259"/>
      <c r="N17" s="260"/>
      <c r="O17" s="251"/>
      <c r="P17" s="252"/>
      <c r="Q17" s="253"/>
      <c r="R17" s="254"/>
    </row>
    <row r="18" spans="1:18" ht="15.75" customHeight="1">
      <c r="A18" s="235"/>
      <c r="B18" s="236"/>
      <c r="C18" s="248"/>
      <c r="D18" s="249"/>
      <c r="E18" s="250"/>
      <c r="F18" s="248"/>
      <c r="G18" s="249"/>
      <c r="H18" s="249"/>
      <c r="I18" s="291"/>
      <c r="J18" s="291"/>
      <c r="K18" s="291"/>
      <c r="L18" s="259"/>
      <c r="M18" s="259"/>
      <c r="N18" s="260"/>
      <c r="O18" s="251"/>
      <c r="P18" s="252"/>
      <c r="Q18" s="253"/>
      <c r="R18" s="254"/>
    </row>
    <row r="19" spans="1:18" ht="15" customHeight="1">
      <c r="A19" s="235">
        <v>4</v>
      </c>
      <c r="B19" s="236" t="str">
        <f>'Nasazení do skupin'!B32</f>
        <v>TJ Radomyšl, z.s. "C" -</v>
      </c>
      <c r="C19" s="238"/>
      <c r="D19" s="239"/>
      <c r="E19" s="240"/>
      <c r="F19" s="238"/>
      <c r="G19" s="239"/>
      <c r="H19" s="240"/>
      <c r="I19" s="256"/>
      <c r="J19" s="257"/>
      <c r="K19" s="257"/>
      <c r="L19" s="261">
        <v>2018</v>
      </c>
      <c r="M19" s="261"/>
      <c r="N19" s="261"/>
      <c r="O19" s="242"/>
      <c r="P19" s="242"/>
      <c r="Q19" s="243"/>
      <c r="R19" s="244"/>
    </row>
    <row r="20" spans="1:18" ht="15.75" customHeight="1">
      <c r="A20" s="235"/>
      <c r="B20" s="236"/>
      <c r="C20" s="238"/>
      <c r="D20" s="239"/>
      <c r="E20" s="240"/>
      <c r="F20" s="238"/>
      <c r="G20" s="239"/>
      <c r="H20" s="240"/>
      <c r="I20" s="256"/>
      <c r="J20" s="257"/>
      <c r="K20" s="257"/>
      <c r="L20" s="261"/>
      <c r="M20" s="261"/>
      <c r="N20" s="261"/>
      <c r="O20" s="242"/>
      <c r="P20" s="242"/>
      <c r="Q20" s="243"/>
      <c r="R20" s="244"/>
    </row>
    <row r="21" spans="1:18" ht="15" customHeight="1">
      <c r="A21" s="235"/>
      <c r="B21" s="236"/>
      <c r="C21" s="248"/>
      <c r="D21" s="249"/>
      <c r="E21" s="250"/>
      <c r="F21" s="248"/>
      <c r="G21" s="249"/>
      <c r="H21" s="250"/>
      <c r="I21" s="248"/>
      <c r="J21" s="249"/>
      <c r="K21" s="249"/>
      <c r="L21" s="261"/>
      <c r="M21" s="261"/>
      <c r="N21" s="261"/>
      <c r="O21" s="262"/>
      <c r="P21" s="252"/>
      <c r="Q21" s="253"/>
      <c r="R21" s="254"/>
    </row>
    <row r="22" spans="1:18" ht="15.75" customHeight="1">
      <c r="A22" s="235"/>
      <c r="B22" s="236"/>
      <c r="C22" s="248"/>
      <c r="D22" s="249"/>
      <c r="E22" s="250"/>
      <c r="F22" s="248"/>
      <c r="G22" s="249"/>
      <c r="H22" s="250"/>
      <c r="I22" s="248"/>
      <c r="J22" s="249"/>
      <c r="K22" s="249"/>
      <c r="L22" s="261"/>
      <c r="M22" s="261"/>
      <c r="N22" s="261"/>
      <c r="O22" s="262"/>
      <c r="P22" s="252"/>
      <c r="Q22" s="253"/>
      <c r="R22" s="254"/>
    </row>
    <row r="24" spans="1:28" ht="24.75" customHeight="1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5" customHeight="1">
      <c r="A25" s="293"/>
      <c r="B25" s="294"/>
      <c r="C25" s="294"/>
      <c r="D25" s="295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81"/>
      <c r="P25" s="82"/>
      <c r="Q25" s="82"/>
      <c r="R25" s="83"/>
      <c r="S25" s="84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5" customHeight="1">
      <c r="A26" s="293"/>
      <c r="B26" s="294"/>
      <c r="C26" s="294"/>
      <c r="D26" s="295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85"/>
      <c r="P26" s="82"/>
      <c r="Q26" s="16"/>
      <c r="R26" s="83"/>
      <c r="S26" s="84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5" customHeight="1">
      <c r="A27" s="293"/>
      <c r="B27" s="294"/>
      <c r="C27" s="294"/>
      <c r="D27" s="295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81"/>
      <c r="P27" s="82"/>
      <c r="Q27" s="82"/>
      <c r="R27" s="83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5" customHeight="1">
      <c r="A28" s="293"/>
      <c r="B28" s="294"/>
      <c r="C28" s="294"/>
      <c r="D28" s="295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85"/>
      <c r="P28" s="82"/>
      <c r="Q28" s="16"/>
      <c r="R28" s="83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2.75" customHeight="1">
      <c r="A29" s="293"/>
      <c r="B29" s="294"/>
      <c r="C29" s="294"/>
      <c r="D29" s="295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81"/>
      <c r="P29" s="82"/>
      <c r="Q29" s="82"/>
      <c r="R29" s="83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2.75" customHeight="1">
      <c r="A30" s="293"/>
      <c r="B30" s="294"/>
      <c r="C30" s="294"/>
      <c r="D30" s="295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85"/>
      <c r="P30" s="82"/>
      <c r="Q30" s="16"/>
      <c r="R30" s="83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5" customHeight="1">
      <c r="A31" s="293"/>
      <c r="B31" s="294"/>
      <c r="C31" s="294"/>
      <c r="D31" s="295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81"/>
      <c r="P31" s="82"/>
      <c r="Q31" s="82"/>
      <c r="R31" s="83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5.75" customHeight="1">
      <c r="A32" s="293"/>
      <c r="B32" s="294"/>
      <c r="C32" s="294"/>
      <c r="D32" s="295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85"/>
      <c r="P32" s="82"/>
      <c r="Q32" s="16"/>
      <c r="R32" s="83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5" customHeight="1">
      <c r="A33" s="293"/>
      <c r="B33" s="294"/>
      <c r="C33" s="294"/>
      <c r="D33" s="295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81"/>
      <c r="P33" s="82"/>
      <c r="Q33" s="82"/>
      <c r="R33" s="83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5" customHeight="1">
      <c r="A34" s="293"/>
      <c r="B34" s="294"/>
      <c r="C34" s="294"/>
      <c r="D34" s="295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85"/>
      <c r="P34" s="82"/>
      <c r="Q34" s="16"/>
      <c r="R34" s="83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5" customHeight="1">
      <c r="A35" s="293"/>
      <c r="B35" s="294"/>
      <c r="C35" s="294"/>
      <c r="D35" s="295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81"/>
      <c r="P35" s="82"/>
      <c r="Q35" s="82"/>
      <c r="R35" s="83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15" customHeight="1">
      <c r="A36" s="293"/>
      <c r="B36" s="294"/>
      <c r="C36" s="294"/>
      <c r="D36" s="295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85"/>
      <c r="P36" s="82"/>
      <c r="Q36" s="16"/>
      <c r="R36" s="83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6:54" ht="22.5">
      <c r="P37" s="296"/>
      <c r="Q37" s="296"/>
      <c r="R37" s="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</row>
    <row r="38" spans="20:54" ht="21">
      <c r="T38" s="298"/>
      <c r="U38" s="298"/>
      <c r="V38" s="298"/>
      <c r="W38" s="298"/>
      <c r="X38" s="298"/>
      <c r="Y38" s="298"/>
      <c r="Z38" s="298"/>
      <c r="AA38" s="299"/>
      <c r="AB38" s="299"/>
      <c r="AC38" s="299"/>
      <c r="AD38" s="299"/>
      <c r="AE38" s="299"/>
      <c r="AF38" s="299"/>
      <c r="AH38" s="86"/>
      <c r="AI38" s="298"/>
      <c r="AJ38" s="298"/>
      <c r="AK38" s="298"/>
      <c r="AL38" s="298"/>
      <c r="AM38" s="298"/>
      <c r="AN38" s="298"/>
      <c r="AO38" s="87"/>
      <c r="AP38" s="88"/>
      <c r="AQ38" s="88"/>
      <c r="AR38" s="88"/>
      <c r="AS38" s="88"/>
      <c r="AT38" s="88"/>
      <c r="AU38" s="298"/>
      <c r="AV38" s="298"/>
      <c r="AW38" s="298"/>
      <c r="AX38" s="298"/>
      <c r="AY38" s="86"/>
      <c r="AZ38" s="86"/>
      <c r="BA38" s="86"/>
      <c r="BB38" s="86"/>
    </row>
    <row r="40" spans="20:54" ht="21">
      <c r="T40" s="299"/>
      <c r="U40" s="299"/>
      <c r="V40" s="299"/>
      <c r="W40" s="299"/>
      <c r="X40" s="299"/>
      <c r="Y40" s="299"/>
      <c r="Z40" s="299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86"/>
      <c r="AL40" s="299"/>
      <c r="AM40" s="299"/>
      <c r="AN40" s="299"/>
      <c r="AO40" s="299"/>
      <c r="AP40" s="299"/>
      <c r="AQ40" s="299"/>
      <c r="AR40" s="299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</row>
    <row r="43" spans="20:54" ht="15">
      <c r="T43" s="301"/>
      <c r="U43" s="301"/>
      <c r="V43" s="301"/>
      <c r="W43" s="301"/>
      <c r="X43" s="301"/>
      <c r="Y43" s="301"/>
      <c r="Z43" s="89"/>
      <c r="AA43" s="301"/>
      <c r="AB43" s="301"/>
      <c r="AC43" s="89"/>
      <c r="AD43" s="89"/>
      <c r="AE43" s="89"/>
      <c r="AF43" s="301"/>
      <c r="AG43" s="301"/>
      <c r="AH43" s="301"/>
      <c r="AI43" s="301"/>
      <c r="AJ43" s="301"/>
      <c r="AK43" s="301"/>
      <c r="AL43" s="89"/>
      <c r="AM43" s="89"/>
      <c r="AN43" s="89"/>
      <c r="AO43" s="89"/>
      <c r="AP43" s="89"/>
      <c r="AQ43" s="89"/>
      <c r="AR43" s="301"/>
      <c r="AS43" s="301"/>
      <c r="AT43" s="301"/>
      <c r="AU43" s="301"/>
      <c r="AV43" s="301"/>
      <c r="AW43" s="301"/>
      <c r="AX43" s="89"/>
      <c r="AY43" s="89"/>
      <c r="AZ43" s="89"/>
      <c r="BA43" s="89"/>
      <c r="BB43" s="89"/>
    </row>
    <row r="50" spans="20:54" ht="15" customHeight="1"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</row>
    <row r="51" spans="20:54" ht="15" customHeight="1"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</row>
    <row r="53" spans="20:54" ht="15" customHeight="1"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</row>
    <row r="54" spans="20:54" ht="15" customHeight="1"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</row>
    <row r="55" spans="20:54" ht="21">
      <c r="T55" s="298"/>
      <c r="U55" s="298"/>
      <c r="V55" s="298"/>
      <c r="W55" s="298"/>
      <c r="X55" s="298"/>
      <c r="Y55" s="298"/>
      <c r="Z55" s="298"/>
      <c r="AA55" s="299"/>
      <c r="AB55" s="299"/>
      <c r="AC55" s="299"/>
      <c r="AD55" s="299"/>
      <c r="AE55" s="299"/>
      <c r="AF55" s="299"/>
      <c r="AG55" s="86"/>
      <c r="AH55" s="86"/>
      <c r="AI55" s="298"/>
      <c r="AJ55" s="298"/>
      <c r="AK55" s="298"/>
      <c r="AL55" s="298"/>
      <c r="AM55" s="298"/>
      <c r="AN55" s="298"/>
      <c r="AO55" s="87"/>
      <c r="AP55" s="88"/>
      <c r="AQ55" s="88"/>
      <c r="AR55" s="88"/>
      <c r="AS55" s="88"/>
      <c r="AT55" s="88"/>
      <c r="AU55" s="298"/>
      <c r="AV55" s="298"/>
      <c r="AW55" s="298"/>
      <c r="AX55" s="298"/>
      <c r="AY55" s="86"/>
      <c r="AZ55" s="86"/>
      <c r="BA55" s="86"/>
      <c r="BB55" s="86"/>
    </row>
    <row r="57" spans="20:54" ht="21">
      <c r="T57" s="299"/>
      <c r="U57" s="299"/>
      <c r="V57" s="299"/>
      <c r="W57" s="299"/>
      <c r="X57" s="299"/>
      <c r="Y57" s="299"/>
      <c r="Z57" s="299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86"/>
      <c r="AL57" s="299"/>
      <c r="AM57" s="299"/>
      <c r="AN57" s="299"/>
      <c r="AO57" s="299"/>
      <c r="AP57" s="299"/>
      <c r="AQ57" s="299"/>
      <c r="AR57" s="299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</row>
    <row r="60" spans="20:54" ht="15">
      <c r="T60" s="301"/>
      <c r="U60" s="301"/>
      <c r="V60" s="301"/>
      <c r="W60" s="301"/>
      <c r="X60" s="301"/>
      <c r="Y60" s="301"/>
      <c r="Z60" s="89"/>
      <c r="AA60" s="301"/>
      <c r="AB60" s="301"/>
      <c r="AC60" s="89"/>
      <c r="AD60" s="89"/>
      <c r="AE60" s="89"/>
      <c r="AF60" s="301"/>
      <c r="AG60" s="301"/>
      <c r="AH60" s="301"/>
      <c r="AI60" s="301"/>
      <c r="AJ60" s="301"/>
      <c r="AK60" s="301"/>
      <c r="AL60" s="89"/>
      <c r="AM60" s="89"/>
      <c r="AN60" s="89"/>
      <c r="AO60" s="89"/>
      <c r="AP60" s="89"/>
      <c r="AQ60" s="89"/>
      <c r="AR60" s="301"/>
      <c r="AS60" s="301"/>
      <c r="AT60" s="301"/>
      <c r="AU60" s="301"/>
      <c r="AV60" s="301"/>
      <c r="AW60" s="301"/>
      <c r="AX60" s="89"/>
      <c r="AY60" s="89"/>
      <c r="AZ60" s="89"/>
      <c r="BA60" s="89"/>
      <c r="BB60" s="89"/>
    </row>
    <row r="67" spans="20:54" ht="15" customHeight="1"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</row>
    <row r="68" spans="20:54" ht="15" customHeight="1"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</row>
    <row r="72" spans="20:54" ht="22.5"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</row>
    <row r="73" spans="20:54" ht="21">
      <c r="T73" s="298"/>
      <c r="U73" s="298"/>
      <c r="V73" s="298"/>
      <c r="W73" s="298"/>
      <c r="X73" s="298"/>
      <c r="Y73" s="298"/>
      <c r="Z73" s="298"/>
      <c r="AA73" s="299"/>
      <c r="AB73" s="299"/>
      <c r="AC73" s="299"/>
      <c r="AD73" s="299"/>
      <c r="AE73" s="299"/>
      <c r="AF73" s="299"/>
      <c r="AG73" s="86"/>
      <c r="AH73" s="86"/>
      <c r="AI73" s="298"/>
      <c r="AJ73" s="298"/>
      <c r="AK73" s="298"/>
      <c r="AL73" s="298"/>
      <c r="AM73" s="298"/>
      <c r="AN73" s="298"/>
      <c r="AO73" s="87"/>
      <c r="AP73" s="88"/>
      <c r="AQ73" s="88"/>
      <c r="AR73" s="88"/>
      <c r="AS73" s="88"/>
      <c r="AT73" s="88"/>
      <c r="AU73" s="298"/>
      <c r="AV73" s="298"/>
      <c r="AW73" s="298"/>
      <c r="AX73" s="298"/>
      <c r="AY73" s="86"/>
      <c r="AZ73" s="86"/>
      <c r="BA73" s="86"/>
      <c r="BB73" s="86"/>
    </row>
    <row r="75" spans="20:54" ht="21">
      <c r="T75" s="299"/>
      <c r="U75" s="299"/>
      <c r="V75" s="299"/>
      <c r="W75" s="299"/>
      <c r="X75" s="299"/>
      <c r="Y75" s="299"/>
      <c r="Z75" s="299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86"/>
      <c r="AL75" s="299"/>
      <c r="AM75" s="299"/>
      <c r="AN75" s="299"/>
      <c r="AO75" s="299"/>
      <c r="AP75" s="299"/>
      <c r="AQ75" s="299"/>
      <c r="AR75" s="299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</row>
    <row r="78" spans="20:54" ht="15">
      <c r="T78" s="301"/>
      <c r="U78" s="301"/>
      <c r="V78" s="301"/>
      <c r="W78" s="301"/>
      <c r="X78" s="301"/>
      <c r="Y78" s="301"/>
      <c r="Z78" s="89"/>
      <c r="AA78" s="301"/>
      <c r="AB78" s="301"/>
      <c r="AC78" s="89"/>
      <c r="AD78" s="89"/>
      <c r="AE78" s="89"/>
      <c r="AF78" s="301"/>
      <c r="AG78" s="301"/>
      <c r="AH78" s="301"/>
      <c r="AI78" s="301"/>
      <c r="AJ78" s="301"/>
      <c r="AK78" s="301"/>
      <c r="AL78" s="89"/>
      <c r="AM78" s="89"/>
      <c r="AN78" s="89"/>
      <c r="AO78" s="89"/>
      <c r="AP78" s="89"/>
      <c r="AQ78" s="89"/>
      <c r="AR78" s="301"/>
      <c r="AS78" s="301"/>
      <c r="AT78" s="301"/>
      <c r="AU78" s="301"/>
      <c r="AV78" s="301"/>
      <c r="AW78" s="301"/>
      <c r="AX78" s="89"/>
      <c r="AY78" s="89"/>
      <c r="AZ78" s="89"/>
      <c r="BA78" s="89"/>
      <c r="BB78" s="89"/>
    </row>
    <row r="85" spans="20:54" ht="15" customHeight="1"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</row>
    <row r="86" spans="20:54" ht="15" customHeight="1"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</row>
    <row r="90" spans="20:54" ht="22.5"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</row>
    <row r="91" spans="20:54" ht="21">
      <c r="T91" s="298"/>
      <c r="U91" s="298"/>
      <c r="V91" s="298"/>
      <c r="W91" s="298"/>
      <c r="X91" s="298"/>
      <c r="Y91" s="298"/>
      <c r="Z91" s="298"/>
      <c r="AA91" s="299"/>
      <c r="AB91" s="299"/>
      <c r="AC91" s="299"/>
      <c r="AD91" s="299"/>
      <c r="AE91" s="299"/>
      <c r="AF91" s="299"/>
      <c r="AG91" s="86"/>
      <c r="AH91" s="86"/>
      <c r="AI91" s="298"/>
      <c r="AJ91" s="298"/>
      <c r="AK91" s="298"/>
      <c r="AL91" s="298"/>
      <c r="AM91" s="298"/>
      <c r="AN91" s="298"/>
      <c r="AO91" s="87"/>
      <c r="AP91" s="88"/>
      <c r="AQ91" s="88"/>
      <c r="AR91" s="88"/>
      <c r="AS91" s="88"/>
      <c r="AT91" s="88"/>
      <c r="AU91" s="298"/>
      <c r="AV91" s="298"/>
      <c r="AW91" s="298"/>
      <c r="AX91" s="298"/>
      <c r="AY91" s="86"/>
      <c r="AZ91" s="86"/>
      <c r="BA91" s="86"/>
      <c r="BB91" s="86"/>
    </row>
    <row r="93" spans="20:54" ht="21">
      <c r="T93" s="299"/>
      <c r="U93" s="299"/>
      <c r="V93" s="299"/>
      <c r="W93" s="299"/>
      <c r="X93" s="299"/>
      <c r="Y93" s="299"/>
      <c r="Z93" s="299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86"/>
      <c r="AL93" s="299"/>
      <c r="AM93" s="299"/>
      <c r="AN93" s="299"/>
      <c r="AO93" s="299"/>
      <c r="AP93" s="299"/>
      <c r="AQ93" s="299"/>
      <c r="AR93" s="299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</row>
    <row r="96" spans="20:54" ht="15">
      <c r="T96" s="301"/>
      <c r="U96" s="301"/>
      <c r="V96" s="301"/>
      <c r="W96" s="301"/>
      <c r="X96" s="301"/>
      <c r="Y96" s="301"/>
      <c r="Z96" s="89"/>
      <c r="AA96" s="301"/>
      <c r="AB96" s="301"/>
      <c r="AC96" s="89"/>
      <c r="AD96" s="89"/>
      <c r="AE96" s="89"/>
      <c r="AF96" s="301"/>
      <c r="AG96" s="301"/>
      <c r="AH96" s="301"/>
      <c r="AI96" s="301"/>
      <c r="AJ96" s="301"/>
      <c r="AK96" s="301"/>
      <c r="AL96" s="89"/>
      <c r="AM96" s="89"/>
      <c r="AN96" s="89"/>
      <c r="AO96" s="89"/>
      <c r="AP96" s="89"/>
      <c r="AQ96" s="90"/>
      <c r="AR96" s="301"/>
      <c r="AS96" s="301"/>
      <c r="AT96" s="301"/>
      <c r="AU96" s="301"/>
      <c r="AV96" s="301"/>
      <c r="AW96" s="301"/>
      <c r="AX96" s="89"/>
      <c r="AY96" s="89"/>
      <c r="AZ96" s="89"/>
      <c r="BA96" s="89"/>
      <c r="BB96" s="89"/>
    </row>
    <row r="103" spans="20:54" ht="15" customHeight="1">
      <c r="T103" s="298" t="s">
        <v>144</v>
      </c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98"/>
    </row>
    <row r="104" spans="20:54" ht="15" customHeight="1"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</row>
    <row r="107" spans="20:54" ht="22.5">
      <c r="T107" s="297" t="s">
        <v>145</v>
      </c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97"/>
    </row>
    <row r="108" spans="20:54" ht="21">
      <c r="T108" s="298" t="s">
        <v>146</v>
      </c>
      <c r="U108" s="298"/>
      <c r="V108" s="298"/>
      <c r="W108" s="298"/>
      <c r="X108" s="298"/>
      <c r="Y108" s="298"/>
      <c r="Z108" s="298"/>
      <c r="AA108" s="299" t="str">
        <f>C4</f>
        <v>České Budějovice 10.11.2018</v>
      </c>
      <c r="AB108" s="299"/>
      <c r="AC108" s="299"/>
      <c r="AD108" s="299"/>
      <c r="AE108" s="299"/>
      <c r="AF108" s="299"/>
      <c r="AG108" s="86"/>
      <c r="AH108" s="86"/>
      <c r="AI108" s="298" t="s">
        <v>147</v>
      </c>
      <c r="AJ108" s="298"/>
      <c r="AK108" s="298"/>
      <c r="AL108" s="298"/>
      <c r="AM108" s="298"/>
      <c r="AN108" s="298"/>
      <c r="AO108" s="87" t="str">
        <f>CONCATENATE("(",P4,"-5)")</f>
        <v>(-5)</v>
      </c>
      <c r="AP108" s="88"/>
      <c r="AQ108" s="88"/>
      <c r="AR108" s="88"/>
      <c r="AS108" s="88"/>
      <c r="AT108" s="88"/>
      <c r="AU108" s="298" t="s">
        <v>148</v>
      </c>
      <c r="AV108" s="298"/>
      <c r="AW108" s="298"/>
      <c r="AX108" s="298"/>
      <c r="AY108" s="86"/>
      <c r="AZ108" s="86"/>
      <c r="BA108" s="86"/>
      <c r="BB108" s="86"/>
    </row>
    <row r="110" spans="20:54" ht="21">
      <c r="T110" s="299" t="s">
        <v>149</v>
      </c>
      <c r="U110" s="299"/>
      <c r="V110" s="299"/>
      <c r="W110" s="299"/>
      <c r="X110" s="299"/>
      <c r="Y110" s="299"/>
      <c r="Z110" s="299"/>
      <c r="AA110" s="300" t="e">
        <f>NA()</f>
        <v>#N/A</v>
      </c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86"/>
      <c r="AL110" s="299" t="s">
        <v>150</v>
      </c>
      <c r="AM110" s="299"/>
      <c r="AN110" s="299"/>
      <c r="AO110" s="299"/>
      <c r="AP110" s="299"/>
      <c r="AQ110" s="299"/>
      <c r="AR110" s="299"/>
      <c r="AS110" s="300" t="e">
        <f>NA()</f>
        <v>#N/A</v>
      </c>
      <c r="AT110" s="300"/>
      <c r="AU110" s="300"/>
      <c r="AV110" s="300"/>
      <c r="AW110" s="300"/>
      <c r="AX110" s="300"/>
      <c r="AY110" s="300"/>
      <c r="AZ110" s="300"/>
      <c r="BA110" s="300"/>
      <c r="BB110" s="300"/>
    </row>
    <row r="113" spans="20:54" ht="15">
      <c r="T113" s="301" t="s">
        <v>151</v>
      </c>
      <c r="U113" s="301"/>
      <c r="V113" s="301"/>
      <c r="W113" s="301"/>
      <c r="X113" s="301"/>
      <c r="Y113" s="301"/>
      <c r="Z113" s="89"/>
      <c r="AA113" s="301"/>
      <c r="AB113" s="301"/>
      <c r="AC113" s="89"/>
      <c r="AD113" s="89"/>
      <c r="AE113" s="89"/>
      <c r="AF113" s="301" t="s">
        <v>152</v>
      </c>
      <c r="AG113" s="301"/>
      <c r="AH113" s="301"/>
      <c r="AI113" s="301"/>
      <c r="AJ113" s="301"/>
      <c r="AK113" s="301"/>
      <c r="AL113" s="89"/>
      <c r="AM113" s="89"/>
      <c r="AN113" s="89"/>
      <c r="AO113" s="89"/>
      <c r="AP113" s="89"/>
      <c r="AQ113" s="89"/>
      <c r="AR113" s="301" t="s">
        <v>153</v>
      </c>
      <c r="AS113" s="301"/>
      <c r="AT113" s="301"/>
      <c r="AU113" s="301"/>
      <c r="AV113" s="301"/>
      <c r="AW113" s="301"/>
      <c r="AX113" s="89"/>
      <c r="AY113" s="89"/>
      <c r="AZ113" s="89"/>
      <c r="BA113" s="89"/>
      <c r="BB113" s="89"/>
    </row>
    <row r="115" spans="20:53" ht="14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154</v>
      </c>
      <c r="AQ115" t="s">
        <v>155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3" ht="14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298" t="s">
        <v>144</v>
      </c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</row>
    <row r="122" spans="20:54" ht="15" customHeight="1"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8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298"/>
      <c r="BA122" s="298"/>
      <c r="BB122" s="298"/>
    </row>
    <row r="126" spans="20:54" ht="22.5">
      <c r="T126" s="297" t="s">
        <v>145</v>
      </c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</row>
    <row r="127" spans="20:54" ht="21">
      <c r="T127" s="298" t="s">
        <v>146</v>
      </c>
      <c r="U127" s="298"/>
      <c r="V127" s="298"/>
      <c r="W127" s="298"/>
      <c r="X127" s="298"/>
      <c r="Y127" s="298"/>
      <c r="Z127" s="298"/>
      <c r="AA127" s="299" t="str">
        <f>C4</f>
        <v>České Budějovice 10.11.2018</v>
      </c>
      <c r="AB127" s="299"/>
      <c r="AC127" s="299"/>
      <c r="AD127" s="299"/>
      <c r="AE127" s="299"/>
      <c r="AF127" s="299"/>
      <c r="AG127" s="86"/>
      <c r="AH127" s="86"/>
      <c r="AI127" s="298" t="s">
        <v>147</v>
      </c>
      <c r="AJ127" s="298"/>
      <c r="AK127" s="298"/>
      <c r="AL127" s="298"/>
      <c r="AM127" s="298"/>
      <c r="AN127" s="298"/>
      <c r="AO127" s="87" t="str">
        <f>CONCATENATE("(",P4,"-6)")</f>
        <v>(-6)</v>
      </c>
      <c r="AP127" s="88"/>
      <c r="AQ127" s="88"/>
      <c r="AR127" s="88"/>
      <c r="AS127" s="88"/>
      <c r="AT127" s="88"/>
      <c r="AU127" s="298" t="s">
        <v>148</v>
      </c>
      <c r="AV127" s="298"/>
      <c r="AW127" s="298"/>
      <c r="AX127" s="298"/>
      <c r="AY127" s="86"/>
      <c r="AZ127" s="86"/>
      <c r="BA127" s="86"/>
      <c r="BB127" s="86"/>
    </row>
    <row r="129" spans="20:54" ht="21">
      <c r="T129" s="299" t="s">
        <v>149</v>
      </c>
      <c r="U129" s="299"/>
      <c r="V129" s="299"/>
      <c r="W129" s="299"/>
      <c r="X129" s="299"/>
      <c r="Y129" s="299"/>
      <c r="Z129" s="299"/>
      <c r="AA129" s="300" t="e">
        <f>NA()</f>
        <v>#N/A</v>
      </c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86"/>
      <c r="AL129" s="299" t="s">
        <v>150</v>
      </c>
      <c r="AM129" s="299"/>
      <c r="AN129" s="299"/>
      <c r="AO129" s="299"/>
      <c r="AP129" s="299"/>
      <c r="AQ129" s="299"/>
      <c r="AR129" s="299"/>
      <c r="AS129" s="300" t="e">
        <f>NA()</f>
        <v>#N/A</v>
      </c>
      <c r="AT129" s="300"/>
      <c r="AU129" s="300"/>
      <c r="AV129" s="300"/>
      <c r="AW129" s="300"/>
      <c r="AX129" s="300"/>
      <c r="AY129" s="300"/>
      <c r="AZ129" s="300"/>
      <c r="BA129" s="300"/>
      <c r="BB129" s="300"/>
    </row>
    <row r="132" spans="20:54" ht="15">
      <c r="T132" s="301" t="s">
        <v>151</v>
      </c>
      <c r="U132" s="301"/>
      <c r="V132" s="301"/>
      <c r="W132" s="301"/>
      <c r="X132" s="301"/>
      <c r="Y132" s="301"/>
      <c r="Z132" s="89"/>
      <c r="AA132" s="301"/>
      <c r="AB132" s="301"/>
      <c r="AC132" s="89"/>
      <c r="AD132" s="89"/>
      <c r="AE132" s="89"/>
      <c r="AF132" s="301" t="s">
        <v>152</v>
      </c>
      <c r="AG132" s="301"/>
      <c r="AH132" s="301"/>
      <c r="AI132" s="301"/>
      <c r="AJ132" s="301"/>
      <c r="AK132" s="301"/>
      <c r="AL132" s="89"/>
      <c r="AM132" s="89"/>
      <c r="AN132" s="89"/>
      <c r="AO132" s="89"/>
      <c r="AP132" s="89"/>
      <c r="AQ132" s="89"/>
      <c r="AR132" s="301" t="s">
        <v>153</v>
      </c>
      <c r="AS132" s="301"/>
      <c r="AT132" s="301"/>
      <c r="AU132" s="301"/>
      <c r="AV132" s="301"/>
      <c r="AW132" s="301"/>
      <c r="AX132" s="89"/>
      <c r="AY132" s="89"/>
      <c r="AZ132" s="89"/>
      <c r="BA132" s="89"/>
      <c r="BB132" s="89"/>
    </row>
    <row r="134" spans="20:54" ht="14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154</v>
      </c>
      <c r="AQ134" t="s">
        <v>155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155</v>
      </c>
    </row>
    <row r="135" spans="20:54" ht="14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155</v>
      </c>
    </row>
    <row r="139" spans="20:54" ht="15" customHeight="1">
      <c r="T139" s="298" t="s">
        <v>144</v>
      </c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8"/>
      <c r="BB139" s="298"/>
    </row>
    <row r="140" spans="20:54" ht="14.25"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  <c r="BB140" s="302"/>
    </row>
  </sheetData>
  <sheetProtection selectLockedCells="1" selectUnlockedCells="1"/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7"/>
  </sheetPr>
  <dimension ref="A2:S36"/>
  <sheetViews>
    <sheetView showGridLines="0" zoomScale="72" zoomScaleNormal="72" zoomScalePageLayoutView="0" workbookViewId="0" topLeftCell="A4">
      <selection activeCell="R13" sqref="R13"/>
    </sheetView>
  </sheetViews>
  <sheetFormatPr defaultColWidth="8.421875" defaultRowHeight="15"/>
  <cols>
    <col min="1" max="1" width="4.00390625" style="0" customWidth="1"/>
    <col min="2" max="2" width="33.5742187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7109375" style="0" customWidth="1"/>
    <col min="16" max="16" width="1.421875" style="0" customWidth="1"/>
    <col min="17" max="17" width="4.7109375" style="0" customWidth="1"/>
    <col min="18" max="18" width="6.421875" style="0" customWidth="1"/>
    <col min="19" max="220" width="8.421875" style="0" customWidth="1"/>
    <col min="221" max="221" width="4.00390625" style="0" customWidth="1"/>
    <col min="222" max="222" width="35.28125" style="0" customWidth="1"/>
    <col min="223" max="223" width="4.28125" style="0" customWidth="1"/>
    <col min="224" max="224" width="1.421875" style="0" customWidth="1"/>
    <col min="225" max="226" width="4.28125" style="0" customWidth="1"/>
    <col min="227" max="227" width="1.421875" style="0" customWidth="1"/>
    <col min="228" max="229" width="4.28125" style="0" customWidth="1"/>
    <col min="230" max="230" width="1.421875" style="0" customWidth="1"/>
    <col min="231" max="232" width="4.28125" style="0" customWidth="1"/>
    <col min="233" max="233" width="1.421875" style="0" customWidth="1"/>
    <col min="234" max="234" width="4.28125" style="0" customWidth="1"/>
    <col min="235" max="235" width="4.7109375" style="0" customWidth="1"/>
    <col min="236" max="236" width="1.421875" style="0" customWidth="1"/>
    <col min="237" max="237" width="4.7109375" style="0" customWidth="1"/>
    <col min="238" max="238" width="6.7109375" style="0" customWidth="1"/>
  </cols>
  <sheetData>
    <row r="2" spans="1:18" ht="14.25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4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133</v>
      </c>
      <c r="B4" s="230"/>
      <c r="C4" s="261" t="str">
        <f>'Nasazení do skupin'!B3</f>
        <v>České Budějovice 10.11.2018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</row>
    <row r="5" spans="1:18" ht="14.25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4.25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5" t="s">
        <v>138</v>
      </c>
    </row>
    <row r="7" spans="1:18" ht="15" customHeight="1">
      <c r="A7" s="264">
        <v>1</v>
      </c>
      <c r="B7" s="236" t="str">
        <f>'Nasazení do skupin'!B29</f>
        <v>TJ Sokol Zbečník "A" -</v>
      </c>
      <c r="C7" s="258"/>
      <c r="D7" s="258"/>
      <c r="E7" s="258"/>
      <c r="F7" s="265">
        <f>O35</f>
        <v>2</v>
      </c>
      <c r="G7" s="265" t="s">
        <v>140</v>
      </c>
      <c r="H7" s="266">
        <f>Q35</f>
        <v>0</v>
      </c>
      <c r="I7" s="267">
        <f>Q29</f>
        <v>2</v>
      </c>
      <c r="J7" s="265" t="s">
        <v>140</v>
      </c>
      <c r="K7" s="266">
        <f>O29</f>
        <v>0</v>
      </c>
      <c r="L7" s="267">
        <f>O25</f>
        <v>2</v>
      </c>
      <c r="M7" s="265" t="s">
        <v>140</v>
      </c>
      <c r="N7" s="266">
        <f>Q25</f>
        <v>0</v>
      </c>
      <c r="O7" s="268">
        <f>F7+I7+L7</f>
        <v>6</v>
      </c>
      <c r="P7" s="269" t="s">
        <v>140</v>
      </c>
      <c r="Q7" s="270">
        <f>H7+K7+N7</f>
        <v>0</v>
      </c>
      <c r="R7" s="271">
        <v>6</v>
      </c>
    </row>
    <row r="8" spans="1:18" ht="15.75" customHeight="1">
      <c r="A8" s="264"/>
      <c r="B8" s="236"/>
      <c r="C8" s="258"/>
      <c r="D8" s="258"/>
      <c r="E8" s="258"/>
      <c r="F8" s="265"/>
      <c r="G8" s="265"/>
      <c r="H8" s="266"/>
      <c r="I8" s="267"/>
      <c r="J8" s="265"/>
      <c r="K8" s="266"/>
      <c r="L8" s="267"/>
      <c r="M8" s="265"/>
      <c r="N8" s="266"/>
      <c r="O8" s="268"/>
      <c r="P8" s="269"/>
      <c r="Q8" s="270"/>
      <c r="R8" s="271"/>
    </row>
    <row r="9" spans="1:18" ht="15" customHeight="1">
      <c r="A9" s="264"/>
      <c r="B9" s="236"/>
      <c r="C9" s="258"/>
      <c r="D9" s="258"/>
      <c r="E9" s="258"/>
      <c r="F9" s="272">
        <f>O36</f>
        <v>20</v>
      </c>
      <c r="G9" s="272" t="s">
        <v>140</v>
      </c>
      <c r="H9" s="273">
        <f>Q36</f>
        <v>10</v>
      </c>
      <c r="I9" s="274">
        <f>Q30</f>
        <v>20</v>
      </c>
      <c r="J9" s="275" t="s">
        <v>140</v>
      </c>
      <c r="K9" s="276">
        <f>O30</f>
        <v>12</v>
      </c>
      <c r="L9" s="274">
        <f>O26</f>
        <v>20</v>
      </c>
      <c r="M9" s="275" t="s">
        <v>140</v>
      </c>
      <c r="N9" s="276">
        <f>Q26</f>
        <v>8</v>
      </c>
      <c r="O9" s="277">
        <f>F9+I9+L9</f>
        <v>60</v>
      </c>
      <c r="P9" s="278" t="s">
        <v>140</v>
      </c>
      <c r="Q9" s="279">
        <f>H9+K9+N9</f>
        <v>30</v>
      </c>
      <c r="R9" s="280">
        <v>1</v>
      </c>
    </row>
    <row r="10" spans="1:18" ht="15.75" customHeight="1">
      <c r="A10" s="264"/>
      <c r="B10" s="236"/>
      <c r="C10" s="258"/>
      <c r="D10" s="258"/>
      <c r="E10" s="258"/>
      <c r="F10" s="272"/>
      <c r="G10" s="272"/>
      <c r="H10" s="273"/>
      <c r="I10" s="274"/>
      <c r="J10" s="275"/>
      <c r="K10" s="276"/>
      <c r="L10" s="274"/>
      <c r="M10" s="275"/>
      <c r="N10" s="276"/>
      <c r="O10" s="277"/>
      <c r="P10" s="278"/>
      <c r="Q10" s="279"/>
      <c r="R10" s="280"/>
    </row>
    <row r="11" spans="1:18" ht="15" customHeight="1">
      <c r="A11" s="264">
        <v>2</v>
      </c>
      <c r="B11" s="236" t="str">
        <f>'Nasazení do skupin'!B30</f>
        <v>T.J. SOKOL Holice "B" - </v>
      </c>
      <c r="C11" s="281">
        <f>H7</f>
        <v>0</v>
      </c>
      <c r="D11" s="282" t="s">
        <v>140</v>
      </c>
      <c r="E11" s="282">
        <f>F7</f>
        <v>2</v>
      </c>
      <c r="F11" s="255" t="s">
        <v>139</v>
      </c>
      <c r="G11" s="255"/>
      <c r="H11" s="255"/>
      <c r="I11" s="265">
        <f>O27</f>
        <v>2</v>
      </c>
      <c r="J11" s="265" t="s">
        <v>140</v>
      </c>
      <c r="K11" s="266">
        <f>Q27</f>
        <v>0</v>
      </c>
      <c r="L11" s="267">
        <f>O31</f>
        <v>2</v>
      </c>
      <c r="M11" s="265" t="s">
        <v>140</v>
      </c>
      <c r="N11" s="266">
        <f>Q31</f>
        <v>0</v>
      </c>
      <c r="O11" s="268">
        <f>C11+I11+L11</f>
        <v>4</v>
      </c>
      <c r="P11" s="269" t="s">
        <v>140</v>
      </c>
      <c r="Q11" s="270">
        <f>E11+K11+N11</f>
        <v>2</v>
      </c>
      <c r="R11" s="271">
        <v>4</v>
      </c>
    </row>
    <row r="12" spans="1:18" ht="15.75" customHeight="1">
      <c r="A12" s="264"/>
      <c r="B12" s="236"/>
      <c r="C12" s="281"/>
      <c r="D12" s="282"/>
      <c r="E12" s="282"/>
      <c r="F12" s="255"/>
      <c r="G12" s="255"/>
      <c r="H12" s="255"/>
      <c r="I12" s="265"/>
      <c r="J12" s="265"/>
      <c r="K12" s="266"/>
      <c r="L12" s="267"/>
      <c r="M12" s="265"/>
      <c r="N12" s="266"/>
      <c r="O12" s="268"/>
      <c r="P12" s="269"/>
      <c r="Q12" s="270"/>
      <c r="R12" s="271"/>
    </row>
    <row r="13" spans="1:18" ht="15" customHeight="1">
      <c r="A13" s="264"/>
      <c r="B13" s="236"/>
      <c r="C13" s="274">
        <f>H9</f>
        <v>10</v>
      </c>
      <c r="D13" s="275" t="s">
        <v>140</v>
      </c>
      <c r="E13" s="275">
        <f>F9</f>
        <v>20</v>
      </c>
      <c r="F13" s="255"/>
      <c r="G13" s="255"/>
      <c r="H13" s="255"/>
      <c r="I13" s="272">
        <f>O28</f>
        <v>20</v>
      </c>
      <c r="J13" s="272" t="s">
        <v>140</v>
      </c>
      <c r="K13" s="273">
        <f>Q28</f>
        <v>10</v>
      </c>
      <c r="L13" s="274">
        <f>O32</f>
        <v>20</v>
      </c>
      <c r="M13" s="275" t="s">
        <v>140</v>
      </c>
      <c r="N13" s="276">
        <f>Q32</f>
        <v>5</v>
      </c>
      <c r="O13" s="277">
        <f>C13+I13+L13</f>
        <v>50</v>
      </c>
      <c r="P13" s="278" t="s">
        <v>140</v>
      </c>
      <c r="Q13" s="279">
        <f>E13+K13+N13</f>
        <v>35</v>
      </c>
      <c r="R13" s="283">
        <v>2</v>
      </c>
    </row>
    <row r="14" spans="1:18" ht="15.75" customHeight="1">
      <c r="A14" s="264"/>
      <c r="B14" s="236"/>
      <c r="C14" s="274"/>
      <c r="D14" s="275"/>
      <c r="E14" s="275"/>
      <c r="F14" s="255"/>
      <c r="G14" s="255"/>
      <c r="H14" s="255"/>
      <c r="I14" s="272"/>
      <c r="J14" s="272"/>
      <c r="K14" s="273"/>
      <c r="L14" s="274"/>
      <c r="M14" s="275"/>
      <c r="N14" s="276"/>
      <c r="O14" s="277"/>
      <c r="P14" s="278"/>
      <c r="Q14" s="279"/>
      <c r="R14" s="283"/>
    </row>
    <row r="15" spans="1:18" ht="15" customHeight="1">
      <c r="A15" s="264">
        <v>3</v>
      </c>
      <c r="B15" s="236" t="str">
        <f>'Nasazení do skupin'!B31</f>
        <v>NK CLIMAX Vsetín "C" -</v>
      </c>
      <c r="C15" s="267">
        <f>K7</f>
        <v>0</v>
      </c>
      <c r="D15" s="265" t="s">
        <v>140</v>
      </c>
      <c r="E15" s="266">
        <f>I7</f>
        <v>2</v>
      </c>
      <c r="F15" s="281">
        <f>K11</f>
        <v>0</v>
      </c>
      <c r="G15" s="282" t="s">
        <v>140</v>
      </c>
      <c r="H15" s="282">
        <f>I11</f>
        <v>2</v>
      </c>
      <c r="I15" s="291"/>
      <c r="J15" s="291"/>
      <c r="K15" s="291"/>
      <c r="L15" s="265">
        <f>Q33</f>
        <v>2</v>
      </c>
      <c r="M15" s="265" t="s">
        <v>140</v>
      </c>
      <c r="N15" s="266">
        <f>O33</f>
        <v>0</v>
      </c>
      <c r="O15" s="268">
        <f>C15+F15+L15</f>
        <v>2</v>
      </c>
      <c r="P15" s="269" t="s">
        <v>140</v>
      </c>
      <c r="Q15" s="270">
        <f>E15+H15+N15</f>
        <v>4</v>
      </c>
      <c r="R15" s="271">
        <v>2</v>
      </c>
    </row>
    <row r="16" spans="1:18" ht="15.75" customHeight="1">
      <c r="A16" s="264"/>
      <c r="B16" s="236"/>
      <c r="C16" s="267"/>
      <c r="D16" s="265"/>
      <c r="E16" s="266"/>
      <c r="F16" s="281"/>
      <c r="G16" s="282"/>
      <c r="H16" s="282"/>
      <c r="I16" s="291"/>
      <c r="J16" s="291"/>
      <c r="K16" s="291"/>
      <c r="L16" s="265"/>
      <c r="M16" s="265"/>
      <c r="N16" s="266"/>
      <c r="O16" s="268"/>
      <c r="P16" s="269"/>
      <c r="Q16" s="270"/>
      <c r="R16" s="271"/>
    </row>
    <row r="17" spans="1:18" ht="15" customHeight="1">
      <c r="A17" s="264"/>
      <c r="B17" s="236"/>
      <c r="C17" s="274">
        <f>K9</f>
        <v>12</v>
      </c>
      <c r="D17" s="275" t="s">
        <v>140</v>
      </c>
      <c r="E17" s="276">
        <f>I9</f>
        <v>20</v>
      </c>
      <c r="F17" s="274">
        <f>K13</f>
        <v>10</v>
      </c>
      <c r="G17" s="275" t="s">
        <v>140</v>
      </c>
      <c r="H17" s="275">
        <f>I13</f>
        <v>20</v>
      </c>
      <c r="I17" s="291"/>
      <c r="J17" s="291"/>
      <c r="K17" s="291"/>
      <c r="L17" s="284">
        <f>Q34</f>
        <v>20</v>
      </c>
      <c r="M17" s="284" t="s">
        <v>140</v>
      </c>
      <c r="N17" s="285">
        <f>O34</f>
        <v>9</v>
      </c>
      <c r="O17" s="277">
        <f>C17+F17+L17</f>
        <v>42</v>
      </c>
      <c r="P17" s="278" t="s">
        <v>140</v>
      </c>
      <c r="Q17" s="279">
        <f>E17+H17+N17</f>
        <v>49</v>
      </c>
      <c r="R17" s="283">
        <v>3</v>
      </c>
    </row>
    <row r="18" spans="1:18" ht="15.75" customHeight="1">
      <c r="A18" s="264"/>
      <c r="B18" s="236"/>
      <c r="C18" s="274"/>
      <c r="D18" s="275"/>
      <c r="E18" s="276"/>
      <c r="F18" s="274"/>
      <c r="G18" s="275"/>
      <c r="H18" s="275"/>
      <c r="I18" s="291"/>
      <c r="J18" s="291"/>
      <c r="K18" s="291"/>
      <c r="L18" s="284"/>
      <c r="M18" s="284"/>
      <c r="N18" s="285"/>
      <c r="O18" s="277"/>
      <c r="P18" s="278"/>
      <c r="Q18" s="279"/>
      <c r="R18" s="283"/>
    </row>
    <row r="19" spans="1:18" ht="15" customHeight="1">
      <c r="A19" s="264">
        <v>4</v>
      </c>
      <c r="B19" s="236" t="str">
        <f>'Nasazení do skupin'!B32</f>
        <v>TJ Radomyšl, z.s. "C" -</v>
      </c>
      <c r="C19" s="267">
        <f>N7</f>
        <v>0</v>
      </c>
      <c r="D19" s="265" t="s">
        <v>140</v>
      </c>
      <c r="E19" s="266">
        <f>L7</f>
        <v>2</v>
      </c>
      <c r="F19" s="267">
        <f>N11</f>
        <v>0</v>
      </c>
      <c r="G19" s="265" t="s">
        <v>140</v>
      </c>
      <c r="H19" s="266">
        <f>L11</f>
        <v>2</v>
      </c>
      <c r="I19" s="281">
        <f>N15</f>
        <v>0</v>
      </c>
      <c r="J19" s="282" t="s">
        <v>140</v>
      </c>
      <c r="K19" s="282">
        <f>L15</f>
        <v>2</v>
      </c>
      <c r="L19" s="261">
        <v>2018</v>
      </c>
      <c r="M19" s="261"/>
      <c r="N19" s="261"/>
      <c r="O19" s="269">
        <f>C19+F19+I19</f>
        <v>0</v>
      </c>
      <c r="P19" s="269" t="s">
        <v>140</v>
      </c>
      <c r="Q19" s="270">
        <f>E19+H19+K19</f>
        <v>6</v>
      </c>
      <c r="R19" s="271">
        <v>0</v>
      </c>
    </row>
    <row r="20" spans="1:18" ht="15.75" customHeight="1">
      <c r="A20" s="264"/>
      <c r="B20" s="236"/>
      <c r="C20" s="267"/>
      <c r="D20" s="265"/>
      <c r="E20" s="266"/>
      <c r="F20" s="267"/>
      <c r="G20" s="265"/>
      <c r="H20" s="266"/>
      <c r="I20" s="281"/>
      <c r="J20" s="282"/>
      <c r="K20" s="282"/>
      <c r="L20" s="261"/>
      <c r="M20" s="261"/>
      <c r="N20" s="261"/>
      <c r="O20" s="269"/>
      <c r="P20" s="269"/>
      <c r="Q20" s="270"/>
      <c r="R20" s="271"/>
    </row>
    <row r="21" spans="1:18" ht="15" customHeight="1">
      <c r="A21" s="264"/>
      <c r="B21" s="236"/>
      <c r="C21" s="274">
        <f>N9</f>
        <v>8</v>
      </c>
      <c r="D21" s="275" t="s">
        <v>140</v>
      </c>
      <c r="E21" s="276">
        <f>L9</f>
        <v>20</v>
      </c>
      <c r="F21" s="274">
        <f>N13</f>
        <v>5</v>
      </c>
      <c r="G21" s="275" t="s">
        <v>140</v>
      </c>
      <c r="H21" s="276">
        <f>L13</f>
        <v>20</v>
      </c>
      <c r="I21" s="274">
        <f>N17</f>
        <v>9</v>
      </c>
      <c r="J21" s="275" t="s">
        <v>140</v>
      </c>
      <c r="K21" s="275">
        <f>L17</f>
        <v>20</v>
      </c>
      <c r="L21" s="261"/>
      <c r="M21" s="261"/>
      <c r="N21" s="261"/>
      <c r="O21" s="286">
        <f>C21+F21+I21</f>
        <v>22</v>
      </c>
      <c r="P21" s="278" t="s">
        <v>140</v>
      </c>
      <c r="Q21" s="279">
        <f>E21+H21+K21</f>
        <v>60</v>
      </c>
      <c r="R21" s="283">
        <v>4</v>
      </c>
    </row>
    <row r="22" spans="1:18" ht="15.75" customHeight="1">
      <c r="A22" s="264"/>
      <c r="B22" s="236"/>
      <c r="C22" s="274"/>
      <c r="D22" s="275"/>
      <c r="E22" s="276"/>
      <c r="F22" s="274"/>
      <c r="G22" s="275"/>
      <c r="H22" s="276"/>
      <c r="I22" s="274"/>
      <c r="J22" s="275"/>
      <c r="K22" s="275"/>
      <c r="L22" s="261"/>
      <c r="M22" s="261"/>
      <c r="N22" s="261"/>
      <c r="O22" s="286"/>
      <c r="P22" s="278"/>
      <c r="Q22" s="279"/>
      <c r="R22" s="283"/>
    </row>
    <row r="24" spans="1:18" ht="24.75" customHeight="1">
      <c r="A24" s="287" t="s">
        <v>141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</row>
    <row r="25" spans="1:19" ht="15" customHeight="1">
      <c r="A25" s="288">
        <v>1</v>
      </c>
      <c r="B25" s="289" t="str">
        <f>B7</f>
        <v>TJ Sokol Zbečník "A" -</v>
      </c>
      <c r="C25" s="289"/>
      <c r="D25" s="289" t="s">
        <v>140</v>
      </c>
      <c r="E25" s="289" t="str">
        <f>B19</f>
        <v>TJ Radomyšl, z.s. "C" -</v>
      </c>
      <c r="F25" s="289"/>
      <c r="G25" s="289"/>
      <c r="H25" s="289"/>
      <c r="I25" s="289"/>
      <c r="J25" s="289"/>
      <c r="K25" s="289"/>
      <c r="L25" s="289"/>
      <c r="M25" s="289"/>
      <c r="N25" s="289"/>
      <c r="O25" s="77">
        <v>2</v>
      </c>
      <c r="P25" s="78" t="s">
        <v>140</v>
      </c>
      <c r="Q25" s="78">
        <v>0</v>
      </c>
      <c r="R25" s="79" t="s">
        <v>142</v>
      </c>
      <c r="S25" s="13"/>
    </row>
    <row r="26" spans="1:19" ht="1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80">
        <v>20</v>
      </c>
      <c r="P26" s="78" t="s">
        <v>140</v>
      </c>
      <c r="Q26" s="30">
        <v>8</v>
      </c>
      <c r="R26" s="79" t="s">
        <v>143</v>
      </c>
      <c r="S26" s="13"/>
    </row>
    <row r="27" spans="1:18" ht="15" customHeight="1">
      <c r="A27" s="288">
        <v>2</v>
      </c>
      <c r="B27" s="289" t="str">
        <f>B11</f>
        <v>T.J. SOKOL Holice "B" - </v>
      </c>
      <c r="C27" s="289"/>
      <c r="D27" s="289" t="s">
        <v>140</v>
      </c>
      <c r="E27" s="289" t="str">
        <f>B15</f>
        <v>NK CLIMAX Vsetín "C" -</v>
      </c>
      <c r="F27" s="289"/>
      <c r="G27" s="289"/>
      <c r="H27" s="289"/>
      <c r="I27" s="289"/>
      <c r="J27" s="289"/>
      <c r="K27" s="289"/>
      <c r="L27" s="289"/>
      <c r="M27" s="289"/>
      <c r="N27" s="289"/>
      <c r="O27" s="77">
        <v>2</v>
      </c>
      <c r="P27" s="78" t="s">
        <v>140</v>
      </c>
      <c r="Q27" s="78">
        <v>0</v>
      </c>
      <c r="R27" s="79" t="s">
        <v>142</v>
      </c>
    </row>
    <row r="28" spans="1:18" ht="1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80">
        <v>20</v>
      </c>
      <c r="P28" s="78" t="s">
        <v>140</v>
      </c>
      <c r="Q28" s="30">
        <v>10</v>
      </c>
      <c r="R28" s="79" t="s">
        <v>143</v>
      </c>
    </row>
    <row r="29" spans="1:18" ht="15" customHeight="1">
      <c r="A29" s="288">
        <v>3</v>
      </c>
      <c r="B29" s="289" t="str">
        <f>B15</f>
        <v>NK CLIMAX Vsetín "C" -</v>
      </c>
      <c r="C29" s="289"/>
      <c r="D29" s="289" t="s">
        <v>140</v>
      </c>
      <c r="E29" s="289" t="str">
        <f>B7</f>
        <v>TJ Sokol Zbečník "A" -</v>
      </c>
      <c r="F29" s="289"/>
      <c r="G29" s="289"/>
      <c r="H29" s="289"/>
      <c r="I29" s="289"/>
      <c r="J29" s="289"/>
      <c r="K29" s="289"/>
      <c r="L29" s="289"/>
      <c r="M29" s="289"/>
      <c r="N29" s="289"/>
      <c r="O29" s="77">
        <v>0</v>
      </c>
      <c r="P29" s="78" t="s">
        <v>140</v>
      </c>
      <c r="Q29" s="78">
        <v>2</v>
      </c>
      <c r="R29" s="79" t="s">
        <v>142</v>
      </c>
    </row>
    <row r="30" spans="1:18" ht="15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80">
        <v>12</v>
      </c>
      <c r="P30" s="78" t="s">
        <v>140</v>
      </c>
      <c r="Q30" s="30">
        <v>20</v>
      </c>
      <c r="R30" s="79" t="s">
        <v>143</v>
      </c>
    </row>
    <row r="31" spans="1:18" ht="15" customHeight="1">
      <c r="A31" s="288">
        <v>4</v>
      </c>
      <c r="B31" s="289" t="str">
        <f>B11</f>
        <v>T.J. SOKOL Holice "B" - </v>
      </c>
      <c r="C31" s="289"/>
      <c r="D31" s="289" t="s">
        <v>140</v>
      </c>
      <c r="E31" s="289" t="str">
        <f>B19</f>
        <v>TJ Radomyšl, z.s. "C" -</v>
      </c>
      <c r="F31" s="289"/>
      <c r="G31" s="289"/>
      <c r="H31" s="289"/>
      <c r="I31" s="289"/>
      <c r="J31" s="289"/>
      <c r="K31" s="289"/>
      <c r="L31" s="289"/>
      <c r="M31" s="289"/>
      <c r="N31" s="289"/>
      <c r="O31" s="77">
        <v>2</v>
      </c>
      <c r="P31" s="78" t="s">
        <v>140</v>
      </c>
      <c r="Q31" s="78">
        <v>0</v>
      </c>
      <c r="R31" s="79" t="s">
        <v>142</v>
      </c>
    </row>
    <row r="32" spans="1:18" ht="15" customHeight="1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80">
        <v>20</v>
      </c>
      <c r="P32" s="78" t="s">
        <v>140</v>
      </c>
      <c r="Q32" s="30">
        <v>5</v>
      </c>
      <c r="R32" s="79" t="s">
        <v>143</v>
      </c>
    </row>
    <row r="33" spans="1:18" ht="15" customHeight="1">
      <c r="A33" s="288">
        <v>5</v>
      </c>
      <c r="B33" s="289" t="str">
        <f>B19</f>
        <v>TJ Radomyšl, z.s. "C" -</v>
      </c>
      <c r="C33" s="289"/>
      <c r="D33" s="289" t="s">
        <v>140</v>
      </c>
      <c r="E33" s="289" t="str">
        <f>B15</f>
        <v>NK CLIMAX Vsetín "C" -</v>
      </c>
      <c r="F33" s="289"/>
      <c r="G33" s="289"/>
      <c r="H33" s="289"/>
      <c r="I33" s="289"/>
      <c r="J33" s="289"/>
      <c r="K33" s="289"/>
      <c r="L33" s="289"/>
      <c r="M33" s="289"/>
      <c r="N33" s="289"/>
      <c r="O33" s="77">
        <v>0</v>
      </c>
      <c r="P33" s="78" t="s">
        <v>140</v>
      </c>
      <c r="Q33" s="78">
        <v>2</v>
      </c>
      <c r="R33" s="79" t="s">
        <v>142</v>
      </c>
    </row>
    <row r="34" spans="1:18" ht="15" customHeight="1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80">
        <v>9</v>
      </c>
      <c r="P34" s="78" t="s">
        <v>140</v>
      </c>
      <c r="Q34" s="30">
        <v>20</v>
      </c>
      <c r="R34" s="79" t="s">
        <v>143</v>
      </c>
    </row>
    <row r="35" spans="1:18" ht="15" customHeight="1">
      <c r="A35" s="288">
        <v>6</v>
      </c>
      <c r="B35" s="289" t="str">
        <f>B7</f>
        <v>TJ Sokol Zbečník "A" -</v>
      </c>
      <c r="C35" s="289"/>
      <c r="D35" s="289" t="s">
        <v>140</v>
      </c>
      <c r="E35" s="289" t="str">
        <f>B11</f>
        <v>T.J. SOKOL Holice "B" - </v>
      </c>
      <c r="F35" s="289"/>
      <c r="G35" s="289"/>
      <c r="H35" s="289"/>
      <c r="I35" s="289"/>
      <c r="J35" s="289"/>
      <c r="K35" s="289"/>
      <c r="L35" s="289"/>
      <c r="M35" s="289"/>
      <c r="N35" s="289"/>
      <c r="O35" s="77">
        <v>2</v>
      </c>
      <c r="P35" s="78" t="s">
        <v>140</v>
      </c>
      <c r="Q35" s="78">
        <v>0</v>
      </c>
      <c r="R35" s="79" t="s">
        <v>142</v>
      </c>
    </row>
    <row r="36" spans="1:18" ht="15" customHeight="1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80">
        <v>20</v>
      </c>
      <c r="P36" s="78" t="s">
        <v>140</v>
      </c>
      <c r="Q36" s="30">
        <v>10</v>
      </c>
      <c r="R36" s="79" t="s">
        <v>143</v>
      </c>
    </row>
    <row r="39" ht="14.25" customHeight="1"/>
    <row r="40" ht="14.25" customHeight="1"/>
    <row r="53" ht="14.25" customHeight="1"/>
    <row r="54" ht="14.25" customHeight="1"/>
    <row r="71" ht="14.25" customHeight="1"/>
    <row r="72" ht="14.25" customHeight="1"/>
    <row r="91" ht="14.25" customHeight="1"/>
    <row r="92" ht="14.25" customHeight="1"/>
  </sheetData>
  <sheetProtection selectLockedCells="1" selectUnlockedCells="1"/>
  <mergeCells count="150">
    <mergeCell ref="A35:A36"/>
    <mergeCell ref="B35:C36"/>
    <mergeCell ref="D35:D36"/>
    <mergeCell ref="E35:N36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2:BB140"/>
  <sheetViews>
    <sheetView showGridLines="0" zoomScale="72" zoomScaleNormal="72" zoomScalePageLayoutView="0" workbookViewId="0" topLeftCell="D1">
      <selection activeCell="L19" sqref="L19"/>
    </sheetView>
  </sheetViews>
  <sheetFormatPr defaultColWidth="8.421875" defaultRowHeight="15"/>
  <cols>
    <col min="1" max="1" width="4.00390625" style="0" customWidth="1"/>
    <col min="2" max="2" width="35.2812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140625" style="0" customWidth="1"/>
    <col min="16" max="16" width="1.421875" style="0" customWidth="1"/>
    <col min="17" max="17" width="4.140625" style="0" customWidth="1"/>
    <col min="18" max="18" width="6.7109375" style="0" customWidth="1"/>
    <col min="19" max="19" width="8.421875" style="0" customWidth="1"/>
    <col min="20" max="28" width="2.7109375" style="0" customWidth="1"/>
    <col min="29" max="29" width="3.00390625" style="0" customWidth="1"/>
    <col min="30" max="40" width="2.7109375" style="0" customWidth="1"/>
    <col min="41" max="41" width="3.00390625" style="0" customWidth="1"/>
    <col min="42" max="52" width="2.7109375" style="0" customWidth="1"/>
    <col min="53" max="53" width="3.00390625" style="0" customWidth="1"/>
    <col min="54" max="54" width="2.7109375" style="0" customWidth="1"/>
  </cols>
  <sheetData>
    <row r="2" spans="1:18" ht="15" customHeight="1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5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134</v>
      </c>
      <c r="B4" s="230"/>
      <c r="C4" s="231" t="str">
        <f>'Nasazení do skupin'!B3</f>
        <v>České Budějovice 10.11.2018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8" ht="15" customHeight="1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5.75" customHeight="1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4" t="s">
        <v>138</v>
      </c>
    </row>
    <row r="7" spans="1:25" ht="15" customHeight="1">
      <c r="A7" s="235">
        <v>1</v>
      </c>
      <c r="B7" s="236" t="str">
        <f>'Nasazení do skupin'!B33</f>
        <v>TJ SLAVOJ Český Brod "A" -</v>
      </c>
      <c r="C7" s="258"/>
      <c r="D7" s="258"/>
      <c r="E7" s="258"/>
      <c r="F7" s="239"/>
      <c r="G7" s="239"/>
      <c r="H7" s="240"/>
      <c r="I7" s="238"/>
      <c r="J7" s="239"/>
      <c r="K7" s="240"/>
      <c r="L7" s="238"/>
      <c r="M7" s="239"/>
      <c r="N7" s="240"/>
      <c r="O7" s="241"/>
      <c r="P7" s="242"/>
      <c r="Q7" s="243"/>
      <c r="R7" s="244"/>
      <c r="Y7" s="16"/>
    </row>
    <row r="8" spans="1:18" ht="15.75" customHeight="1">
      <c r="A8" s="235"/>
      <c r="B8" s="236"/>
      <c r="C8" s="258"/>
      <c r="D8" s="258"/>
      <c r="E8" s="258"/>
      <c r="F8" s="239"/>
      <c r="G8" s="239"/>
      <c r="H8" s="240"/>
      <c r="I8" s="238"/>
      <c r="J8" s="239"/>
      <c r="K8" s="240"/>
      <c r="L8" s="238"/>
      <c r="M8" s="239"/>
      <c r="N8" s="240"/>
      <c r="O8" s="241"/>
      <c r="P8" s="242"/>
      <c r="Q8" s="243"/>
      <c r="R8" s="244"/>
    </row>
    <row r="9" spans="1:26" ht="15" customHeight="1">
      <c r="A9" s="235"/>
      <c r="B9" s="236"/>
      <c r="C9" s="258"/>
      <c r="D9" s="258"/>
      <c r="E9" s="258"/>
      <c r="F9" s="246"/>
      <c r="G9" s="246"/>
      <c r="H9" s="247"/>
      <c r="I9" s="248"/>
      <c r="J9" s="249"/>
      <c r="K9" s="250"/>
      <c r="L9" s="248"/>
      <c r="M9" s="249"/>
      <c r="N9" s="250"/>
      <c r="O9" s="251"/>
      <c r="P9" s="252"/>
      <c r="Q9" s="253"/>
      <c r="R9" s="254"/>
      <c r="X9" s="16"/>
      <c r="Y9" s="16"/>
      <c r="Z9" s="16"/>
    </row>
    <row r="10" spans="1:26" ht="15.75" customHeight="1">
      <c r="A10" s="235"/>
      <c r="B10" s="236"/>
      <c r="C10" s="258"/>
      <c r="D10" s="258"/>
      <c r="E10" s="258"/>
      <c r="F10" s="246"/>
      <c r="G10" s="246"/>
      <c r="H10" s="247"/>
      <c r="I10" s="248"/>
      <c r="J10" s="249"/>
      <c r="K10" s="250"/>
      <c r="L10" s="248"/>
      <c r="M10" s="249"/>
      <c r="N10" s="250"/>
      <c r="O10" s="251"/>
      <c r="P10" s="252"/>
      <c r="Q10" s="253"/>
      <c r="R10" s="254"/>
      <c r="X10" s="16"/>
      <c r="Y10" s="16"/>
      <c r="Z10" s="16"/>
    </row>
    <row r="11" spans="1:18" ht="15" customHeight="1">
      <c r="A11" s="235">
        <v>2</v>
      </c>
      <c r="B11" s="236" t="str">
        <f>'Nasazení do skupin'!B34</f>
        <v>TJ Spartak MSEM Přerov "A" -</v>
      </c>
      <c r="C11" s="256"/>
      <c r="D11" s="257"/>
      <c r="E11" s="257"/>
      <c r="F11" s="255" t="s">
        <v>139</v>
      </c>
      <c r="G11" s="255"/>
      <c r="H11" s="255"/>
      <c r="I11" s="239"/>
      <c r="J11" s="239"/>
      <c r="K11" s="240"/>
      <c r="L11" s="238"/>
      <c r="M11" s="239"/>
      <c r="N11" s="240"/>
      <c r="O11" s="241"/>
      <c r="P11" s="242"/>
      <c r="Q11" s="243"/>
      <c r="R11" s="244"/>
    </row>
    <row r="12" spans="1:18" ht="15.75" customHeight="1">
      <c r="A12" s="235"/>
      <c r="B12" s="236"/>
      <c r="C12" s="256"/>
      <c r="D12" s="257"/>
      <c r="E12" s="257"/>
      <c r="F12" s="255"/>
      <c r="G12" s="255"/>
      <c r="H12" s="255"/>
      <c r="I12" s="239"/>
      <c r="J12" s="239"/>
      <c r="K12" s="240"/>
      <c r="L12" s="238"/>
      <c r="M12" s="239"/>
      <c r="N12" s="240"/>
      <c r="O12" s="241"/>
      <c r="P12" s="242"/>
      <c r="Q12" s="243"/>
      <c r="R12" s="244"/>
    </row>
    <row r="13" spans="1:18" ht="15" customHeight="1">
      <c r="A13" s="235"/>
      <c r="B13" s="236"/>
      <c r="C13" s="248"/>
      <c r="D13" s="249"/>
      <c r="E13" s="249"/>
      <c r="F13" s="255"/>
      <c r="G13" s="255"/>
      <c r="H13" s="255"/>
      <c r="I13" s="246"/>
      <c r="J13" s="246"/>
      <c r="K13" s="247"/>
      <c r="L13" s="248"/>
      <c r="M13" s="249"/>
      <c r="N13" s="250"/>
      <c r="O13" s="251"/>
      <c r="P13" s="252"/>
      <c r="Q13" s="253"/>
      <c r="R13" s="254"/>
    </row>
    <row r="14" spans="1:18" ht="15.75" customHeight="1">
      <c r="A14" s="235"/>
      <c r="B14" s="236"/>
      <c r="C14" s="248"/>
      <c r="D14" s="249"/>
      <c r="E14" s="249"/>
      <c r="F14" s="255"/>
      <c r="G14" s="255"/>
      <c r="H14" s="255"/>
      <c r="I14" s="246"/>
      <c r="J14" s="246"/>
      <c r="K14" s="247"/>
      <c r="L14" s="248"/>
      <c r="M14" s="249"/>
      <c r="N14" s="250"/>
      <c r="O14" s="251"/>
      <c r="P14" s="252"/>
      <c r="Q14" s="253"/>
      <c r="R14" s="254"/>
    </row>
    <row r="15" spans="1:18" ht="15" customHeight="1">
      <c r="A15" s="235">
        <v>3</v>
      </c>
      <c r="B15" s="236" t="str">
        <f>'Nasazení do skupin'!B35</f>
        <v>Slovan Chabařovice -</v>
      </c>
      <c r="C15" s="238"/>
      <c r="D15" s="239"/>
      <c r="E15" s="240"/>
      <c r="F15" s="256"/>
      <c r="G15" s="257"/>
      <c r="H15" s="257"/>
      <c r="I15" s="291"/>
      <c r="J15" s="291"/>
      <c r="K15" s="291"/>
      <c r="L15" s="239"/>
      <c r="M15" s="239"/>
      <c r="N15" s="240"/>
      <c r="O15" s="241"/>
      <c r="P15" s="242"/>
      <c r="Q15" s="243"/>
      <c r="R15" s="244"/>
    </row>
    <row r="16" spans="1:18" ht="15.75" customHeight="1">
      <c r="A16" s="235"/>
      <c r="B16" s="236"/>
      <c r="C16" s="238"/>
      <c r="D16" s="239"/>
      <c r="E16" s="240"/>
      <c r="F16" s="256"/>
      <c r="G16" s="257"/>
      <c r="H16" s="257"/>
      <c r="I16" s="291"/>
      <c r="J16" s="291"/>
      <c r="K16" s="291"/>
      <c r="L16" s="239"/>
      <c r="M16" s="239"/>
      <c r="N16" s="240"/>
      <c r="O16" s="241"/>
      <c r="P16" s="242"/>
      <c r="Q16" s="243"/>
      <c r="R16" s="244"/>
    </row>
    <row r="17" spans="1:18" ht="15" customHeight="1">
      <c r="A17" s="235"/>
      <c r="B17" s="236"/>
      <c r="C17" s="248"/>
      <c r="D17" s="249"/>
      <c r="E17" s="250"/>
      <c r="F17" s="248"/>
      <c r="G17" s="249"/>
      <c r="H17" s="249"/>
      <c r="I17" s="291"/>
      <c r="J17" s="291"/>
      <c r="K17" s="291"/>
      <c r="L17" s="259"/>
      <c r="M17" s="259"/>
      <c r="N17" s="260"/>
      <c r="O17" s="251"/>
      <c r="P17" s="252"/>
      <c r="Q17" s="253"/>
      <c r="R17" s="254"/>
    </row>
    <row r="18" spans="1:18" ht="15.75" customHeight="1">
      <c r="A18" s="235"/>
      <c r="B18" s="236"/>
      <c r="C18" s="248"/>
      <c r="D18" s="249"/>
      <c r="E18" s="250"/>
      <c r="F18" s="248"/>
      <c r="G18" s="249"/>
      <c r="H18" s="249"/>
      <c r="I18" s="291"/>
      <c r="J18" s="291"/>
      <c r="K18" s="291"/>
      <c r="L18" s="259"/>
      <c r="M18" s="259"/>
      <c r="N18" s="260"/>
      <c r="O18" s="251"/>
      <c r="P18" s="252"/>
      <c r="Q18" s="253"/>
      <c r="R18" s="254"/>
    </row>
    <row r="19" spans="1:18" ht="15" customHeight="1">
      <c r="A19" s="235">
        <v>4</v>
      </c>
      <c r="B19" s="236" t="str">
        <f>'Nasazení do skupin'!B36</f>
        <v>TJ Dynamo ČEZ České Budějovice "C" -</v>
      </c>
      <c r="C19" s="238"/>
      <c r="D19" s="239"/>
      <c r="E19" s="240"/>
      <c r="F19" s="238"/>
      <c r="G19" s="239"/>
      <c r="H19" s="240"/>
      <c r="I19" s="256"/>
      <c r="J19" s="257"/>
      <c r="K19" s="257"/>
      <c r="L19" s="261">
        <v>2018</v>
      </c>
      <c r="M19" s="261"/>
      <c r="N19" s="261"/>
      <c r="O19" s="242"/>
      <c r="P19" s="242"/>
      <c r="Q19" s="243"/>
      <c r="R19" s="244"/>
    </row>
    <row r="20" spans="1:18" ht="15.75" customHeight="1">
      <c r="A20" s="235"/>
      <c r="B20" s="236"/>
      <c r="C20" s="238"/>
      <c r="D20" s="239"/>
      <c r="E20" s="240"/>
      <c r="F20" s="238"/>
      <c r="G20" s="239"/>
      <c r="H20" s="240"/>
      <c r="I20" s="256"/>
      <c r="J20" s="257"/>
      <c r="K20" s="257"/>
      <c r="L20" s="261"/>
      <c r="M20" s="261"/>
      <c r="N20" s="261"/>
      <c r="O20" s="242"/>
      <c r="P20" s="242"/>
      <c r="Q20" s="243"/>
      <c r="R20" s="244"/>
    </row>
    <row r="21" spans="1:18" ht="15" customHeight="1">
      <c r="A21" s="235"/>
      <c r="B21" s="236"/>
      <c r="C21" s="248"/>
      <c r="D21" s="249"/>
      <c r="E21" s="250"/>
      <c r="F21" s="248"/>
      <c r="G21" s="249"/>
      <c r="H21" s="250"/>
      <c r="I21" s="248"/>
      <c r="J21" s="249"/>
      <c r="K21" s="249"/>
      <c r="L21" s="261"/>
      <c r="M21" s="261"/>
      <c r="N21" s="261"/>
      <c r="O21" s="262"/>
      <c r="P21" s="252"/>
      <c r="Q21" s="253"/>
      <c r="R21" s="254"/>
    </row>
    <row r="22" spans="1:18" ht="15.75" customHeight="1">
      <c r="A22" s="235"/>
      <c r="B22" s="236"/>
      <c r="C22" s="248"/>
      <c r="D22" s="249"/>
      <c r="E22" s="250"/>
      <c r="F22" s="248"/>
      <c r="G22" s="249"/>
      <c r="H22" s="250"/>
      <c r="I22" s="248"/>
      <c r="J22" s="249"/>
      <c r="K22" s="249"/>
      <c r="L22" s="261"/>
      <c r="M22" s="261"/>
      <c r="N22" s="261"/>
      <c r="O22" s="262"/>
      <c r="P22" s="252"/>
      <c r="Q22" s="253"/>
      <c r="R22" s="254"/>
    </row>
    <row r="24" spans="1:28" ht="24.75" customHeight="1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5" customHeight="1">
      <c r="A25" s="293"/>
      <c r="B25" s="294"/>
      <c r="C25" s="294"/>
      <c r="D25" s="295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81"/>
      <c r="P25" s="82"/>
      <c r="Q25" s="82"/>
      <c r="R25" s="83"/>
      <c r="S25" s="84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5" customHeight="1">
      <c r="A26" s="293"/>
      <c r="B26" s="294"/>
      <c r="C26" s="294"/>
      <c r="D26" s="295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85"/>
      <c r="P26" s="82"/>
      <c r="Q26" s="16"/>
      <c r="R26" s="83"/>
      <c r="S26" s="84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5" customHeight="1">
      <c r="A27" s="293"/>
      <c r="B27" s="294"/>
      <c r="C27" s="294"/>
      <c r="D27" s="295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81"/>
      <c r="P27" s="82"/>
      <c r="Q27" s="82"/>
      <c r="R27" s="83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5" customHeight="1">
      <c r="A28" s="293"/>
      <c r="B28" s="294"/>
      <c r="C28" s="294"/>
      <c r="D28" s="295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85"/>
      <c r="P28" s="82"/>
      <c r="Q28" s="16"/>
      <c r="R28" s="83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2.75" customHeight="1">
      <c r="A29" s="293"/>
      <c r="B29" s="294"/>
      <c r="C29" s="294"/>
      <c r="D29" s="295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81"/>
      <c r="P29" s="82"/>
      <c r="Q29" s="82"/>
      <c r="R29" s="83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2.75" customHeight="1">
      <c r="A30" s="293"/>
      <c r="B30" s="294"/>
      <c r="C30" s="294"/>
      <c r="D30" s="295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85"/>
      <c r="P30" s="82"/>
      <c r="Q30" s="16"/>
      <c r="R30" s="83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5" customHeight="1">
      <c r="A31" s="293"/>
      <c r="B31" s="294"/>
      <c r="C31" s="294"/>
      <c r="D31" s="295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81"/>
      <c r="P31" s="82"/>
      <c r="Q31" s="82"/>
      <c r="R31" s="83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5.75" customHeight="1">
      <c r="A32" s="293"/>
      <c r="B32" s="294"/>
      <c r="C32" s="294"/>
      <c r="D32" s="295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85"/>
      <c r="P32" s="82"/>
      <c r="Q32" s="16"/>
      <c r="R32" s="83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5" customHeight="1">
      <c r="A33" s="293"/>
      <c r="B33" s="294"/>
      <c r="C33" s="294"/>
      <c r="D33" s="295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81"/>
      <c r="P33" s="82"/>
      <c r="Q33" s="82"/>
      <c r="R33" s="83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5" customHeight="1">
      <c r="A34" s="293"/>
      <c r="B34" s="294"/>
      <c r="C34" s="294"/>
      <c r="D34" s="295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85"/>
      <c r="P34" s="82"/>
      <c r="Q34" s="16"/>
      <c r="R34" s="83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5" customHeight="1">
      <c r="A35" s="293"/>
      <c r="B35" s="294"/>
      <c r="C35" s="294"/>
      <c r="D35" s="295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81"/>
      <c r="P35" s="82"/>
      <c r="Q35" s="82"/>
      <c r="R35" s="83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15" customHeight="1">
      <c r="A36" s="293"/>
      <c r="B36" s="294"/>
      <c r="C36" s="294"/>
      <c r="D36" s="295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85"/>
      <c r="P36" s="82"/>
      <c r="Q36" s="16"/>
      <c r="R36" s="83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6:54" ht="22.5">
      <c r="P37" s="296"/>
      <c r="Q37" s="296"/>
      <c r="R37" s="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</row>
    <row r="38" spans="20:54" ht="21">
      <c r="T38" s="298"/>
      <c r="U38" s="298"/>
      <c r="V38" s="298"/>
      <c r="W38" s="298"/>
      <c r="X38" s="298"/>
      <c r="Y38" s="298"/>
      <c r="Z38" s="298"/>
      <c r="AA38" s="299"/>
      <c r="AB38" s="299"/>
      <c r="AC38" s="299"/>
      <c r="AD38" s="299"/>
      <c r="AE38" s="299"/>
      <c r="AF38" s="299"/>
      <c r="AH38" s="86"/>
      <c r="AI38" s="298"/>
      <c r="AJ38" s="298"/>
      <c r="AK38" s="298"/>
      <c r="AL38" s="298"/>
      <c r="AM38" s="298"/>
      <c r="AN38" s="298"/>
      <c r="AO38" s="87"/>
      <c r="AP38" s="88"/>
      <c r="AQ38" s="88"/>
      <c r="AR38" s="88"/>
      <c r="AS38" s="88"/>
      <c r="AT38" s="88"/>
      <c r="AU38" s="298"/>
      <c r="AV38" s="298"/>
      <c r="AW38" s="298"/>
      <c r="AX38" s="298"/>
      <c r="AY38" s="86"/>
      <c r="AZ38" s="86"/>
      <c r="BA38" s="86"/>
      <c r="BB38" s="86"/>
    </row>
    <row r="40" spans="20:54" ht="21">
      <c r="T40" s="299"/>
      <c r="U40" s="299"/>
      <c r="V40" s="299"/>
      <c r="W40" s="299"/>
      <c r="X40" s="299"/>
      <c r="Y40" s="299"/>
      <c r="Z40" s="299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86"/>
      <c r="AL40" s="299"/>
      <c r="AM40" s="299"/>
      <c r="AN40" s="299"/>
      <c r="AO40" s="299"/>
      <c r="AP40" s="299"/>
      <c r="AQ40" s="299"/>
      <c r="AR40" s="299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</row>
    <row r="43" spans="20:54" ht="15">
      <c r="T43" s="301"/>
      <c r="U43" s="301"/>
      <c r="V43" s="301"/>
      <c r="W43" s="301"/>
      <c r="X43" s="301"/>
      <c r="Y43" s="301"/>
      <c r="Z43" s="89"/>
      <c r="AA43" s="301"/>
      <c r="AB43" s="301"/>
      <c r="AC43" s="89"/>
      <c r="AD43" s="89"/>
      <c r="AE43" s="89"/>
      <c r="AF43" s="301"/>
      <c r="AG43" s="301"/>
      <c r="AH43" s="301"/>
      <c r="AI43" s="301"/>
      <c r="AJ43" s="301"/>
      <c r="AK43" s="301"/>
      <c r="AL43" s="89"/>
      <c r="AM43" s="89"/>
      <c r="AN43" s="89"/>
      <c r="AO43" s="89"/>
      <c r="AP43" s="89"/>
      <c r="AQ43" s="89"/>
      <c r="AR43" s="301"/>
      <c r="AS43" s="301"/>
      <c r="AT43" s="301"/>
      <c r="AU43" s="301"/>
      <c r="AV43" s="301"/>
      <c r="AW43" s="301"/>
      <c r="AX43" s="89"/>
      <c r="AY43" s="89"/>
      <c r="AZ43" s="89"/>
      <c r="BA43" s="89"/>
      <c r="BB43" s="89"/>
    </row>
    <row r="50" spans="20:54" ht="15" customHeight="1"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</row>
    <row r="51" spans="20:54" ht="15" customHeight="1"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</row>
    <row r="53" spans="20:54" ht="15" customHeight="1"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</row>
    <row r="54" spans="20:54" ht="15" customHeight="1"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</row>
    <row r="55" spans="20:54" ht="21">
      <c r="T55" s="298"/>
      <c r="U55" s="298"/>
      <c r="V55" s="298"/>
      <c r="W55" s="298"/>
      <c r="X55" s="298"/>
      <c r="Y55" s="298"/>
      <c r="Z55" s="298"/>
      <c r="AA55" s="299"/>
      <c r="AB55" s="299"/>
      <c r="AC55" s="299"/>
      <c r="AD55" s="299"/>
      <c r="AE55" s="299"/>
      <c r="AF55" s="299"/>
      <c r="AG55" s="86"/>
      <c r="AH55" s="86"/>
      <c r="AI55" s="298"/>
      <c r="AJ55" s="298"/>
      <c r="AK55" s="298"/>
      <c r="AL55" s="298"/>
      <c r="AM55" s="298"/>
      <c r="AN55" s="298"/>
      <c r="AO55" s="87"/>
      <c r="AP55" s="88"/>
      <c r="AQ55" s="88"/>
      <c r="AR55" s="88"/>
      <c r="AS55" s="88"/>
      <c r="AT55" s="88"/>
      <c r="AU55" s="298"/>
      <c r="AV55" s="298"/>
      <c r="AW55" s="298"/>
      <c r="AX55" s="298"/>
      <c r="AY55" s="86"/>
      <c r="AZ55" s="86"/>
      <c r="BA55" s="86"/>
      <c r="BB55" s="86"/>
    </row>
    <row r="57" spans="20:54" ht="21">
      <c r="T57" s="299"/>
      <c r="U57" s="299"/>
      <c r="V57" s="299"/>
      <c r="W57" s="299"/>
      <c r="X57" s="299"/>
      <c r="Y57" s="299"/>
      <c r="Z57" s="299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86"/>
      <c r="AL57" s="299"/>
      <c r="AM57" s="299"/>
      <c r="AN57" s="299"/>
      <c r="AO57" s="299"/>
      <c r="AP57" s="299"/>
      <c r="AQ57" s="299"/>
      <c r="AR57" s="299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</row>
    <row r="60" spans="20:54" ht="15">
      <c r="T60" s="301"/>
      <c r="U60" s="301"/>
      <c r="V60" s="301"/>
      <c r="W60" s="301"/>
      <c r="X60" s="301"/>
      <c r="Y60" s="301"/>
      <c r="Z60" s="89"/>
      <c r="AA60" s="301"/>
      <c r="AB60" s="301"/>
      <c r="AC60" s="89"/>
      <c r="AD60" s="89"/>
      <c r="AE60" s="89"/>
      <c r="AF60" s="301"/>
      <c r="AG60" s="301"/>
      <c r="AH60" s="301"/>
      <c r="AI60" s="301"/>
      <c r="AJ60" s="301"/>
      <c r="AK60" s="301"/>
      <c r="AL60" s="89"/>
      <c r="AM60" s="89"/>
      <c r="AN60" s="89"/>
      <c r="AO60" s="89"/>
      <c r="AP60" s="89"/>
      <c r="AQ60" s="89"/>
      <c r="AR60" s="301"/>
      <c r="AS60" s="301"/>
      <c r="AT60" s="301"/>
      <c r="AU60" s="301"/>
      <c r="AV60" s="301"/>
      <c r="AW60" s="301"/>
      <c r="AX60" s="89"/>
      <c r="AY60" s="89"/>
      <c r="AZ60" s="89"/>
      <c r="BA60" s="89"/>
      <c r="BB60" s="89"/>
    </row>
    <row r="67" spans="20:54" ht="15" customHeight="1"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</row>
    <row r="68" spans="20:54" ht="15" customHeight="1"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</row>
    <row r="72" spans="20:54" ht="22.5"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</row>
    <row r="73" spans="20:54" ht="21">
      <c r="T73" s="298"/>
      <c r="U73" s="298"/>
      <c r="V73" s="298"/>
      <c r="W73" s="298"/>
      <c r="X73" s="298"/>
      <c r="Y73" s="298"/>
      <c r="Z73" s="298"/>
      <c r="AA73" s="299"/>
      <c r="AB73" s="299"/>
      <c r="AC73" s="299"/>
      <c r="AD73" s="299"/>
      <c r="AE73" s="299"/>
      <c r="AF73" s="299"/>
      <c r="AG73" s="86"/>
      <c r="AH73" s="86"/>
      <c r="AI73" s="298"/>
      <c r="AJ73" s="298"/>
      <c r="AK73" s="298"/>
      <c r="AL73" s="298"/>
      <c r="AM73" s="298"/>
      <c r="AN73" s="298"/>
      <c r="AO73" s="87"/>
      <c r="AP73" s="88"/>
      <c r="AQ73" s="88"/>
      <c r="AR73" s="88"/>
      <c r="AS73" s="88"/>
      <c r="AT73" s="88"/>
      <c r="AU73" s="298"/>
      <c r="AV73" s="298"/>
      <c r="AW73" s="298"/>
      <c r="AX73" s="298"/>
      <c r="AY73" s="86"/>
      <c r="AZ73" s="86"/>
      <c r="BA73" s="86"/>
      <c r="BB73" s="86"/>
    </row>
    <row r="75" spans="20:54" ht="21">
      <c r="T75" s="299"/>
      <c r="U75" s="299"/>
      <c r="V75" s="299"/>
      <c r="W75" s="299"/>
      <c r="X75" s="299"/>
      <c r="Y75" s="299"/>
      <c r="Z75" s="299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86"/>
      <c r="AL75" s="299"/>
      <c r="AM75" s="299"/>
      <c r="AN75" s="299"/>
      <c r="AO75" s="299"/>
      <c r="AP75" s="299"/>
      <c r="AQ75" s="299"/>
      <c r="AR75" s="299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</row>
    <row r="78" spans="20:54" ht="15">
      <c r="T78" s="301"/>
      <c r="U78" s="301"/>
      <c r="V78" s="301"/>
      <c r="W78" s="301"/>
      <c r="X78" s="301"/>
      <c r="Y78" s="301"/>
      <c r="Z78" s="89"/>
      <c r="AA78" s="301"/>
      <c r="AB78" s="301"/>
      <c r="AC78" s="89"/>
      <c r="AD78" s="89"/>
      <c r="AE78" s="89"/>
      <c r="AF78" s="301"/>
      <c r="AG78" s="301"/>
      <c r="AH78" s="301"/>
      <c r="AI78" s="301"/>
      <c r="AJ78" s="301"/>
      <c r="AK78" s="301"/>
      <c r="AL78" s="89"/>
      <c r="AM78" s="89"/>
      <c r="AN78" s="89"/>
      <c r="AO78" s="89"/>
      <c r="AP78" s="89"/>
      <c r="AQ78" s="89"/>
      <c r="AR78" s="301"/>
      <c r="AS78" s="301"/>
      <c r="AT78" s="301"/>
      <c r="AU78" s="301"/>
      <c r="AV78" s="301"/>
      <c r="AW78" s="301"/>
      <c r="AX78" s="89"/>
      <c r="AY78" s="89"/>
      <c r="AZ78" s="89"/>
      <c r="BA78" s="89"/>
      <c r="BB78" s="89"/>
    </row>
    <row r="85" spans="20:54" ht="15" customHeight="1"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</row>
    <row r="86" spans="20:54" ht="15" customHeight="1"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</row>
    <row r="90" spans="20:54" ht="22.5"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</row>
    <row r="91" spans="20:54" ht="21">
      <c r="T91" s="298"/>
      <c r="U91" s="298"/>
      <c r="V91" s="298"/>
      <c r="W91" s="298"/>
      <c r="X91" s="298"/>
      <c r="Y91" s="298"/>
      <c r="Z91" s="298"/>
      <c r="AA91" s="299"/>
      <c r="AB91" s="299"/>
      <c r="AC91" s="299"/>
      <c r="AD91" s="299"/>
      <c r="AE91" s="299"/>
      <c r="AF91" s="299"/>
      <c r="AG91" s="86"/>
      <c r="AH91" s="86"/>
      <c r="AI91" s="298"/>
      <c r="AJ91" s="298"/>
      <c r="AK91" s="298"/>
      <c r="AL91" s="298"/>
      <c r="AM91" s="298"/>
      <c r="AN91" s="298"/>
      <c r="AO91" s="87"/>
      <c r="AP91" s="88"/>
      <c r="AQ91" s="88"/>
      <c r="AR91" s="88"/>
      <c r="AS91" s="88"/>
      <c r="AT91" s="88"/>
      <c r="AU91" s="298"/>
      <c r="AV91" s="298"/>
      <c r="AW91" s="298"/>
      <c r="AX91" s="298"/>
      <c r="AY91" s="86"/>
      <c r="AZ91" s="86"/>
      <c r="BA91" s="86"/>
      <c r="BB91" s="86"/>
    </row>
    <row r="93" spans="20:54" ht="21">
      <c r="T93" s="299"/>
      <c r="U93" s="299"/>
      <c r="V93" s="299"/>
      <c r="W93" s="299"/>
      <c r="X93" s="299"/>
      <c r="Y93" s="299"/>
      <c r="Z93" s="299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86"/>
      <c r="AL93" s="299"/>
      <c r="AM93" s="299"/>
      <c r="AN93" s="299"/>
      <c r="AO93" s="299"/>
      <c r="AP93" s="299"/>
      <c r="AQ93" s="299"/>
      <c r="AR93" s="299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</row>
    <row r="96" spans="20:54" ht="15">
      <c r="T96" s="301"/>
      <c r="U96" s="301"/>
      <c r="V96" s="301"/>
      <c r="W96" s="301"/>
      <c r="X96" s="301"/>
      <c r="Y96" s="301"/>
      <c r="Z96" s="89"/>
      <c r="AA96" s="301"/>
      <c r="AB96" s="301"/>
      <c r="AC96" s="89"/>
      <c r="AD96" s="89"/>
      <c r="AE96" s="89"/>
      <c r="AF96" s="301"/>
      <c r="AG96" s="301"/>
      <c r="AH96" s="301"/>
      <c r="AI96" s="301"/>
      <c r="AJ96" s="301"/>
      <c r="AK96" s="301"/>
      <c r="AL96" s="89"/>
      <c r="AM96" s="89"/>
      <c r="AN96" s="89"/>
      <c r="AO96" s="89"/>
      <c r="AP96" s="89"/>
      <c r="AQ96" s="90"/>
      <c r="AR96" s="301"/>
      <c r="AS96" s="301"/>
      <c r="AT96" s="301"/>
      <c r="AU96" s="301"/>
      <c r="AV96" s="301"/>
      <c r="AW96" s="301"/>
      <c r="AX96" s="89"/>
      <c r="AY96" s="89"/>
      <c r="AZ96" s="89"/>
      <c r="BA96" s="89"/>
      <c r="BB96" s="89"/>
    </row>
    <row r="103" spans="20:54" ht="15" customHeight="1">
      <c r="T103" s="298" t="s">
        <v>144</v>
      </c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98"/>
    </row>
    <row r="104" spans="20:54" ht="15" customHeight="1"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</row>
    <row r="107" spans="20:54" ht="22.5">
      <c r="T107" s="297" t="s">
        <v>145</v>
      </c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97"/>
    </row>
    <row r="108" spans="20:54" ht="21">
      <c r="T108" s="298" t="s">
        <v>146</v>
      </c>
      <c r="U108" s="298"/>
      <c r="V108" s="298"/>
      <c r="W108" s="298"/>
      <c r="X108" s="298"/>
      <c r="Y108" s="298"/>
      <c r="Z108" s="298"/>
      <c r="AA108" s="299" t="str">
        <f>C4</f>
        <v>České Budějovice 10.11.2018</v>
      </c>
      <c r="AB108" s="299"/>
      <c r="AC108" s="299"/>
      <c r="AD108" s="299"/>
      <c r="AE108" s="299"/>
      <c r="AF108" s="299"/>
      <c r="AG108" s="86"/>
      <c r="AH108" s="86"/>
      <c r="AI108" s="298" t="s">
        <v>147</v>
      </c>
      <c r="AJ108" s="298"/>
      <c r="AK108" s="298"/>
      <c r="AL108" s="298"/>
      <c r="AM108" s="298"/>
      <c r="AN108" s="298"/>
      <c r="AO108" s="87" t="str">
        <f>CONCATENATE("(",P4,"-5)")</f>
        <v>(-5)</v>
      </c>
      <c r="AP108" s="88"/>
      <c r="AQ108" s="88"/>
      <c r="AR108" s="88"/>
      <c r="AS108" s="88"/>
      <c r="AT108" s="88"/>
      <c r="AU108" s="298" t="s">
        <v>148</v>
      </c>
      <c r="AV108" s="298"/>
      <c r="AW108" s="298"/>
      <c r="AX108" s="298"/>
      <c r="AY108" s="86"/>
      <c r="AZ108" s="86"/>
      <c r="BA108" s="86"/>
      <c r="BB108" s="86"/>
    </row>
    <row r="110" spans="20:54" ht="21">
      <c r="T110" s="299" t="s">
        <v>149</v>
      </c>
      <c r="U110" s="299"/>
      <c r="V110" s="299"/>
      <c r="W110" s="299"/>
      <c r="X110" s="299"/>
      <c r="Y110" s="299"/>
      <c r="Z110" s="299"/>
      <c r="AA110" s="300" t="e">
        <f>NA()</f>
        <v>#N/A</v>
      </c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86"/>
      <c r="AL110" s="299" t="s">
        <v>150</v>
      </c>
      <c r="AM110" s="299"/>
      <c r="AN110" s="299"/>
      <c r="AO110" s="299"/>
      <c r="AP110" s="299"/>
      <c r="AQ110" s="299"/>
      <c r="AR110" s="299"/>
      <c r="AS110" s="300" t="e">
        <f>NA()</f>
        <v>#N/A</v>
      </c>
      <c r="AT110" s="300"/>
      <c r="AU110" s="300"/>
      <c r="AV110" s="300"/>
      <c r="AW110" s="300"/>
      <c r="AX110" s="300"/>
      <c r="AY110" s="300"/>
      <c r="AZ110" s="300"/>
      <c r="BA110" s="300"/>
      <c r="BB110" s="300"/>
    </row>
    <row r="113" spans="20:54" ht="15">
      <c r="T113" s="301" t="s">
        <v>151</v>
      </c>
      <c r="U113" s="301"/>
      <c r="V113" s="301"/>
      <c r="W113" s="301"/>
      <c r="X113" s="301"/>
      <c r="Y113" s="301"/>
      <c r="Z113" s="89"/>
      <c r="AA113" s="301"/>
      <c r="AB113" s="301"/>
      <c r="AC113" s="89"/>
      <c r="AD113" s="89"/>
      <c r="AE113" s="89"/>
      <c r="AF113" s="301" t="s">
        <v>152</v>
      </c>
      <c r="AG113" s="301"/>
      <c r="AH113" s="301"/>
      <c r="AI113" s="301"/>
      <c r="AJ113" s="301"/>
      <c r="AK113" s="301"/>
      <c r="AL113" s="89"/>
      <c r="AM113" s="89"/>
      <c r="AN113" s="89"/>
      <c r="AO113" s="89"/>
      <c r="AP113" s="89"/>
      <c r="AQ113" s="89"/>
      <c r="AR113" s="301" t="s">
        <v>153</v>
      </c>
      <c r="AS113" s="301"/>
      <c r="AT113" s="301"/>
      <c r="AU113" s="301"/>
      <c r="AV113" s="301"/>
      <c r="AW113" s="301"/>
      <c r="AX113" s="89"/>
      <c r="AY113" s="89"/>
      <c r="AZ113" s="89"/>
      <c r="BA113" s="89"/>
      <c r="BB113" s="89"/>
    </row>
    <row r="115" spans="20:53" ht="14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154</v>
      </c>
      <c r="AQ115" t="s">
        <v>155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3" ht="14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298" t="s">
        <v>144</v>
      </c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</row>
    <row r="122" spans="20:54" ht="15" customHeight="1"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8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298"/>
      <c r="BA122" s="298"/>
      <c r="BB122" s="298"/>
    </row>
    <row r="126" spans="20:54" ht="22.5">
      <c r="T126" s="297" t="s">
        <v>145</v>
      </c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</row>
    <row r="127" spans="20:54" ht="21">
      <c r="T127" s="298" t="s">
        <v>146</v>
      </c>
      <c r="U127" s="298"/>
      <c r="V127" s="298"/>
      <c r="W127" s="298"/>
      <c r="X127" s="298"/>
      <c r="Y127" s="298"/>
      <c r="Z127" s="298"/>
      <c r="AA127" s="299" t="str">
        <f>C4</f>
        <v>České Budějovice 10.11.2018</v>
      </c>
      <c r="AB127" s="299"/>
      <c r="AC127" s="299"/>
      <c r="AD127" s="299"/>
      <c r="AE127" s="299"/>
      <c r="AF127" s="299"/>
      <c r="AG127" s="86"/>
      <c r="AH127" s="86"/>
      <c r="AI127" s="298" t="s">
        <v>147</v>
      </c>
      <c r="AJ127" s="298"/>
      <c r="AK127" s="298"/>
      <c r="AL127" s="298"/>
      <c r="AM127" s="298"/>
      <c r="AN127" s="298"/>
      <c r="AO127" s="87" t="str">
        <f>CONCATENATE("(",P4,"-6)")</f>
        <v>(-6)</v>
      </c>
      <c r="AP127" s="88"/>
      <c r="AQ127" s="88"/>
      <c r="AR127" s="88"/>
      <c r="AS127" s="88"/>
      <c r="AT127" s="88"/>
      <c r="AU127" s="298" t="s">
        <v>148</v>
      </c>
      <c r="AV127" s="298"/>
      <c r="AW127" s="298"/>
      <c r="AX127" s="298"/>
      <c r="AY127" s="86"/>
      <c r="AZ127" s="86"/>
      <c r="BA127" s="86"/>
      <c r="BB127" s="86"/>
    </row>
    <row r="129" spans="20:54" ht="21">
      <c r="T129" s="299" t="s">
        <v>149</v>
      </c>
      <c r="U129" s="299"/>
      <c r="V129" s="299"/>
      <c r="W129" s="299"/>
      <c r="X129" s="299"/>
      <c r="Y129" s="299"/>
      <c r="Z129" s="299"/>
      <c r="AA129" s="300" t="e">
        <f>NA()</f>
        <v>#N/A</v>
      </c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86"/>
      <c r="AL129" s="299" t="s">
        <v>150</v>
      </c>
      <c r="AM129" s="299"/>
      <c r="AN129" s="299"/>
      <c r="AO129" s="299"/>
      <c r="AP129" s="299"/>
      <c r="AQ129" s="299"/>
      <c r="AR129" s="299"/>
      <c r="AS129" s="300" t="e">
        <f>NA()</f>
        <v>#N/A</v>
      </c>
      <c r="AT129" s="300"/>
      <c r="AU129" s="300"/>
      <c r="AV129" s="300"/>
      <c r="AW129" s="300"/>
      <c r="AX129" s="300"/>
      <c r="AY129" s="300"/>
      <c r="AZ129" s="300"/>
      <c r="BA129" s="300"/>
      <c r="BB129" s="300"/>
    </row>
    <row r="132" spans="20:54" ht="15">
      <c r="T132" s="301" t="s">
        <v>151</v>
      </c>
      <c r="U132" s="301"/>
      <c r="V132" s="301"/>
      <c r="W132" s="301"/>
      <c r="X132" s="301"/>
      <c r="Y132" s="301"/>
      <c r="Z132" s="89"/>
      <c r="AA132" s="301"/>
      <c r="AB132" s="301"/>
      <c r="AC132" s="89"/>
      <c r="AD132" s="89"/>
      <c r="AE132" s="89"/>
      <c r="AF132" s="301" t="s">
        <v>152</v>
      </c>
      <c r="AG132" s="301"/>
      <c r="AH132" s="301"/>
      <c r="AI132" s="301"/>
      <c r="AJ132" s="301"/>
      <c r="AK132" s="301"/>
      <c r="AL132" s="89"/>
      <c r="AM132" s="89"/>
      <c r="AN132" s="89"/>
      <c r="AO132" s="89"/>
      <c r="AP132" s="89"/>
      <c r="AQ132" s="89"/>
      <c r="AR132" s="301" t="s">
        <v>153</v>
      </c>
      <c r="AS132" s="301"/>
      <c r="AT132" s="301"/>
      <c r="AU132" s="301"/>
      <c r="AV132" s="301"/>
      <c r="AW132" s="301"/>
      <c r="AX132" s="89"/>
      <c r="AY132" s="89"/>
      <c r="AZ132" s="89"/>
      <c r="BA132" s="89"/>
      <c r="BB132" s="89"/>
    </row>
    <row r="134" spans="20:54" ht="14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154</v>
      </c>
      <c r="AQ134" t="s">
        <v>155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155</v>
      </c>
    </row>
    <row r="135" spans="20:54" ht="14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155</v>
      </c>
    </row>
    <row r="139" spans="20:54" ht="15" customHeight="1">
      <c r="T139" s="298" t="s">
        <v>144</v>
      </c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8"/>
      <c r="BB139" s="298"/>
    </row>
    <row r="140" spans="20:54" ht="14.25"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  <c r="BB140" s="302"/>
    </row>
  </sheetData>
  <sheetProtection selectLockedCells="1" selectUnlockedCells="1"/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2:S36"/>
  <sheetViews>
    <sheetView showGridLines="0" zoomScale="72" zoomScaleNormal="72" zoomScalePageLayoutView="0" workbookViewId="0" topLeftCell="A4">
      <selection activeCell="R21" sqref="R21"/>
    </sheetView>
  </sheetViews>
  <sheetFormatPr defaultColWidth="8.421875" defaultRowHeight="15"/>
  <cols>
    <col min="1" max="1" width="4.00390625" style="0" customWidth="1"/>
    <col min="2" max="2" width="35.2812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140625" style="0" customWidth="1"/>
    <col min="16" max="16" width="1.421875" style="0" customWidth="1"/>
    <col min="17" max="17" width="4.140625" style="0" customWidth="1"/>
    <col min="18" max="18" width="6.7109375" style="0" customWidth="1"/>
    <col min="19" max="220" width="8.421875" style="0" customWidth="1"/>
    <col min="221" max="221" width="4.00390625" style="0" customWidth="1"/>
    <col min="222" max="222" width="35.28125" style="0" customWidth="1"/>
    <col min="223" max="223" width="4.28125" style="0" customWidth="1"/>
    <col min="224" max="224" width="1.421875" style="0" customWidth="1"/>
    <col min="225" max="226" width="4.28125" style="0" customWidth="1"/>
    <col min="227" max="227" width="1.421875" style="0" customWidth="1"/>
    <col min="228" max="229" width="4.28125" style="0" customWidth="1"/>
    <col min="230" max="230" width="1.421875" style="0" customWidth="1"/>
    <col min="231" max="232" width="4.28125" style="0" customWidth="1"/>
    <col min="233" max="233" width="1.421875" style="0" customWidth="1"/>
    <col min="234" max="234" width="4.28125" style="0" customWidth="1"/>
    <col min="235" max="235" width="4.7109375" style="0" customWidth="1"/>
    <col min="236" max="236" width="1.421875" style="0" customWidth="1"/>
    <col min="237" max="237" width="4.7109375" style="0" customWidth="1"/>
    <col min="238" max="238" width="6.7109375" style="0" customWidth="1"/>
  </cols>
  <sheetData>
    <row r="2" spans="1:18" ht="15" customHeight="1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5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134</v>
      </c>
      <c r="B4" s="230"/>
      <c r="C4" s="261" t="str">
        <f>'Nasazení do skupin'!B3</f>
        <v>České Budějovice 10.11.2018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</row>
    <row r="5" spans="1:18" ht="15" customHeight="1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5.75" customHeight="1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5" t="s">
        <v>138</v>
      </c>
    </row>
    <row r="7" spans="1:18" ht="15" customHeight="1">
      <c r="A7" s="264">
        <v>1</v>
      </c>
      <c r="B7" s="236" t="str">
        <f>'Nasazení do skupin'!B33</f>
        <v>TJ SLAVOJ Český Brod "A" -</v>
      </c>
      <c r="C7" s="258"/>
      <c r="D7" s="258"/>
      <c r="E7" s="258"/>
      <c r="F7" s="265">
        <f>O35</f>
        <v>2</v>
      </c>
      <c r="G7" s="265" t="s">
        <v>140</v>
      </c>
      <c r="H7" s="266">
        <f>Q35</f>
        <v>0</v>
      </c>
      <c r="I7" s="267">
        <f>Q29</f>
        <v>2</v>
      </c>
      <c r="J7" s="265" t="s">
        <v>140</v>
      </c>
      <c r="K7" s="266">
        <f>O29</f>
        <v>0</v>
      </c>
      <c r="L7" s="267">
        <f>O25</f>
        <v>2</v>
      </c>
      <c r="M7" s="265" t="s">
        <v>140</v>
      </c>
      <c r="N7" s="266">
        <f>Q25</f>
        <v>0</v>
      </c>
      <c r="O7" s="268">
        <f>F7+I7+L7</f>
        <v>6</v>
      </c>
      <c r="P7" s="269" t="s">
        <v>140</v>
      </c>
      <c r="Q7" s="270">
        <f>H7+K7+N7</f>
        <v>0</v>
      </c>
      <c r="R7" s="271">
        <v>6</v>
      </c>
    </row>
    <row r="8" spans="1:18" ht="15.75" customHeight="1">
      <c r="A8" s="264"/>
      <c r="B8" s="236"/>
      <c r="C8" s="258"/>
      <c r="D8" s="258"/>
      <c r="E8" s="258"/>
      <c r="F8" s="265"/>
      <c r="G8" s="265"/>
      <c r="H8" s="266"/>
      <c r="I8" s="267"/>
      <c r="J8" s="265"/>
      <c r="K8" s="266"/>
      <c r="L8" s="267"/>
      <c r="M8" s="265"/>
      <c r="N8" s="266"/>
      <c r="O8" s="268"/>
      <c r="P8" s="269"/>
      <c r="Q8" s="270"/>
      <c r="R8" s="271"/>
    </row>
    <row r="9" spans="1:18" ht="15" customHeight="1">
      <c r="A9" s="264"/>
      <c r="B9" s="236"/>
      <c r="C9" s="258"/>
      <c r="D9" s="258"/>
      <c r="E9" s="258"/>
      <c r="F9" s="272">
        <f>O36</f>
        <v>20</v>
      </c>
      <c r="G9" s="272" t="s">
        <v>140</v>
      </c>
      <c r="H9" s="273">
        <f>Q36</f>
        <v>10</v>
      </c>
      <c r="I9" s="274">
        <f>Q30</f>
        <v>20</v>
      </c>
      <c r="J9" s="275" t="s">
        <v>140</v>
      </c>
      <c r="K9" s="276">
        <f>O30</f>
        <v>8</v>
      </c>
      <c r="L9" s="274">
        <f>O26</f>
        <v>20</v>
      </c>
      <c r="M9" s="275" t="s">
        <v>140</v>
      </c>
      <c r="N9" s="276">
        <f>Q26</f>
        <v>7</v>
      </c>
      <c r="O9" s="277">
        <f>F9+I9+L9</f>
        <v>60</v>
      </c>
      <c r="P9" s="278" t="s">
        <v>140</v>
      </c>
      <c r="Q9" s="279">
        <f>H9+K9+N9</f>
        <v>25</v>
      </c>
      <c r="R9" s="280">
        <v>1</v>
      </c>
    </row>
    <row r="10" spans="1:18" ht="15.75" customHeight="1">
      <c r="A10" s="264"/>
      <c r="B10" s="236"/>
      <c r="C10" s="258"/>
      <c r="D10" s="258"/>
      <c r="E10" s="258"/>
      <c r="F10" s="272"/>
      <c r="G10" s="272"/>
      <c r="H10" s="273"/>
      <c r="I10" s="274"/>
      <c r="J10" s="275"/>
      <c r="K10" s="276"/>
      <c r="L10" s="274"/>
      <c r="M10" s="275"/>
      <c r="N10" s="276"/>
      <c r="O10" s="277"/>
      <c r="P10" s="278"/>
      <c r="Q10" s="279"/>
      <c r="R10" s="280"/>
    </row>
    <row r="11" spans="1:18" ht="15" customHeight="1">
      <c r="A11" s="264">
        <v>2</v>
      </c>
      <c r="B11" s="236" t="str">
        <f>'Nasazení do skupin'!B34</f>
        <v>TJ Spartak MSEM Přerov "A" -</v>
      </c>
      <c r="C11" s="281">
        <f>H7</f>
        <v>0</v>
      </c>
      <c r="D11" s="282" t="s">
        <v>140</v>
      </c>
      <c r="E11" s="282">
        <f>F7</f>
        <v>2</v>
      </c>
      <c r="F11" s="255" t="s">
        <v>139</v>
      </c>
      <c r="G11" s="255"/>
      <c r="H11" s="255"/>
      <c r="I11" s="265">
        <f>O27</f>
        <v>2</v>
      </c>
      <c r="J11" s="265" t="s">
        <v>140</v>
      </c>
      <c r="K11" s="266">
        <f>Q27</f>
        <v>1</v>
      </c>
      <c r="L11" s="267">
        <f>O31</f>
        <v>2</v>
      </c>
      <c r="M11" s="265" t="s">
        <v>140</v>
      </c>
      <c r="N11" s="266">
        <f>Q31</f>
        <v>1</v>
      </c>
      <c r="O11" s="268">
        <f>C11+I11+L11</f>
        <v>4</v>
      </c>
      <c r="P11" s="269" t="s">
        <v>140</v>
      </c>
      <c r="Q11" s="270">
        <f>E11+K11+N11</f>
        <v>4</v>
      </c>
      <c r="R11" s="271">
        <v>4</v>
      </c>
    </row>
    <row r="12" spans="1:18" ht="15.75" customHeight="1">
      <c r="A12" s="264"/>
      <c r="B12" s="236"/>
      <c r="C12" s="281"/>
      <c r="D12" s="282"/>
      <c r="E12" s="282"/>
      <c r="F12" s="255"/>
      <c r="G12" s="255"/>
      <c r="H12" s="255"/>
      <c r="I12" s="265"/>
      <c r="J12" s="265"/>
      <c r="K12" s="266"/>
      <c r="L12" s="267"/>
      <c r="M12" s="265"/>
      <c r="N12" s="266"/>
      <c r="O12" s="268"/>
      <c r="P12" s="269"/>
      <c r="Q12" s="270"/>
      <c r="R12" s="271"/>
    </row>
    <row r="13" spans="1:18" ht="15" customHeight="1">
      <c r="A13" s="264"/>
      <c r="B13" s="236"/>
      <c r="C13" s="274">
        <f>H9</f>
        <v>10</v>
      </c>
      <c r="D13" s="275" t="s">
        <v>140</v>
      </c>
      <c r="E13" s="275">
        <f>F9</f>
        <v>20</v>
      </c>
      <c r="F13" s="255"/>
      <c r="G13" s="255"/>
      <c r="H13" s="255"/>
      <c r="I13" s="272">
        <f>O28</f>
        <v>29</v>
      </c>
      <c r="J13" s="272" t="s">
        <v>140</v>
      </c>
      <c r="K13" s="273">
        <f>Q28</f>
        <v>22</v>
      </c>
      <c r="L13" s="274">
        <f>O32</f>
        <v>29</v>
      </c>
      <c r="M13" s="275" t="s">
        <v>140</v>
      </c>
      <c r="N13" s="276">
        <f>Q32</f>
        <v>18</v>
      </c>
      <c r="O13" s="277">
        <f>C13+I13+L13</f>
        <v>68</v>
      </c>
      <c r="P13" s="278" t="s">
        <v>140</v>
      </c>
      <c r="Q13" s="279">
        <f>E13+K13+N13</f>
        <v>60</v>
      </c>
      <c r="R13" s="283">
        <v>2</v>
      </c>
    </row>
    <row r="14" spans="1:18" ht="15.75" customHeight="1">
      <c r="A14" s="264"/>
      <c r="B14" s="236"/>
      <c r="C14" s="274"/>
      <c r="D14" s="275"/>
      <c r="E14" s="275"/>
      <c r="F14" s="255"/>
      <c r="G14" s="255"/>
      <c r="H14" s="255"/>
      <c r="I14" s="272"/>
      <c r="J14" s="272"/>
      <c r="K14" s="273"/>
      <c r="L14" s="274"/>
      <c r="M14" s="275"/>
      <c r="N14" s="276"/>
      <c r="O14" s="277"/>
      <c r="P14" s="278"/>
      <c r="Q14" s="279"/>
      <c r="R14" s="283"/>
    </row>
    <row r="15" spans="1:18" ht="15" customHeight="1">
      <c r="A15" s="264">
        <v>3</v>
      </c>
      <c r="B15" s="236" t="str">
        <f>'Nasazení do skupin'!B35</f>
        <v>Slovan Chabařovice -</v>
      </c>
      <c r="C15" s="267">
        <f>K7</f>
        <v>0</v>
      </c>
      <c r="D15" s="265" t="s">
        <v>140</v>
      </c>
      <c r="E15" s="266">
        <f>I7</f>
        <v>2</v>
      </c>
      <c r="F15" s="281">
        <f>K11</f>
        <v>1</v>
      </c>
      <c r="G15" s="282" t="s">
        <v>140</v>
      </c>
      <c r="H15" s="282">
        <f>I11</f>
        <v>2</v>
      </c>
      <c r="I15" s="291"/>
      <c r="J15" s="291"/>
      <c r="K15" s="291"/>
      <c r="L15" s="265">
        <f>Q33</f>
        <v>2</v>
      </c>
      <c r="M15" s="265" t="s">
        <v>140</v>
      </c>
      <c r="N15" s="266">
        <f>O33</f>
        <v>1</v>
      </c>
      <c r="O15" s="268">
        <f>C15+F15+L15</f>
        <v>3</v>
      </c>
      <c r="P15" s="269" t="s">
        <v>140</v>
      </c>
      <c r="Q15" s="270">
        <f>E15+H15+N15</f>
        <v>5</v>
      </c>
      <c r="R15" s="271">
        <v>2</v>
      </c>
    </row>
    <row r="16" spans="1:18" ht="15.75" customHeight="1">
      <c r="A16" s="264"/>
      <c r="B16" s="236"/>
      <c r="C16" s="267"/>
      <c r="D16" s="265"/>
      <c r="E16" s="266"/>
      <c r="F16" s="281"/>
      <c r="G16" s="282"/>
      <c r="H16" s="282"/>
      <c r="I16" s="291"/>
      <c r="J16" s="291"/>
      <c r="K16" s="291"/>
      <c r="L16" s="265"/>
      <c r="M16" s="265"/>
      <c r="N16" s="266"/>
      <c r="O16" s="268"/>
      <c r="P16" s="269"/>
      <c r="Q16" s="270"/>
      <c r="R16" s="271"/>
    </row>
    <row r="17" spans="1:18" ht="15" customHeight="1">
      <c r="A17" s="264"/>
      <c r="B17" s="236"/>
      <c r="C17" s="274">
        <f>K9</f>
        <v>8</v>
      </c>
      <c r="D17" s="275" t="s">
        <v>140</v>
      </c>
      <c r="E17" s="276">
        <f>I9</f>
        <v>20</v>
      </c>
      <c r="F17" s="274">
        <f>K13</f>
        <v>22</v>
      </c>
      <c r="G17" s="275" t="s">
        <v>140</v>
      </c>
      <c r="H17" s="275">
        <f>I13</f>
        <v>29</v>
      </c>
      <c r="I17" s="291"/>
      <c r="J17" s="291"/>
      <c r="K17" s="291"/>
      <c r="L17" s="284">
        <f>Q34</f>
        <v>29</v>
      </c>
      <c r="M17" s="284" t="s">
        <v>140</v>
      </c>
      <c r="N17" s="285">
        <f>O34</f>
        <v>24</v>
      </c>
      <c r="O17" s="277">
        <f>C17+F17+L17</f>
        <v>59</v>
      </c>
      <c r="P17" s="278" t="s">
        <v>140</v>
      </c>
      <c r="Q17" s="279">
        <f>E17+H17+N17</f>
        <v>73</v>
      </c>
      <c r="R17" s="283">
        <v>3</v>
      </c>
    </row>
    <row r="18" spans="1:18" ht="15.75" customHeight="1">
      <c r="A18" s="264"/>
      <c r="B18" s="236"/>
      <c r="C18" s="274"/>
      <c r="D18" s="275"/>
      <c r="E18" s="276"/>
      <c r="F18" s="274"/>
      <c r="G18" s="275"/>
      <c r="H18" s="275"/>
      <c r="I18" s="291"/>
      <c r="J18" s="291"/>
      <c r="K18" s="291"/>
      <c r="L18" s="284"/>
      <c r="M18" s="284"/>
      <c r="N18" s="285"/>
      <c r="O18" s="277"/>
      <c r="P18" s="278"/>
      <c r="Q18" s="279"/>
      <c r="R18" s="283"/>
    </row>
    <row r="19" spans="1:18" ht="15" customHeight="1">
      <c r="A19" s="264">
        <v>4</v>
      </c>
      <c r="B19" s="236" t="str">
        <f>'Nasazení do skupin'!B36</f>
        <v>TJ Dynamo ČEZ České Budějovice "C" -</v>
      </c>
      <c r="C19" s="267">
        <f>N7</f>
        <v>0</v>
      </c>
      <c r="D19" s="265" t="s">
        <v>140</v>
      </c>
      <c r="E19" s="266">
        <f>L7</f>
        <v>2</v>
      </c>
      <c r="F19" s="267">
        <f>N11</f>
        <v>1</v>
      </c>
      <c r="G19" s="265" t="s">
        <v>140</v>
      </c>
      <c r="H19" s="266">
        <f>L11</f>
        <v>2</v>
      </c>
      <c r="I19" s="281">
        <f>N15</f>
        <v>1</v>
      </c>
      <c r="J19" s="282" t="s">
        <v>140</v>
      </c>
      <c r="K19" s="282">
        <f>L15</f>
        <v>2</v>
      </c>
      <c r="L19" s="261">
        <v>2018</v>
      </c>
      <c r="M19" s="261"/>
      <c r="N19" s="261"/>
      <c r="O19" s="269">
        <f>C19+F19+I19</f>
        <v>2</v>
      </c>
      <c r="P19" s="269" t="s">
        <v>140</v>
      </c>
      <c r="Q19" s="270">
        <f>E19+H19+K19</f>
        <v>6</v>
      </c>
      <c r="R19" s="271">
        <v>0</v>
      </c>
    </row>
    <row r="20" spans="1:18" ht="15.75" customHeight="1">
      <c r="A20" s="264"/>
      <c r="B20" s="236"/>
      <c r="C20" s="267"/>
      <c r="D20" s="265"/>
      <c r="E20" s="266"/>
      <c r="F20" s="267"/>
      <c r="G20" s="265"/>
      <c r="H20" s="266"/>
      <c r="I20" s="281"/>
      <c r="J20" s="282"/>
      <c r="K20" s="282"/>
      <c r="L20" s="261"/>
      <c r="M20" s="261"/>
      <c r="N20" s="261"/>
      <c r="O20" s="269"/>
      <c r="P20" s="269"/>
      <c r="Q20" s="270"/>
      <c r="R20" s="271"/>
    </row>
    <row r="21" spans="1:18" ht="15" customHeight="1">
      <c r="A21" s="264"/>
      <c r="B21" s="236"/>
      <c r="C21" s="274">
        <f>N9</f>
        <v>7</v>
      </c>
      <c r="D21" s="275" t="s">
        <v>140</v>
      </c>
      <c r="E21" s="276">
        <f>L9</f>
        <v>20</v>
      </c>
      <c r="F21" s="274">
        <f>N13</f>
        <v>18</v>
      </c>
      <c r="G21" s="275" t="s">
        <v>140</v>
      </c>
      <c r="H21" s="276">
        <f>L13</f>
        <v>29</v>
      </c>
      <c r="I21" s="274">
        <f>N17</f>
        <v>24</v>
      </c>
      <c r="J21" s="275" t="s">
        <v>140</v>
      </c>
      <c r="K21" s="275">
        <f>L17</f>
        <v>29</v>
      </c>
      <c r="L21" s="261"/>
      <c r="M21" s="261"/>
      <c r="N21" s="261"/>
      <c r="O21" s="286">
        <f>C21+F21+I21</f>
        <v>49</v>
      </c>
      <c r="P21" s="278" t="s">
        <v>140</v>
      </c>
      <c r="Q21" s="279">
        <f>E21+H21+K21</f>
        <v>78</v>
      </c>
      <c r="R21" s="283">
        <v>4</v>
      </c>
    </row>
    <row r="22" spans="1:18" ht="15.75" customHeight="1">
      <c r="A22" s="264"/>
      <c r="B22" s="236"/>
      <c r="C22" s="274"/>
      <c r="D22" s="275"/>
      <c r="E22" s="276"/>
      <c r="F22" s="274"/>
      <c r="G22" s="275"/>
      <c r="H22" s="276"/>
      <c r="I22" s="274"/>
      <c r="J22" s="275"/>
      <c r="K22" s="275"/>
      <c r="L22" s="261"/>
      <c r="M22" s="261"/>
      <c r="N22" s="261"/>
      <c r="O22" s="286"/>
      <c r="P22" s="278"/>
      <c r="Q22" s="279"/>
      <c r="R22" s="283"/>
    </row>
    <row r="24" spans="1:18" ht="24.75" customHeight="1">
      <c r="A24" s="287" t="s">
        <v>141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</row>
    <row r="25" spans="1:19" ht="15" customHeight="1">
      <c r="A25" s="288">
        <v>1</v>
      </c>
      <c r="B25" s="289" t="str">
        <f>B7</f>
        <v>TJ SLAVOJ Český Brod "A" -</v>
      </c>
      <c r="C25" s="289"/>
      <c r="D25" s="289" t="s">
        <v>140</v>
      </c>
      <c r="E25" s="289" t="str">
        <f>B19</f>
        <v>TJ Dynamo ČEZ České Budějovice "C" -</v>
      </c>
      <c r="F25" s="289"/>
      <c r="G25" s="289"/>
      <c r="H25" s="289"/>
      <c r="I25" s="289"/>
      <c r="J25" s="289"/>
      <c r="K25" s="289"/>
      <c r="L25" s="289"/>
      <c r="M25" s="289"/>
      <c r="N25" s="289"/>
      <c r="O25" s="77">
        <v>2</v>
      </c>
      <c r="P25" s="78" t="s">
        <v>140</v>
      </c>
      <c r="Q25" s="78">
        <v>0</v>
      </c>
      <c r="R25" s="79" t="s">
        <v>142</v>
      </c>
      <c r="S25" s="13"/>
    </row>
    <row r="26" spans="1:19" ht="1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80">
        <v>20</v>
      </c>
      <c r="P26" s="78" t="s">
        <v>140</v>
      </c>
      <c r="Q26" s="30">
        <v>7</v>
      </c>
      <c r="R26" s="79" t="s">
        <v>143</v>
      </c>
      <c r="S26" s="13"/>
    </row>
    <row r="27" spans="1:18" ht="15" customHeight="1">
      <c r="A27" s="288">
        <v>2</v>
      </c>
      <c r="B27" s="289" t="str">
        <f>B11</f>
        <v>TJ Spartak MSEM Přerov "A" -</v>
      </c>
      <c r="C27" s="289"/>
      <c r="D27" s="289" t="s">
        <v>140</v>
      </c>
      <c r="E27" s="289" t="str">
        <f>B15</f>
        <v>Slovan Chabařovice -</v>
      </c>
      <c r="F27" s="289"/>
      <c r="G27" s="289"/>
      <c r="H27" s="289"/>
      <c r="I27" s="289"/>
      <c r="J27" s="289"/>
      <c r="K27" s="289"/>
      <c r="L27" s="289"/>
      <c r="M27" s="289"/>
      <c r="N27" s="289"/>
      <c r="O27" s="77">
        <v>2</v>
      </c>
      <c r="P27" s="78" t="s">
        <v>140</v>
      </c>
      <c r="Q27" s="78">
        <v>1</v>
      </c>
      <c r="R27" s="79" t="s">
        <v>142</v>
      </c>
    </row>
    <row r="28" spans="1:18" ht="1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80">
        <v>29</v>
      </c>
      <c r="P28" s="78" t="s">
        <v>140</v>
      </c>
      <c r="Q28" s="30">
        <v>22</v>
      </c>
      <c r="R28" s="79" t="s">
        <v>143</v>
      </c>
    </row>
    <row r="29" spans="1:18" ht="12.75" customHeight="1">
      <c r="A29" s="288">
        <v>3</v>
      </c>
      <c r="B29" s="289" t="str">
        <f>B15</f>
        <v>Slovan Chabařovice -</v>
      </c>
      <c r="C29" s="289"/>
      <c r="D29" s="289" t="s">
        <v>140</v>
      </c>
      <c r="E29" s="289" t="str">
        <f>B7</f>
        <v>TJ SLAVOJ Český Brod "A" -</v>
      </c>
      <c r="F29" s="289"/>
      <c r="G29" s="289"/>
      <c r="H29" s="289"/>
      <c r="I29" s="289"/>
      <c r="J29" s="289"/>
      <c r="K29" s="289"/>
      <c r="L29" s="289"/>
      <c r="M29" s="289"/>
      <c r="N29" s="289"/>
      <c r="O29" s="77">
        <v>0</v>
      </c>
      <c r="P29" s="78" t="s">
        <v>140</v>
      </c>
      <c r="Q29" s="78">
        <v>2</v>
      </c>
      <c r="R29" s="79" t="s">
        <v>142</v>
      </c>
    </row>
    <row r="30" spans="1:18" ht="12.75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80">
        <v>8</v>
      </c>
      <c r="P30" s="78" t="s">
        <v>140</v>
      </c>
      <c r="Q30" s="30">
        <v>20</v>
      </c>
      <c r="R30" s="79" t="s">
        <v>143</v>
      </c>
    </row>
    <row r="31" spans="1:18" ht="15" customHeight="1">
      <c r="A31" s="288">
        <v>4</v>
      </c>
      <c r="B31" s="289" t="str">
        <f>B11</f>
        <v>TJ Spartak MSEM Přerov "A" -</v>
      </c>
      <c r="C31" s="289"/>
      <c r="D31" s="289" t="s">
        <v>140</v>
      </c>
      <c r="E31" s="289" t="str">
        <f>B19</f>
        <v>TJ Dynamo ČEZ České Budějovice "C" -</v>
      </c>
      <c r="F31" s="289"/>
      <c r="G31" s="289"/>
      <c r="H31" s="289"/>
      <c r="I31" s="289"/>
      <c r="J31" s="289"/>
      <c r="K31" s="289"/>
      <c r="L31" s="289"/>
      <c r="M31" s="289"/>
      <c r="N31" s="289"/>
      <c r="O31" s="77">
        <v>2</v>
      </c>
      <c r="P31" s="78" t="s">
        <v>140</v>
      </c>
      <c r="Q31" s="78">
        <v>1</v>
      </c>
      <c r="R31" s="79" t="s">
        <v>142</v>
      </c>
    </row>
    <row r="32" spans="1:18" ht="15.75" customHeight="1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80">
        <v>29</v>
      </c>
      <c r="P32" s="78" t="s">
        <v>140</v>
      </c>
      <c r="Q32" s="30">
        <v>18</v>
      </c>
      <c r="R32" s="79" t="s">
        <v>143</v>
      </c>
    </row>
    <row r="33" spans="1:18" ht="15" customHeight="1">
      <c r="A33" s="288">
        <v>5</v>
      </c>
      <c r="B33" s="289" t="str">
        <f>B19</f>
        <v>TJ Dynamo ČEZ České Budějovice "C" -</v>
      </c>
      <c r="C33" s="289"/>
      <c r="D33" s="289" t="s">
        <v>140</v>
      </c>
      <c r="E33" s="289" t="str">
        <f>B15</f>
        <v>Slovan Chabařovice -</v>
      </c>
      <c r="F33" s="289"/>
      <c r="G33" s="289"/>
      <c r="H33" s="289"/>
      <c r="I33" s="289"/>
      <c r="J33" s="289"/>
      <c r="K33" s="289"/>
      <c r="L33" s="289"/>
      <c r="M33" s="289"/>
      <c r="N33" s="289"/>
      <c r="O33" s="77">
        <v>1</v>
      </c>
      <c r="P33" s="78" t="s">
        <v>140</v>
      </c>
      <c r="Q33" s="78">
        <v>2</v>
      </c>
      <c r="R33" s="79" t="s">
        <v>142</v>
      </c>
    </row>
    <row r="34" spans="1:18" ht="15" customHeight="1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80">
        <v>24</v>
      </c>
      <c r="P34" s="78" t="s">
        <v>140</v>
      </c>
      <c r="Q34" s="30">
        <v>29</v>
      </c>
      <c r="R34" s="79" t="s">
        <v>143</v>
      </c>
    </row>
    <row r="35" spans="1:18" ht="15" customHeight="1">
      <c r="A35" s="288">
        <v>6</v>
      </c>
      <c r="B35" s="289" t="str">
        <f>B7</f>
        <v>TJ SLAVOJ Český Brod "A" -</v>
      </c>
      <c r="C35" s="289"/>
      <c r="D35" s="289" t="s">
        <v>140</v>
      </c>
      <c r="E35" s="289" t="str">
        <f>B11</f>
        <v>TJ Spartak MSEM Přerov "A" -</v>
      </c>
      <c r="F35" s="289"/>
      <c r="G35" s="289"/>
      <c r="H35" s="289"/>
      <c r="I35" s="289"/>
      <c r="J35" s="289"/>
      <c r="K35" s="289"/>
      <c r="L35" s="289"/>
      <c r="M35" s="289"/>
      <c r="N35" s="289"/>
      <c r="O35" s="77">
        <v>2</v>
      </c>
      <c r="P35" s="78" t="s">
        <v>140</v>
      </c>
      <c r="Q35" s="78">
        <v>0</v>
      </c>
      <c r="R35" s="79" t="s">
        <v>142</v>
      </c>
    </row>
    <row r="36" spans="1:18" ht="15" customHeight="1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80">
        <v>20</v>
      </c>
      <c r="P36" s="78" t="s">
        <v>140</v>
      </c>
      <c r="Q36" s="30">
        <v>10</v>
      </c>
      <c r="R36" s="79" t="s">
        <v>143</v>
      </c>
    </row>
    <row r="50" ht="14.25" customHeight="1"/>
    <row r="51" ht="14.25" customHeight="1"/>
    <row r="53" ht="14.25" customHeight="1"/>
    <row r="54" ht="14.25" customHeight="1"/>
    <row r="67" ht="14.25" customHeight="1"/>
    <row r="68" ht="14.25" customHeight="1"/>
    <row r="85" ht="14.25" customHeight="1"/>
    <row r="86" ht="14.25" customHeight="1"/>
    <row r="103" ht="14.25" customHeight="1"/>
    <row r="104" ht="14.25" customHeight="1"/>
    <row r="121" ht="14.25" customHeight="1"/>
    <row r="122" ht="14.25" customHeight="1"/>
    <row r="139" ht="14.25" customHeight="1"/>
    <row r="140" ht="14.25" customHeight="1"/>
  </sheetData>
  <sheetProtection selectLockedCells="1" selectUnlockedCells="1"/>
  <mergeCells count="150">
    <mergeCell ref="A35:A36"/>
    <mergeCell ref="B35:C36"/>
    <mergeCell ref="D35:D36"/>
    <mergeCell ref="E35:N36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72" zoomScaleNormal="72" zoomScalePageLayoutView="0" workbookViewId="0" topLeftCell="A1">
      <selection activeCell="B27" sqref="B27"/>
    </sheetView>
  </sheetViews>
  <sheetFormatPr defaultColWidth="3.00390625" defaultRowHeight="15"/>
  <cols>
    <col min="1" max="1" width="3.00390625" style="17" customWidth="1"/>
    <col min="2" max="2" width="50.57421875" style="17" customWidth="1"/>
    <col min="3" max="3" width="5.8515625" style="17" customWidth="1"/>
    <col min="4" max="4" width="22.00390625" style="17" customWidth="1"/>
    <col min="5" max="5" width="4.7109375" style="17" customWidth="1"/>
    <col min="6" max="6" width="17.00390625" style="18" customWidth="1"/>
    <col min="7" max="7" width="16.57421875" style="17" customWidth="1"/>
    <col min="8" max="255" width="8.8515625" style="17" customWidth="1"/>
    <col min="256" max="16384" width="3.00390625" style="17" customWidth="1"/>
  </cols>
  <sheetData>
    <row r="1" spans="1:7" ht="12.75" customHeight="1">
      <c r="A1" s="221" t="s">
        <v>47</v>
      </c>
      <c r="B1" s="221"/>
      <c r="C1" s="221"/>
      <c r="D1" s="221"/>
      <c r="E1" s="221"/>
      <c r="F1" s="221"/>
      <c r="G1" s="221"/>
    </row>
    <row r="2" spans="1:7" ht="12.75" customHeight="1">
      <c r="A2" s="221"/>
      <c r="B2" s="221"/>
      <c r="C2" s="221"/>
      <c r="D2" s="221"/>
      <c r="E2" s="221"/>
      <c r="F2" s="221"/>
      <c r="G2" s="221"/>
    </row>
    <row r="3" spans="1:7" ht="24" customHeight="1">
      <c r="A3" s="221"/>
      <c r="B3" s="221"/>
      <c r="C3" s="221"/>
      <c r="D3" s="221"/>
      <c r="E3" s="221"/>
      <c r="F3" s="221"/>
      <c r="G3" s="221"/>
    </row>
    <row r="4" spans="1:7" s="24" customFormat="1" ht="13.5">
      <c r="A4" s="19"/>
      <c r="B4" s="20" t="s">
        <v>48</v>
      </c>
      <c r="C4" s="21" t="s">
        <v>49</v>
      </c>
      <c r="D4" s="21" t="s">
        <v>50</v>
      </c>
      <c r="E4" s="22" t="s">
        <v>51</v>
      </c>
      <c r="F4" s="23" t="s">
        <v>52</v>
      </c>
      <c r="G4" s="23" t="s">
        <v>53</v>
      </c>
    </row>
    <row r="5" spans="1:7" ht="14.25" customHeight="1">
      <c r="A5" s="25">
        <v>1</v>
      </c>
      <c r="B5" s="26" t="s">
        <v>54</v>
      </c>
      <c r="C5" s="27">
        <v>6027</v>
      </c>
      <c r="D5" s="27" t="s">
        <v>55</v>
      </c>
      <c r="E5" s="28">
        <v>19</v>
      </c>
      <c r="F5" s="29"/>
      <c r="G5" s="29" t="s">
        <v>56</v>
      </c>
    </row>
    <row r="6" spans="1:7" ht="14.25">
      <c r="A6" s="25">
        <v>2</v>
      </c>
      <c r="B6" s="26" t="s">
        <v>57</v>
      </c>
      <c r="C6" s="27">
        <v>6028</v>
      </c>
      <c r="D6" s="27" t="s">
        <v>58</v>
      </c>
      <c r="E6" s="28">
        <v>14</v>
      </c>
      <c r="F6" s="29"/>
      <c r="G6" s="29" t="s">
        <v>56</v>
      </c>
    </row>
    <row r="7" spans="1:7" ht="14.25">
      <c r="A7" s="25">
        <v>3</v>
      </c>
      <c r="B7" s="26" t="s">
        <v>59</v>
      </c>
      <c r="C7" s="27">
        <v>3545</v>
      </c>
      <c r="D7" s="27" t="s">
        <v>60</v>
      </c>
      <c r="E7" s="28">
        <v>17</v>
      </c>
      <c r="F7" s="29"/>
      <c r="G7" s="29" t="s">
        <v>56</v>
      </c>
    </row>
    <row r="8" spans="1:7" ht="14.25">
      <c r="A8" s="25">
        <v>4</v>
      </c>
      <c r="B8" s="30" t="s">
        <v>61</v>
      </c>
      <c r="C8" s="27">
        <v>458</v>
      </c>
      <c r="D8" s="27" t="s">
        <v>62</v>
      </c>
      <c r="E8" s="28">
        <v>37</v>
      </c>
      <c r="F8" s="29"/>
      <c r="G8" s="29"/>
    </row>
    <row r="9" spans="1:7" ht="14.25">
      <c r="A9" s="25">
        <v>5</v>
      </c>
      <c r="B9" s="30" t="s">
        <v>63</v>
      </c>
      <c r="C9" s="27">
        <v>904</v>
      </c>
      <c r="D9" s="27" t="s">
        <v>64</v>
      </c>
      <c r="E9" s="28">
        <v>30</v>
      </c>
      <c r="F9" s="29"/>
      <c r="G9" s="29"/>
    </row>
    <row r="10" spans="1:7" ht="14.25">
      <c r="A10" s="25">
        <v>6</v>
      </c>
      <c r="B10" s="30" t="s">
        <v>65</v>
      </c>
      <c r="C10" s="27">
        <v>2214</v>
      </c>
      <c r="D10" s="27" t="s">
        <v>66</v>
      </c>
      <c r="E10" s="28">
        <v>32</v>
      </c>
      <c r="F10" s="29"/>
      <c r="G10" s="29"/>
    </row>
    <row r="11" spans="1:7" ht="14.25">
      <c r="A11" s="25">
        <v>7</v>
      </c>
      <c r="B11" s="30" t="s">
        <v>67</v>
      </c>
      <c r="C11" s="27">
        <v>768</v>
      </c>
      <c r="D11" s="27" t="s">
        <v>13</v>
      </c>
      <c r="E11" s="28">
        <v>22</v>
      </c>
      <c r="F11" s="29"/>
      <c r="G11" s="29"/>
    </row>
    <row r="12" spans="1:7" ht="14.25">
      <c r="A12" s="25">
        <v>8</v>
      </c>
      <c r="B12" s="30" t="s">
        <v>68</v>
      </c>
      <c r="C12" s="27">
        <v>3139</v>
      </c>
      <c r="D12" s="27" t="s">
        <v>69</v>
      </c>
      <c r="E12" s="28">
        <v>32</v>
      </c>
      <c r="F12" s="29"/>
      <c r="G12" s="29"/>
    </row>
    <row r="13" spans="1:7" ht="14.25">
      <c r="A13" s="25">
        <v>9</v>
      </c>
      <c r="B13" s="30" t="s">
        <v>70</v>
      </c>
      <c r="C13" s="27">
        <v>3137</v>
      </c>
      <c r="D13" s="27" t="s">
        <v>71</v>
      </c>
      <c r="E13" s="28">
        <v>20</v>
      </c>
      <c r="F13" s="29"/>
      <c r="G13" s="29"/>
    </row>
    <row r="14" spans="1:7" ht="14.25">
      <c r="A14" s="25">
        <v>10</v>
      </c>
      <c r="B14" s="30" t="s">
        <v>72</v>
      </c>
      <c r="C14" s="27">
        <v>2749</v>
      </c>
      <c r="D14" s="27" t="s">
        <v>73</v>
      </c>
      <c r="E14" s="28">
        <v>14</v>
      </c>
      <c r="F14" s="29"/>
      <c r="G14" s="29" t="s">
        <v>74</v>
      </c>
    </row>
    <row r="15" spans="1:7" ht="14.25">
      <c r="A15" s="25">
        <v>11</v>
      </c>
      <c r="B15" s="30"/>
      <c r="C15" s="31"/>
      <c r="D15" s="31"/>
      <c r="E15" s="32"/>
      <c r="F15" s="29"/>
      <c r="G15" s="29"/>
    </row>
    <row r="16" spans="1:7" ht="14.25">
      <c r="A16" s="25">
        <v>12</v>
      </c>
      <c r="B16" s="30" t="s">
        <v>75</v>
      </c>
      <c r="C16" s="27">
        <v>4397</v>
      </c>
      <c r="D16" s="27" t="s">
        <v>76</v>
      </c>
      <c r="E16" s="28">
        <v>28</v>
      </c>
      <c r="F16" s="29"/>
      <c r="G16" s="29" t="s">
        <v>77</v>
      </c>
    </row>
    <row r="17" spans="1:7" ht="14.25">
      <c r="A17" s="25">
        <v>13</v>
      </c>
      <c r="B17" s="30" t="s">
        <v>78</v>
      </c>
      <c r="C17" s="27">
        <v>6189</v>
      </c>
      <c r="D17" s="27" t="s">
        <v>79</v>
      </c>
      <c r="E17" s="28">
        <v>6</v>
      </c>
      <c r="F17" s="29"/>
      <c r="G17" s="29" t="s">
        <v>77</v>
      </c>
    </row>
    <row r="18" spans="1:7" ht="14.25">
      <c r="A18" s="25">
        <v>14</v>
      </c>
      <c r="B18" s="30" t="s">
        <v>80</v>
      </c>
      <c r="C18" s="27">
        <v>6197</v>
      </c>
      <c r="D18" s="27" t="s">
        <v>81</v>
      </c>
      <c r="E18" s="28">
        <v>1</v>
      </c>
      <c r="F18" s="29"/>
      <c r="G18" s="29" t="s">
        <v>77</v>
      </c>
    </row>
    <row r="19" spans="1:7" ht="14.25">
      <c r="A19" s="25">
        <v>15</v>
      </c>
      <c r="B19" s="30" t="s">
        <v>82</v>
      </c>
      <c r="C19" s="27">
        <v>2154</v>
      </c>
      <c r="D19" s="27" t="s">
        <v>83</v>
      </c>
      <c r="E19" s="28">
        <v>16</v>
      </c>
      <c r="F19" s="29"/>
      <c r="G19" s="29"/>
    </row>
    <row r="20" spans="1:7" ht="14.25">
      <c r="A20" s="25">
        <v>16</v>
      </c>
      <c r="B20" s="30" t="s">
        <v>84</v>
      </c>
      <c r="C20" s="27">
        <v>2758</v>
      </c>
      <c r="D20" s="27" t="s">
        <v>85</v>
      </c>
      <c r="E20" s="28">
        <v>21</v>
      </c>
      <c r="F20" s="29"/>
      <c r="G20" s="29" t="s">
        <v>86</v>
      </c>
    </row>
    <row r="21" spans="1:7" ht="14.25">
      <c r="A21" s="25">
        <v>17</v>
      </c>
      <c r="B21" s="30" t="s">
        <v>87</v>
      </c>
      <c r="C21" s="27">
        <v>2757</v>
      </c>
      <c r="D21" s="27" t="s">
        <v>88</v>
      </c>
      <c r="E21" s="28">
        <v>82</v>
      </c>
      <c r="F21" s="29"/>
      <c r="G21" s="29" t="s">
        <v>86</v>
      </c>
    </row>
    <row r="22" spans="1:7" ht="14.25">
      <c r="A22" s="25">
        <v>18</v>
      </c>
      <c r="B22" s="30" t="s">
        <v>89</v>
      </c>
      <c r="C22" s="27">
        <v>5744</v>
      </c>
      <c r="D22" s="27" t="s">
        <v>90</v>
      </c>
      <c r="E22" s="28">
        <v>97</v>
      </c>
      <c r="F22" s="29"/>
      <c r="G22" s="29" t="s">
        <v>86</v>
      </c>
    </row>
    <row r="23" spans="1:7" ht="14.25">
      <c r="A23" s="25">
        <v>19</v>
      </c>
      <c r="B23" s="30" t="s">
        <v>91</v>
      </c>
      <c r="C23" s="27">
        <v>1349</v>
      </c>
      <c r="D23" s="27" t="s">
        <v>92</v>
      </c>
      <c r="E23" s="28">
        <v>1349</v>
      </c>
      <c r="F23" s="29"/>
      <c r="G23" s="29"/>
    </row>
    <row r="24" spans="1:7" ht="14.25">
      <c r="A24" s="25">
        <v>20</v>
      </c>
      <c r="B24" s="30" t="s">
        <v>93</v>
      </c>
      <c r="C24" s="27">
        <v>4774</v>
      </c>
      <c r="D24" s="27" t="s">
        <v>94</v>
      </c>
      <c r="E24" s="28">
        <v>27</v>
      </c>
      <c r="F24" s="29"/>
      <c r="G24" s="29"/>
    </row>
    <row r="25" spans="1:7" ht="14.25" customHeight="1">
      <c r="A25" s="25">
        <v>21</v>
      </c>
      <c r="B25" s="30" t="s">
        <v>95</v>
      </c>
      <c r="C25" s="27">
        <v>6642</v>
      </c>
      <c r="D25" s="27" t="s">
        <v>96</v>
      </c>
      <c r="E25" s="28">
        <v>17</v>
      </c>
      <c r="F25" s="29"/>
      <c r="G25" s="29"/>
    </row>
    <row r="26" spans="1:7" ht="14.25" customHeight="1">
      <c r="A26" s="25">
        <v>22</v>
      </c>
      <c r="B26" s="30" t="s">
        <v>97</v>
      </c>
      <c r="C26" s="27">
        <v>5857</v>
      </c>
      <c r="D26" s="27" t="s">
        <v>98</v>
      </c>
      <c r="E26" s="28">
        <v>13</v>
      </c>
      <c r="F26" s="29"/>
      <c r="G26" s="29"/>
    </row>
    <row r="27" spans="1:7" ht="14.25" customHeight="1">
      <c r="A27" s="33">
        <v>23</v>
      </c>
      <c r="B27" s="26" t="s">
        <v>99</v>
      </c>
      <c r="C27" s="27">
        <v>5237</v>
      </c>
      <c r="D27" s="27" t="s">
        <v>100</v>
      </c>
      <c r="E27" s="28">
        <v>9</v>
      </c>
      <c r="F27" s="29"/>
      <c r="G27" s="29" t="s">
        <v>101</v>
      </c>
    </row>
    <row r="28" spans="1:7" ht="14.25" customHeight="1">
      <c r="A28" s="33">
        <v>24</v>
      </c>
      <c r="B28" s="26" t="s">
        <v>102</v>
      </c>
      <c r="C28" s="27">
        <v>5288</v>
      </c>
      <c r="D28" s="27" t="s">
        <v>103</v>
      </c>
      <c r="E28" s="28">
        <v>10</v>
      </c>
      <c r="F28" s="29"/>
      <c r="G28" s="29" t="s">
        <v>101</v>
      </c>
    </row>
    <row r="29" spans="1:7" ht="14.25">
      <c r="A29" s="33">
        <v>25</v>
      </c>
      <c r="B29" s="26" t="s">
        <v>104</v>
      </c>
      <c r="C29" s="27">
        <v>5263</v>
      </c>
      <c r="D29" s="27" t="s">
        <v>105</v>
      </c>
      <c r="E29" s="28">
        <v>26</v>
      </c>
      <c r="F29" s="29"/>
      <c r="G29" s="29" t="s">
        <v>101</v>
      </c>
    </row>
    <row r="30" spans="1:7" ht="14.25">
      <c r="A30" s="34">
        <v>26</v>
      </c>
      <c r="B30" s="35" t="s">
        <v>106</v>
      </c>
      <c r="C30" s="36">
        <v>6029</v>
      </c>
      <c r="D30" s="36" t="s">
        <v>107</v>
      </c>
      <c r="E30" s="37">
        <v>32</v>
      </c>
      <c r="F30" s="38"/>
      <c r="G30" s="38" t="s">
        <v>56</v>
      </c>
    </row>
    <row r="31" spans="1:7" ht="14.25">
      <c r="A31" s="25">
        <v>27</v>
      </c>
      <c r="B31" s="30" t="s">
        <v>108</v>
      </c>
      <c r="C31" s="27">
        <v>3726</v>
      </c>
      <c r="D31" s="27" t="s">
        <v>109</v>
      </c>
      <c r="E31" s="28">
        <v>8</v>
      </c>
      <c r="F31" s="29"/>
      <c r="G31" s="29" t="s">
        <v>110</v>
      </c>
    </row>
    <row r="32" spans="1:7" ht="14.25">
      <c r="A32" s="25">
        <v>28</v>
      </c>
      <c r="B32" s="30" t="s">
        <v>111</v>
      </c>
      <c r="C32" s="27">
        <v>3659</v>
      </c>
      <c r="D32" s="27" t="s">
        <v>112</v>
      </c>
      <c r="E32" s="28">
        <v>11</v>
      </c>
      <c r="F32" s="29"/>
      <c r="G32" s="29" t="s">
        <v>110</v>
      </c>
    </row>
    <row r="33" spans="1:7" ht="14.25">
      <c r="A33" s="25">
        <v>29</v>
      </c>
      <c r="B33" s="30" t="s">
        <v>113</v>
      </c>
      <c r="C33" s="27">
        <v>6614</v>
      </c>
      <c r="D33" s="27" t="s">
        <v>114</v>
      </c>
      <c r="E33" s="28">
        <v>10</v>
      </c>
      <c r="F33" s="29"/>
      <c r="G33" s="29" t="s">
        <v>110</v>
      </c>
    </row>
    <row r="34" spans="1:7" ht="14.25">
      <c r="A34" s="25">
        <v>30</v>
      </c>
      <c r="B34" s="30" t="s">
        <v>115</v>
      </c>
      <c r="C34" s="27">
        <v>1431</v>
      </c>
      <c r="D34" s="27" t="s">
        <v>116</v>
      </c>
      <c r="E34" s="28">
        <v>31</v>
      </c>
      <c r="F34" s="29"/>
      <c r="G34" s="29"/>
    </row>
    <row r="35" spans="1:7" ht="14.25">
      <c r="A35" s="25">
        <v>31</v>
      </c>
      <c r="B35" s="30" t="s">
        <v>117</v>
      </c>
      <c r="C35" s="27">
        <v>2273</v>
      </c>
      <c r="D35" s="27" t="s">
        <v>118</v>
      </c>
      <c r="E35" s="28">
        <v>24</v>
      </c>
      <c r="F35" s="29"/>
      <c r="G35" s="29"/>
    </row>
    <row r="36" spans="1:7" ht="14.25">
      <c r="A36" s="25">
        <v>32</v>
      </c>
      <c r="B36" s="30" t="s">
        <v>119</v>
      </c>
      <c r="C36" s="27">
        <v>3168</v>
      </c>
      <c r="D36" s="27" t="s">
        <v>120</v>
      </c>
      <c r="E36" s="28">
        <v>25</v>
      </c>
      <c r="F36" s="29"/>
      <c r="G36" s="29"/>
    </row>
  </sheetData>
  <sheetProtection selectLockedCells="1" selectUnlockedCells="1"/>
  <mergeCells count="1">
    <mergeCell ref="A1:G3"/>
  </mergeCells>
  <printOptions horizontalCentered="1"/>
  <pageMargins left="0.5902777777777778" right="0.5902777777777778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B2:M69"/>
  <sheetViews>
    <sheetView showGridLines="0" zoomScale="72" zoomScaleNormal="72" zoomScalePageLayoutView="0" workbookViewId="0" topLeftCell="C13">
      <selection activeCell="I69" sqref="I69"/>
    </sheetView>
  </sheetViews>
  <sheetFormatPr defaultColWidth="9.140625" defaultRowHeight="15"/>
  <cols>
    <col min="1" max="1" width="4.140625" style="91" customWidth="1"/>
    <col min="2" max="4" width="9.140625" style="92" customWidth="1"/>
    <col min="5" max="5" width="8.8515625" style="92" customWidth="1"/>
    <col min="6" max="6" width="40.7109375" style="92" customWidth="1"/>
    <col min="7" max="7" width="1.421875" style="93" customWidth="1"/>
    <col min="8" max="8" width="40.7109375" style="92" customWidth="1"/>
    <col min="9" max="9" width="7.140625" style="92" customWidth="1"/>
    <col min="10" max="16384" width="9.140625" style="91" customWidth="1"/>
  </cols>
  <sheetData>
    <row r="1" ht="9.75" customHeight="1"/>
    <row r="2" spans="2:9" ht="24.75" customHeight="1">
      <c r="B2" s="94" t="s">
        <v>156</v>
      </c>
      <c r="C2" s="94" t="s">
        <v>157</v>
      </c>
      <c r="D2" s="95" t="s">
        <v>158</v>
      </c>
      <c r="E2" s="96" t="s">
        <v>159</v>
      </c>
      <c r="F2" s="97" t="s">
        <v>160</v>
      </c>
      <c r="G2" s="98"/>
      <c r="H2" s="99" t="s">
        <v>161</v>
      </c>
      <c r="I2" s="100"/>
    </row>
    <row r="3" spans="2:9" ht="19.5" customHeight="1">
      <c r="B3" s="94" t="s">
        <v>156</v>
      </c>
      <c r="C3" s="94" t="s">
        <v>157</v>
      </c>
      <c r="D3" s="95" t="s">
        <v>158</v>
      </c>
      <c r="E3" s="96" t="s">
        <v>159</v>
      </c>
      <c r="F3" s="97"/>
      <c r="G3" s="98"/>
      <c r="H3" s="99"/>
      <c r="I3" s="100"/>
    </row>
    <row r="4" spans="2:9" ht="15" customHeight="1">
      <c r="B4" s="101">
        <v>1</v>
      </c>
      <c r="C4" s="101" t="s">
        <v>126</v>
      </c>
      <c r="D4" s="102" t="s">
        <v>162</v>
      </c>
      <c r="E4" s="102"/>
      <c r="F4" s="103" t="str">
        <f>'A - výsledky'!B25</f>
        <v>MNK Modřice, z.s. “A“</v>
      </c>
      <c r="G4" s="104" t="s">
        <v>140</v>
      </c>
      <c r="H4" s="105">
        <f>'A - výsledky'!E25</f>
        <v>0</v>
      </c>
      <c r="I4" s="106"/>
    </row>
    <row r="5" spans="2:9" ht="15" customHeight="1">
      <c r="B5" s="101">
        <v>2</v>
      </c>
      <c r="C5" s="101" t="s">
        <v>128</v>
      </c>
      <c r="D5" s="101" t="s">
        <v>162</v>
      </c>
      <c r="E5" s="102"/>
      <c r="F5" s="103" t="str">
        <f>'B - výsledky'!B25</f>
        <v>TJ Dynamo ČEZ České Budějovice "A" -</v>
      </c>
      <c r="G5" s="104" t="s">
        <v>140</v>
      </c>
      <c r="H5" s="105" t="str">
        <f>'B - výsledky'!E25</f>
        <v>TJ Spartak MSEM Přerov "C" -</v>
      </c>
      <c r="I5" s="107"/>
    </row>
    <row r="6" spans="2:9" ht="15" customHeight="1">
      <c r="B6" s="101">
        <v>3</v>
      </c>
      <c r="C6" s="101" t="s">
        <v>129</v>
      </c>
      <c r="D6" s="101" t="s">
        <v>162</v>
      </c>
      <c r="E6" s="102"/>
      <c r="F6" s="103" t="str">
        <f>'C - výsledky'!B25</f>
        <v>NK CLIMAX Vsetín "A" -</v>
      </c>
      <c r="G6" s="104" t="s">
        <v>140</v>
      </c>
      <c r="H6" s="105" t="str">
        <f>'C - výsledky'!E25</f>
        <v>T.J. SOKOL Holice "D" - náhr.</v>
      </c>
      <c r="I6" s="108"/>
    </row>
    <row r="7" spans="2:9" ht="15" customHeight="1">
      <c r="B7" s="101">
        <v>4</v>
      </c>
      <c r="C7" s="101" t="s">
        <v>130</v>
      </c>
      <c r="D7" s="101" t="s">
        <v>162</v>
      </c>
      <c r="E7" s="102"/>
      <c r="F7" s="103" t="str">
        <f>'D - výsledky'!B25</f>
        <v>T.J. SOKOL Holice "A" - </v>
      </c>
      <c r="G7" s="104" t="s">
        <v>140</v>
      </c>
      <c r="H7" s="105" t="str">
        <f>'D - výsledky'!E25</f>
        <v>SK Liapor - Witte Karlovy Vary z.s. "C" -</v>
      </c>
      <c r="I7" s="108"/>
    </row>
    <row r="8" spans="2:9" ht="15" customHeight="1">
      <c r="B8" s="101">
        <v>5</v>
      </c>
      <c r="C8" s="101" t="s">
        <v>131</v>
      </c>
      <c r="D8" s="101" t="s">
        <v>162</v>
      </c>
      <c r="E8" s="102"/>
      <c r="F8" s="103" t="str">
        <f>'E - výsledky'!B25</f>
        <v>TJ Radomyšl, z.s. "A" -</v>
      </c>
      <c r="G8" s="104" t="s">
        <v>140</v>
      </c>
      <c r="H8" s="105" t="str">
        <f>'E - výsledky'!E25</f>
        <v>SK Liapor - Witte Karlovy Vary z.s. "B" -</v>
      </c>
      <c r="I8" s="108"/>
    </row>
    <row r="9" spans="2:9" ht="14.25" customHeight="1">
      <c r="B9" s="101">
        <v>6</v>
      </c>
      <c r="C9" s="101" t="s">
        <v>132</v>
      </c>
      <c r="D9" s="101" t="s">
        <v>162</v>
      </c>
      <c r="E9" s="102"/>
      <c r="F9" s="103" t="str">
        <f>'F - výsledky'!B25</f>
        <v>TJ SLAVOJ Český Brod "B" -</v>
      </c>
      <c r="G9" s="104" t="s">
        <v>140</v>
      </c>
      <c r="H9" s="105" t="str">
        <f>'F - výsledky'!E25</f>
        <v>TJ Spartak MSEM Přerov "B" -</v>
      </c>
      <c r="I9" s="108"/>
    </row>
    <row r="10" spans="2:9" ht="14.25" customHeight="1">
      <c r="B10" s="101">
        <v>7</v>
      </c>
      <c r="C10" s="101" t="s">
        <v>133</v>
      </c>
      <c r="D10" s="101" t="s">
        <v>162</v>
      </c>
      <c r="E10" s="102"/>
      <c r="F10" s="103" t="str">
        <f>'G - výsledky'!B25</f>
        <v>TJ Sokol Zbečník "A" -</v>
      </c>
      <c r="G10" s="104" t="s">
        <v>140</v>
      </c>
      <c r="H10" s="105" t="str">
        <f>'G - výsledky'!E25</f>
        <v>TJ Radomyšl, z.s. "C" -</v>
      </c>
      <c r="I10" s="108"/>
    </row>
    <row r="11" spans="2:9" ht="14.25" customHeight="1">
      <c r="B11" s="101">
        <v>8</v>
      </c>
      <c r="C11" s="101" t="s">
        <v>134</v>
      </c>
      <c r="D11" s="101" t="s">
        <v>162</v>
      </c>
      <c r="E11" s="102"/>
      <c r="F11" s="103" t="str">
        <f>'H - výsledky'!B25</f>
        <v>TJ SLAVOJ Český Brod "A" -</v>
      </c>
      <c r="G11" s="104" t="s">
        <v>140</v>
      </c>
      <c r="H11" s="105" t="str">
        <f>'H - výsledky'!E25</f>
        <v>TJ Dynamo ČEZ České Budějovice "C" -</v>
      </c>
      <c r="I11" s="108"/>
    </row>
    <row r="12" spans="2:9" ht="15" customHeight="1">
      <c r="B12" s="101">
        <v>9</v>
      </c>
      <c r="C12" s="101" t="str">
        <f>C$4</f>
        <v>A</v>
      </c>
      <c r="D12" s="109" t="s">
        <v>163</v>
      </c>
      <c r="E12" s="110"/>
      <c r="F12" s="103" t="str">
        <f>'A - výsledky'!B27</f>
        <v>SK Šacung Benešov 1947 "B" -</v>
      </c>
      <c r="G12" s="104" t="s">
        <v>140</v>
      </c>
      <c r="H12" s="105" t="str">
        <f>'A - výsledky'!E27</f>
        <v>TJ Dynamo ČEZ České Budějovice "D" -</v>
      </c>
      <c r="I12" s="108"/>
    </row>
    <row r="13" spans="2:9" ht="15" customHeight="1">
      <c r="B13" s="101">
        <v>10</v>
      </c>
      <c r="C13" s="101" t="str">
        <f>C$5</f>
        <v>B</v>
      </c>
      <c r="D13" s="109" t="s">
        <v>163</v>
      </c>
      <c r="E13" s="110"/>
      <c r="F13" s="103" t="str">
        <f>'B - výsledky'!B27</f>
        <v>SK Liapor - Witte Karlovy Vary z.s. "A" -</v>
      </c>
      <c r="G13" s="104" t="s">
        <v>140</v>
      </c>
      <c r="H13" s="105" t="str">
        <f>'B - výsledky'!E27</f>
        <v>T.J. SOKOL Holice "C" - </v>
      </c>
      <c r="I13" s="108"/>
    </row>
    <row r="14" spans="2:9" ht="15" customHeight="1">
      <c r="B14" s="101">
        <v>11</v>
      </c>
      <c r="C14" s="101" t="str">
        <f>C$6</f>
        <v>C</v>
      </c>
      <c r="D14" s="109" t="s">
        <v>163</v>
      </c>
      <c r="E14" s="110"/>
      <c r="F14" s="103" t="str">
        <f>'C - výsledky'!B27</f>
        <v>TJ SLAVOJ Český Brod "C" -</v>
      </c>
      <c r="G14" s="104" t="s">
        <v>140</v>
      </c>
      <c r="H14" s="105" t="str">
        <f>'C - výsledky'!E27</f>
        <v>TJ Radomyšl, z.s. "B" -</v>
      </c>
      <c r="I14" s="108"/>
    </row>
    <row r="15" spans="2:9" ht="15" customHeight="1">
      <c r="B15" s="101">
        <v>12</v>
      </c>
      <c r="C15" s="101" t="str">
        <f>C$7</f>
        <v>D</v>
      </c>
      <c r="D15" s="109" t="s">
        <v>163</v>
      </c>
      <c r="E15" s="110"/>
      <c r="F15" s="103" t="str">
        <f>'D - výsledky'!B27</f>
        <v>SK Šacung Benešov 1947 "A" -</v>
      </c>
      <c r="G15" s="104" t="s">
        <v>140</v>
      </c>
      <c r="H15" s="105" t="str">
        <f>'D - výsledky'!E27</f>
        <v>MNK Modřice, z.s. "C" -</v>
      </c>
      <c r="I15" s="108"/>
    </row>
    <row r="16" spans="2:9" ht="15" customHeight="1">
      <c r="B16" s="101">
        <v>13</v>
      </c>
      <c r="C16" s="101" t="s">
        <v>131</v>
      </c>
      <c r="D16" s="109" t="s">
        <v>163</v>
      </c>
      <c r="E16" s="110"/>
      <c r="F16" s="103" t="str">
        <f>'E - výsledky'!B27</f>
        <v>NK CLIMAX Vsetín "B" -</v>
      </c>
      <c r="G16" s="104" t="s">
        <v>140</v>
      </c>
      <c r="H16" s="105" t="str">
        <f>'E - výsledky'!E27</f>
        <v>SK Šacung Benešov 1947 "C" -</v>
      </c>
      <c r="I16" s="108"/>
    </row>
    <row r="17" spans="2:9" ht="14.25" customHeight="1">
      <c r="B17" s="101">
        <v>14</v>
      </c>
      <c r="C17" s="101" t="s">
        <v>132</v>
      </c>
      <c r="D17" s="109" t="s">
        <v>163</v>
      </c>
      <c r="E17" s="110"/>
      <c r="F17" s="103" t="str">
        <f>'F - výsledky'!B27</f>
        <v>MNK Modřice, z.s. "B" -</v>
      </c>
      <c r="G17" s="104" t="s">
        <v>140</v>
      </c>
      <c r="H17" s="105" t="str">
        <f>'F - výsledky'!E27</f>
        <v>TJ Dynamo ČEZ České Budějovice "B" -</v>
      </c>
      <c r="I17" s="108"/>
    </row>
    <row r="18" spans="2:9" ht="14.25" customHeight="1">
      <c r="B18" s="101">
        <v>15</v>
      </c>
      <c r="C18" s="101" t="s">
        <v>133</v>
      </c>
      <c r="D18" s="109" t="s">
        <v>163</v>
      </c>
      <c r="E18" s="110"/>
      <c r="F18" s="103" t="str">
        <f>'G - výsledky'!B27</f>
        <v>T.J. SOKOL Holice "B" - </v>
      </c>
      <c r="G18" s="104" t="s">
        <v>140</v>
      </c>
      <c r="H18" s="105" t="str">
        <f>'G - výsledky'!E27</f>
        <v>NK CLIMAX Vsetín "C" -</v>
      </c>
      <c r="I18" s="108"/>
    </row>
    <row r="19" spans="2:9" ht="14.25" customHeight="1">
      <c r="B19" s="101">
        <v>16</v>
      </c>
      <c r="C19" s="101" t="s">
        <v>134</v>
      </c>
      <c r="D19" s="109" t="s">
        <v>163</v>
      </c>
      <c r="E19" s="110"/>
      <c r="F19" s="103" t="str">
        <f>'H - výsledky'!B27</f>
        <v>TJ Spartak MSEM Přerov "A" -</v>
      </c>
      <c r="G19" s="104" t="s">
        <v>140</v>
      </c>
      <c r="H19" s="105" t="str">
        <f>'H - výsledky'!E27</f>
        <v>Slovan Chabařovice -</v>
      </c>
      <c r="I19" s="108"/>
    </row>
    <row r="20" spans="2:9" ht="15" customHeight="1">
      <c r="B20" s="101">
        <v>17</v>
      </c>
      <c r="C20" s="101" t="str">
        <f>C$4</f>
        <v>A</v>
      </c>
      <c r="D20" s="109" t="s">
        <v>164</v>
      </c>
      <c r="E20" s="110"/>
      <c r="F20" s="103" t="str">
        <f>'A - výsledky'!B29</f>
        <v>TJ Dynamo ČEZ České Budějovice "D" -</v>
      </c>
      <c r="G20" s="104" t="s">
        <v>140</v>
      </c>
      <c r="H20" s="105" t="str">
        <f>'A - výsledky'!E29</f>
        <v>MNK Modřice, z.s. “A“</v>
      </c>
      <c r="I20" s="108"/>
    </row>
    <row r="21" spans="2:9" ht="15" customHeight="1">
      <c r="B21" s="101">
        <v>18</v>
      </c>
      <c r="C21" s="101" t="str">
        <f>C$5</f>
        <v>B</v>
      </c>
      <c r="D21" s="109" t="s">
        <v>164</v>
      </c>
      <c r="E21" s="110"/>
      <c r="F21" s="103" t="str">
        <f>'B - výsledky'!B29</f>
        <v>T.J. SOKOL Holice "C" - </v>
      </c>
      <c r="G21" s="104" t="s">
        <v>140</v>
      </c>
      <c r="H21" s="105" t="str">
        <f>'B - výsledky'!E29</f>
        <v>TJ Dynamo ČEZ České Budějovice "A" -</v>
      </c>
      <c r="I21" s="108"/>
    </row>
    <row r="22" spans="2:9" ht="15" customHeight="1">
      <c r="B22" s="101">
        <v>19</v>
      </c>
      <c r="C22" s="101" t="str">
        <f>C$6</f>
        <v>C</v>
      </c>
      <c r="D22" s="109" t="s">
        <v>164</v>
      </c>
      <c r="E22" s="110"/>
      <c r="F22" s="103" t="str">
        <f>'C - výsledky'!B29</f>
        <v>TJ Radomyšl, z.s. "B" -</v>
      </c>
      <c r="G22" s="104" t="s">
        <v>140</v>
      </c>
      <c r="H22" s="105" t="str">
        <f>'C - výsledky'!E29</f>
        <v>NK CLIMAX Vsetín "A" -</v>
      </c>
      <c r="I22" s="108"/>
    </row>
    <row r="23" spans="2:9" ht="15" customHeight="1">
      <c r="B23" s="101">
        <v>20</v>
      </c>
      <c r="C23" s="101" t="str">
        <f>C$7</f>
        <v>D</v>
      </c>
      <c r="D23" s="109" t="s">
        <v>164</v>
      </c>
      <c r="E23" s="110"/>
      <c r="F23" s="103" t="str">
        <f>'D - výsledky'!B29</f>
        <v>MNK Modřice, z.s. "C" -</v>
      </c>
      <c r="G23" s="104" t="s">
        <v>140</v>
      </c>
      <c r="H23" s="105" t="str">
        <f>'D - výsledky'!E29</f>
        <v>T.J. SOKOL Holice "A" - </v>
      </c>
      <c r="I23" s="108"/>
    </row>
    <row r="24" spans="2:9" ht="15" customHeight="1">
      <c r="B24" s="101">
        <v>21</v>
      </c>
      <c r="C24" s="101" t="s">
        <v>131</v>
      </c>
      <c r="D24" s="109" t="s">
        <v>164</v>
      </c>
      <c r="E24" s="110"/>
      <c r="F24" s="103" t="str">
        <f>'E - výsledky'!B29</f>
        <v>SK Šacung Benešov 1947 "C" -</v>
      </c>
      <c r="G24" s="104" t="s">
        <v>140</v>
      </c>
      <c r="H24" s="105" t="str">
        <f>'E - výsledky'!E29</f>
        <v>TJ Radomyšl, z.s. "A" -</v>
      </c>
      <c r="I24" s="108"/>
    </row>
    <row r="25" spans="2:9" ht="14.25" customHeight="1">
      <c r="B25" s="101">
        <v>22</v>
      </c>
      <c r="C25" s="101" t="s">
        <v>132</v>
      </c>
      <c r="D25" s="109" t="s">
        <v>164</v>
      </c>
      <c r="E25" s="110"/>
      <c r="F25" s="103" t="str">
        <f>'F - výsledky'!B29</f>
        <v>TJ Dynamo ČEZ České Budějovice "B" -</v>
      </c>
      <c r="G25" s="104" t="s">
        <v>140</v>
      </c>
      <c r="H25" s="105" t="str">
        <f>'F - výsledky'!E29</f>
        <v>TJ SLAVOJ Český Brod "B" -</v>
      </c>
      <c r="I25" s="108"/>
    </row>
    <row r="26" spans="2:9" ht="14.25" customHeight="1">
      <c r="B26" s="101">
        <v>23</v>
      </c>
      <c r="C26" s="101" t="s">
        <v>133</v>
      </c>
      <c r="D26" s="109" t="s">
        <v>164</v>
      </c>
      <c r="E26" s="110"/>
      <c r="F26" s="103" t="str">
        <f>'G - výsledky'!B29</f>
        <v>NK CLIMAX Vsetín "C" -</v>
      </c>
      <c r="G26" s="104" t="s">
        <v>140</v>
      </c>
      <c r="H26" s="105" t="str">
        <f>'G - výsledky'!E29</f>
        <v>TJ Sokol Zbečník "A" -</v>
      </c>
      <c r="I26" s="108"/>
    </row>
    <row r="27" spans="2:9" ht="14.25" customHeight="1">
      <c r="B27" s="101">
        <v>24</v>
      </c>
      <c r="C27" s="101" t="s">
        <v>134</v>
      </c>
      <c r="D27" s="109" t="s">
        <v>164</v>
      </c>
      <c r="E27" s="110"/>
      <c r="F27" s="103" t="str">
        <f>'H - výsledky'!B29</f>
        <v>Slovan Chabařovice -</v>
      </c>
      <c r="G27" s="104" t="s">
        <v>140</v>
      </c>
      <c r="H27" s="105" t="str">
        <f>'H - výsledky'!E29</f>
        <v>TJ SLAVOJ Český Brod "A" -</v>
      </c>
      <c r="I27" s="108"/>
    </row>
    <row r="28" spans="2:9" ht="14.25" customHeight="1">
      <c r="B28" s="101">
        <v>25</v>
      </c>
      <c r="C28" s="101" t="str">
        <f>C$4</f>
        <v>A</v>
      </c>
      <c r="D28" s="109" t="s">
        <v>165</v>
      </c>
      <c r="E28" s="110"/>
      <c r="F28" s="103" t="str">
        <f>'A - výsledky'!B31</f>
        <v>SK Šacung Benešov 1947 "B" -</v>
      </c>
      <c r="G28" s="104" t="s">
        <v>140</v>
      </c>
      <c r="H28" s="105">
        <f>'A - výsledky'!E31</f>
        <v>0</v>
      </c>
      <c r="I28" s="108"/>
    </row>
    <row r="29" spans="2:9" ht="14.25" customHeight="1">
      <c r="B29" s="101">
        <v>26</v>
      </c>
      <c r="C29" s="101" t="str">
        <f>C$5</f>
        <v>B</v>
      </c>
      <c r="D29" s="109" t="s">
        <v>165</v>
      </c>
      <c r="E29" s="110"/>
      <c r="F29" s="103" t="str">
        <f>'B - výsledky'!B31</f>
        <v>SK Liapor - Witte Karlovy Vary z.s. "A" -</v>
      </c>
      <c r="G29" s="104" t="s">
        <v>140</v>
      </c>
      <c r="H29" s="105" t="str">
        <f>'B - výsledky'!E31</f>
        <v>TJ Spartak MSEM Přerov "C" -</v>
      </c>
      <c r="I29" s="108"/>
    </row>
    <row r="30" spans="2:9" ht="14.25" customHeight="1">
      <c r="B30" s="101">
        <v>27</v>
      </c>
      <c r="C30" s="101" t="str">
        <f>C$6</f>
        <v>C</v>
      </c>
      <c r="D30" s="109" t="s">
        <v>165</v>
      </c>
      <c r="E30" s="110"/>
      <c r="F30" s="103" t="str">
        <f>'C - výsledky'!B31</f>
        <v>TJ SLAVOJ Český Brod "C" -</v>
      </c>
      <c r="G30" s="104" t="s">
        <v>140</v>
      </c>
      <c r="H30" s="105" t="str">
        <f>'C - výsledky'!E31</f>
        <v>T.J. SOKOL Holice "D" - náhr.</v>
      </c>
      <c r="I30" s="108"/>
    </row>
    <row r="31" spans="2:9" ht="14.25" customHeight="1">
      <c r="B31" s="101">
        <v>28</v>
      </c>
      <c r="C31" s="101" t="str">
        <f>C$7</f>
        <v>D</v>
      </c>
      <c r="D31" s="109" t="s">
        <v>165</v>
      </c>
      <c r="E31" s="110"/>
      <c r="F31" s="103" t="str">
        <f>'D - výsledky'!B31</f>
        <v>SK Šacung Benešov 1947 "A" -</v>
      </c>
      <c r="G31" s="104" t="s">
        <v>140</v>
      </c>
      <c r="H31" s="105" t="str">
        <f>'D - výsledky'!E31</f>
        <v>SK Liapor - Witte Karlovy Vary z.s. "C" -</v>
      </c>
      <c r="I31" s="108"/>
    </row>
    <row r="32" spans="2:9" ht="14.25" customHeight="1">
      <c r="B32" s="101">
        <v>29</v>
      </c>
      <c r="C32" s="101" t="s">
        <v>131</v>
      </c>
      <c r="D32" s="109" t="s">
        <v>165</v>
      </c>
      <c r="E32" s="110"/>
      <c r="F32" s="103" t="str">
        <f>'E - výsledky'!B31</f>
        <v>NK CLIMAX Vsetín "B" -</v>
      </c>
      <c r="G32" s="104" t="s">
        <v>140</v>
      </c>
      <c r="H32" s="105" t="str">
        <f>'E - výsledky'!E31</f>
        <v>SK Liapor - Witte Karlovy Vary z.s. "B" -</v>
      </c>
      <c r="I32" s="108"/>
    </row>
    <row r="33" spans="2:9" ht="14.25" customHeight="1">
      <c r="B33" s="101">
        <v>30</v>
      </c>
      <c r="C33" s="101" t="s">
        <v>132</v>
      </c>
      <c r="D33" s="109" t="s">
        <v>165</v>
      </c>
      <c r="E33" s="110"/>
      <c r="F33" s="103" t="str">
        <f>'F - výsledky'!B31</f>
        <v>MNK Modřice, z.s. "B" -</v>
      </c>
      <c r="G33" s="104" t="s">
        <v>140</v>
      </c>
      <c r="H33" s="105" t="str">
        <f>'F - výsledky'!E31</f>
        <v>TJ Spartak MSEM Přerov "B" -</v>
      </c>
      <c r="I33" s="108"/>
    </row>
    <row r="34" spans="2:9" ht="14.25" customHeight="1">
      <c r="B34" s="101">
        <v>31</v>
      </c>
      <c r="C34" s="101" t="s">
        <v>133</v>
      </c>
      <c r="D34" s="109" t="s">
        <v>165</v>
      </c>
      <c r="E34" s="110"/>
      <c r="F34" s="103" t="str">
        <f>'G - výsledky'!B31</f>
        <v>T.J. SOKOL Holice "B" - </v>
      </c>
      <c r="G34" s="104" t="s">
        <v>140</v>
      </c>
      <c r="H34" s="105" t="str">
        <f>'G - výsledky'!E31</f>
        <v>TJ Radomyšl, z.s. "C" -</v>
      </c>
      <c r="I34" s="108"/>
    </row>
    <row r="35" spans="2:9" ht="14.25" customHeight="1">
      <c r="B35" s="101">
        <v>32</v>
      </c>
      <c r="C35" s="101" t="s">
        <v>134</v>
      </c>
      <c r="D35" s="109" t="s">
        <v>165</v>
      </c>
      <c r="E35" s="110"/>
      <c r="F35" s="103" t="str">
        <f>'H - výsledky'!B31</f>
        <v>TJ Spartak MSEM Přerov "A" -</v>
      </c>
      <c r="G35" s="104" t="s">
        <v>140</v>
      </c>
      <c r="H35" s="105" t="str">
        <f>'H - výsledky'!E31</f>
        <v>TJ Dynamo ČEZ České Budějovice "C" -</v>
      </c>
      <c r="I35" s="108"/>
    </row>
    <row r="36" spans="2:9" ht="14.25" customHeight="1">
      <c r="B36" s="101">
        <v>33</v>
      </c>
      <c r="C36" s="101" t="str">
        <f>C$4</f>
        <v>A</v>
      </c>
      <c r="D36" s="109" t="s">
        <v>166</v>
      </c>
      <c r="E36" s="110"/>
      <c r="F36" s="103">
        <f>'A - výsledky'!B33</f>
        <v>0</v>
      </c>
      <c r="G36" s="104" t="s">
        <v>140</v>
      </c>
      <c r="H36" s="105" t="str">
        <f>'A - výsledky'!E33</f>
        <v>TJ Dynamo ČEZ České Budějovice "D" -</v>
      </c>
      <c r="I36" s="108"/>
    </row>
    <row r="37" spans="2:9" ht="14.25" customHeight="1">
      <c r="B37" s="101">
        <v>34</v>
      </c>
      <c r="C37" s="101" t="str">
        <f>C$5</f>
        <v>B</v>
      </c>
      <c r="D37" s="109" t="s">
        <v>166</v>
      </c>
      <c r="E37" s="110"/>
      <c r="F37" s="103" t="str">
        <f>'B - výsledky'!B33</f>
        <v>TJ Spartak MSEM Přerov "C" -</v>
      </c>
      <c r="G37" s="104" t="s">
        <v>140</v>
      </c>
      <c r="H37" s="105" t="str">
        <f>'B - výsledky'!E33</f>
        <v>T.J. SOKOL Holice "C" - </v>
      </c>
      <c r="I37" s="108"/>
    </row>
    <row r="38" spans="2:9" ht="14.25" customHeight="1">
      <c r="B38" s="101">
        <v>35</v>
      </c>
      <c r="C38" s="101" t="str">
        <f>C$6</f>
        <v>C</v>
      </c>
      <c r="D38" s="109" t="s">
        <v>166</v>
      </c>
      <c r="E38" s="110"/>
      <c r="F38" s="103" t="str">
        <f>'C - výsledky'!B33</f>
        <v>T.J. SOKOL Holice "D" - náhr.</v>
      </c>
      <c r="G38" s="104" t="s">
        <v>140</v>
      </c>
      <c r="H38" s="105" t="str">
        <f>'C - výsledky'!E33</f>
        <v>TJ Radomyšl, z.s. "B" -</v>
      </c>
      <c r="I38" s="108"/>
    </row>
    <row r="39" spans="2:9" ht="14.25" customHeight="1">
      <c r="B39" s="101">
        <v>36</v>
      </c>
      <c r="C39" s="101" t="str">
        <f>C$7</f>
        <v>D</v>
      </c>
      <c r="D39" s="109" t="s">
        <v>166</v>
      </c>
      <c r="E39" s="110"/>
      <c r="F39" s="103" t="str">
        <f>'D - výsledky'!B33</f>
        <v>SK Liapor - Witte Karlovy Vary z.s. "C" -</v>
      </c>
      <c r="G39" s="104" t="s">
        <v>140</v>
      </c>
      <c r="H39" s="105" t="str">
        <f>'D - výsledky'!E33</f>
        <v>MNK Modřice, z.s. "C" -</v>
      </c>
      <c r="I39" s="108"/>
    </row>
    <row r="40" spans="2:9" ht="14.25" customHeight="1">
      <c r="B40" s="101">
        <v>37</v>
      </c>
      <c r="C40" s="101" t="s">
        <v>131</v>
      </c>
      <c r="D40" s="109" t="s">
        <v>166</v>
      </c>
      <c r="E40" s="110"/>
      <c r="F40" s="103" t="str">
        <f>'E - výsledky'!B33</f>
        <v>SK Liapor - Witte Karlovy Vary z.s. "B" -</v>
      </c>
      <c r="G40" s="104" t="s">
        <v>140</v>
      </c>
      <c r="H40" s="105" t="str">
        <f>'E - výsledky'!E33</f>
        <v>SK Šacung Benešov 1947 "C" -</v>
      </c>
      <c r="I40" s="108"/>
    </row>
    <row r="41" spans="2:9" ht="14.25" customHeight="1">
      <c r="B41" s="101">
        <v>38</v>
      </c>
      <c r="C41" s="101" t="s">
        <v>132</v>
      </c>
      <c r="D41" s="109" t="s">
        <v>166</v>
      </c>
      <c r="E41" s="110"/>
      <c r="F41" s="103" t="str">
        <f>'F - výsledky'!B33</f>
        <v>TJ Spartak MSEM Přerov "B" -</v>
      </c>
      <c r="G41" s="104" t="s">
        <v>140</v>
      </c>
      <c r="H41" s="105" t="str">
        <f>'F - výsledky'!E33</f>
        <v>TJ Dynamo ČEZ České Budějovice "B" -</v>
      </c>
      <c r="I41" s="108"/>
    </row>
    <row r="42" spans="2:9" ht="14.25" customHeight="1">
      <c r="B42" s="101">
        <v>39</v>
      </c>
      <c r="C42" s="101" t="s">
        <v>133</v>
      </c>
      <c r="D42" s="109" t="s">
        <v>166</v>
      </c>
      <c r="E42" s="110"/>
      <c r="F42" s="103" t="str">
        <f>'G - výsledky'!B33</f>
        <v>TJ Radomyšl, z.s. "C" -</v>
      </c>
      <c r="G42" s="104" t="s">
        <v>140</v>
      </c>
      <c r="H42" s="105" t="str">
        <f>'G - výsledky'!E33</f>
        <v>NK CLIMAX Vsetín "C" -</v>
      </c>
      <c r="I42" s="108"/>
    </row>
    <row r="43" spans="2:9" ht="14.25" customHeight="1">
      <c r="B43" s="101">
        <v>40</v>
      </c>
      <c r="C43" s="101" t="s">
        <v>134</v>
      </c>
      <c r="D43" s="109" t="s">
        <v>166</v>
      </c>
      <c r="E43" s="110"/>
      <c r="F43" s="103" t="str">
        <f>'H - výsledky'!B33</f>
        <v>TJ Dynamo ČEZ České Budějovice "C" -</v>
      </c>
      <c r="G43" s="104" t="s">
        <v>140</v>
      </c>
      <c r="H43" s="105" t="str">
        <f>'H - výsledky'!E33</f>
        <v>Slovan Chabařovice -</v>
      </c>
      <c r="I43" s="108"/>
    </row>
    <row r="44" spans="2:9" ht="14.25" customHeight="1">
      <c r="B44" s="101">
        <v>41</v>
      </c>
      <c r="C44" s="101" t="str">
        <f>C$4</f>
        <v>A</v>
      </c>
      <c r="D44" s="109" t="s">
        <v>167</v>
      </c>
      <c r="E44" s="110"/>
      <c r="F44" s="103" t="str">
        <f>'A - výsledky'!B35</f>
        <v>MNK Modřice, z.s. “A“</v>
      </c>
      <c r="G44" s="104" t="s">
        <v>140</v>
      </c>
      <c r="H44" s="105" t="str">
        <f>'A - výsledky'!E35</f>
        <v>SK Šacung Benešov 1947 "B" -</v>
      </c>
      <c r="I44" s="108"/>
    </row>
    <row r="45" spans="2:9" ht="14.25" customHeight="1">
      <c r="B45" s="101">
        <v>42</v>
      </c>
      <c r="C45" s="101" t="str">
        <f>C$5</f>
        <v>B</v>
      </c>
      <c r="D45" s="109" t="s">
        <v>167</v>
      </c>
      <c r="E45" s="110"/>
      <c r="F45" s="103" t="str">
        <f>'B - výsledky'!B35</f>
        <v>TJ Dynamo ČEZ České Budějovice "A" -</v>
      </c>
      <c r="G45" s="104" t="s">
        <v>140</v>
      </c>
      <c r="H45" s="105" t="str">
        <f>'B - výsledky'!E35</f>
        <v>SK Liapor - Witte Karlovy Vary z.s. "A" -</v>
      </c>
      <c r="I45" s="108"/>
    </row>
    <row r="46" spans="2:9" ht="14.25" customHeight="1">
      <c r="B46" s="101">
        <v>43</v>
      </c>
      <c r="C46" s="101" t="str">
        <f>C$6</f>
        <v>C</v>
      </c>
      <c r="D46" s="109" t="s">
        <v>167</v>
      </c>
      <c r="E46" s="110"/>
      <c r="F46" s="103" t="str">
        <f>'C - výsledky'!B35</f>
        <v>NK CLIMAX Vsetín "A" -</v>
      </c>
      <c r="G46" s="104" t="s">
        <v>140</v>
      </c>
      <c r="H46" s="105" t="str">
        <f>'C - výsledky'!E35</f>
        <v>TJ SLAVOJ Český Brod "C" -</v>
      </c>
      <c r="I46" s="108"/>
    </row>
    <row r="47" spans="2:9" ht="14.25" customHeight="1">
      <c r="B47" s="101">
        <v>44</v>
      </c>
      <c r="C47" s="101" t="str">
        <f>C$7</f>
        <v>D</v>
      </c>
      <c r="D47" s="109" t="s">
        <v>167</v>
      </c>
      <c r="E47" s="110"/>
      <c r="F47" s="103" t="str">
        <f>'D - výsledky'!B35</f>
        <v>T.J. SOKOL Holice "A" - </v>
      </c>
      <c r="G47" s="104" t="s">
        <v>140</v>
      </c>
      <c r="H47" s="105" t="str">
        <f>'D - výsledky'!E35</f>
        <v>SK Šacung Benešov 1947 "A" -</v>
      </c>
      <c r="I47" s="108"/>
    </row>
    <row r="48" spans="2:9" ht="14.25" customHeight="1">
      <c r="B48" s="101">
        <v>45</v>
      </c>
      <c r="C48" s="101" t="s">
        <v>131</v>
      </c>
      <c r="D48" s="109" t="s">
        <v>167</v>
      </c>
      <c r="E48" s="110"/>
      <c r="F48" s="103" t="str">
        <f>'E - výsledky'!B35</f>
        <v>TJ Radomyšl, z.s. "A" -</v>
      </c>
      <c r="G48" s="104" t="s">
        <v>140</v>
      </c>
      <c r="H48" s="105" t="str">
        <f>'E - výsledky'!E35</f>
        <v>NK CLIMAX Vsetín "B" -</v>
      </c>
      <c r="I48" s="108"/>
    </row>
    <row r="49" spans="2:9" ht="14.25" customHeight="1">
      <c r="B49" s="101">
        <v>46</v>
      </c>
      <c r="C49" s="101" t="s">
        <v>132</v>
      </c>
      <c r="D49" s="109" t="s">
        <v>167</v>
      </c>
      <c r="E49" s="110"/>
      <c r="F49" s="103" t="str">
        <f>'F - výsledky'!B35</f>
        <v>TJ SLAVOJ Český Brod "B" -</v>
      </c>
      <c r="G49" s="104" t="s">
        <v>140</v>
      </c>
      <c r="H49" s="105" t="str">
        <f>'F - výsledky'!E35</f>
        <v>MNK Modřice, z.s. "B" -</v>
      </c>
      <c r="I49" s="108"/>
    </row>
    <row r="50" spans="2:9" ht="14.25" customHeight="1">
      <c r="B50" s="101">
        <v>47</v>
      </c>
      <c r="C50" s="101" t="s">
        <v>133</v>
      </c>
      <c r="D50" s="109" t="s">
        <v>167</v>
      </c>
      <c r="E50" s="110"/>
      <c r="F50" s="103" t="str">
        <f>'G - výsledky'!B35</f>
        <v>TJ Sokol Zbečník "A" -</v>
      </c>
      <c r="G50" s="104" t="s">
        <v>140</v>
      </c>
      <c r="H50" s="105" t="str">
        <f>'G - výsledky'!E35</f>
        <v>T.J. SOKOL Holice "B" - </v>
      </c>
      <c r="I50" s="108"/>
    </row>
    <row r="51" spans="2:9" ht="14.25" customHeight="1">
      <c r="B51" s="101">
        <v>48</v>
      </c>
      <c r="C51" s="101" t="s">
        <v>134</v>
      </c>
      <c r="D51" s="109" t="s">
        <v>167</v>
      </c>
      <c r="E51" s="110"/>
      <c r="F51" s="103" t="str">
        <f>'H - výsledky'!B35</f>
        <v>TJ SLAVOJ Český Brod "A" -</v>
      </c>
      <c r="G51" s="104" t="s">
        <v>140</v>
      </c>
      <c r="H51" s="105" t="str">
        <f>'H - výsledky'!E35</f>
        <v>TJ Spartak MSEM Přerov "A" -</v>
      </c>
      <c r="I51" s="108"/>
    </row>
    <row r="52" ht="14.25" customHeight="1"/>
    <row r="53" spans="2:9" ht="22.5" customHeight="1">
      <c r="B53" s="303" t="s">
        <v>168</v>
      </c>
      <c r="C53" s="303"/>
      <c r="D53" s="303"/>
      <c r="E53" s="303"/>
      <c r="F53" s="303"/>
      <c r="G53" s="303"/>
      <c r="H53" s="303"/>
      <c r="I53" s="100"/>
    </row>
    <row r="54" spans="2:9" ht="14.25" customHeight="1">
      <c r="B54" s="101">
        <v>49</v>
      </c>
      <c r="C54" s="304" t="s">
        <v>169</v>
      </c>
      <c r="D54" s="304"/>
      <c r="E54" s="111"/>
      <c r="F54" s="103" t="str">
        <f>'KO '!B3</f>
        <v>Modřice B</v>
      </c>
      <c r="G54" s="104" t="s">
        <v>140</v>
      </c>
      <c r="H54" s="105" t="str">
        <f>'KO '!B5</f>
        <v>Šacung A</v>
      </c>
      <c r="I54" s="112"/>
    </row>
    <row r="55" spans="2:9" ht="14.25" customHeight="1">
      <c r="B55" s="101">
        <v>50</v>
      </c>
      <c r="C55" s="304" t="s">
        <v>170</v>
      </c>
      <c r="D55" s="304"/>
      <c r="E55" s="111"/>
      <c r="F55" s="103" t="str">
        <f>'KO '!B7</f>
        <v>Český Brod A</v>
      </c>
      <c r="G55" s="104" t="s">
        <v>140</v>
      </c>
      <c r="H55" s="105" t="str">
        <f>'KO '!B9</f>
        <v>KV A</v>
      </c>
      <c r="I55" s="112"/>
    </row>
    <row r="56" spans="2:9" ht="14.25" customHeight="1">
      <c r="B56" s="101">
        <v>51</v>
      </c>
      <c r="C56" s="304" t="s">
        <v>171</v>
      </c>
      <c r="D56" s="304"/>
      <c r="E56" s="111"/>
      <c r="F56" s="103" t="str">
        <f>'KO '!B11</f>
        <v>Radomyšl A</v>
      </c>
      <c r="G56" s="104" t="s">
        <v>140</v>
      </c>
      <c r="H56" s="105" t="str">
        <f>'KO '!B13</f>
        <v>Holice B</v>
      </c>
      <c r="I56" s="112"/>
    </row>
    <row r="57" spans="2:9" ht="14.25" customHeight="1">
      <c r="B57" s="101">
        <v>52</v>
      </c>
      <c r="C57" s="304" t="s">
        <v>172</v>
      </c>
      <c r="D57" s="304"/>
      <c r="E57" s="111"/>
      <c r="F57" s="103" t="str">
        <f>'KO '!B15</f>
        <v>Modřice A</v>
      </c>
      <c r="G57" s="104" t="s">
        <v>140</v>
      </c>
      <c r="H57" s="105" t="str">
        <f>'KO '!B17</f>
        <v>Radomyšl B</v>
      </c>
      <c r="I57" s="112"/>
    </row>
    <row r="58" spans="2:9" ht="14.25" customHeight="1">
      <c r="B58" s="101">
        <v>53</v>
      </c>
      <c r="C58" s="304" t="s">
        <v>173</v>
      </c>
      <c r="D58" s="304"/>
      <c r="E58" s="111"/>
      <c r="F58" s="103" t="str">
        <f>'KO '!B19</f>
        <v>Vsetín A</v>
      </c>
      <c r="G58" s="104" t="s">
        <v>140</v>
      </c>
      <c r="H58" s="105" t="str">
        <f>'KO '!B21</f>
        <v>Dynamo ČB B</v>
      </c>
      <c r="I58" s="112"/>
    </row>
    <row r="59" spans="2:9" ht="14.25" customHeight="1">
      <c r="B59" s="101">
        <v>54</v>
      </c>
      <c r="C59" s="304" t="s">
        <v>174</v>
      </c>
      <c r="D59" s="304"/>
      <c r="E59" s="111"/>
      <c r="F59" s="103" t="str">
        <f>'KO '!B23</f>
        <v>Zbečník</v>
      </c>
      <c r="G59" s="104" t="s">
        <v>140</v>
      </c>
      <c r="H59" s="105" t="str">
        <f>'KO '!B25</f>
        <v>Spartak Přerov A</v>
      </c>
      <c r="I59" s="112"/>
    </row>
    <row r="60" spans="2:9" ht="14.25" customHeight="1">
      <c r="B60" s="101">
        <v>55</v>
      </c>
      <c r="C60" s="304" t="s">
        <v>175</v>
      </c>
      <c r="D60" s="304"/>
      <c r="E60" s="111"/>
      <c r="F60" s="103" t="str">
        <f>'KO '!B27</f>
        <v>Dynamo ČB A</v>
      </c>
      <c r="G60" s="104" t="s">
        <v>140</v>
      </c>
      <c r="H60" s="105" t="str">
        <f>'KO '!B29</f>
        <v>Vsetín B</v>
      </c>
      <c r="I60" s="112"/>
    </row>
    <row r="61" spans="2:9" ht="14.25" customHeight="1">
      <c r="B61" s="101">
        <v>56</v>
      </c>
      <c r="C61" s="304" t="s">
        <v>176</v>
      </c>
      <c r="D61" s="304"/>
      <c r="E61" s="111"/>
      <c r="F61" s="103" t="str">
        <f>'KO '!B31</f>
        <v>Holice A</v>
      </c>
      <c r="G61" s="104" t="s">
        <v>140</v>
      </c>
      <c r="H61" s="105" t="str">
        <f>'KO '!B33</f>
        <v>Šacung B</v>
      </c>
      <c r="I61" s="112"/>
    </row>
    <row r="62" spans="2:9" ht="14.25" customHeight="1">
      <c r="B62" s="101">
        <v>57</v>
      </c>
      <c r="C62" s="304" t="s">
        <v>177</v>
      </c>
      <c r="D62" s="304"/>
      <c r="E62" s="111"/>
      <c r="F62" s="113" t="str">
        <f>'KO '!C4</f>
        <v> Šacung A</v>
      </c>
      <c r="G62" s="104" t="s">
        <v>140</v>
      </c>
      <c r="H62" s="114" t="str">
        <f>'KO '!C8</f>
        <v> Český Brod A</v>
      </c>
      <c r="I62" s="112"/>
    </row>
    <row r="63" spans="2:9" ht="14.25" customHeight="1">
      <c r="B63" s="101">
        <v>58</v>
      </c>
      <c r="C63" s="304" t="s">
        <v>178</v>
      </c>
      <c r="D63" s="304"/>
      <c r="E63" s="111"/>
      <c r="F63" s="113" t="str">
        <f>'KO '!C12</f>
        <v> Radomyšl A </v>
      </c>
      <c r="G63" s="104" t="s">
        <v>140</v>
      </c>
      <c r="H63" s="114" t="str">
        <f>'KO '!C16</f>
        <v> Modřice A</v>
      </c>
      <c r="I63" s="112"/>
    </row>
    <row r="64" spans="2:9" ht="14.25" customHeight="1">
      <c r="B64" s="101">
        <v>59</v>
      </c>
      <c r="C64" s="304" t="s">
        <v>179</v>
      </c>
      <c r="D64" s="304"/>
      <c r="E64" s="111"/>
      <c r="F64" s="113" t="str">
        <f>'KO '!C20</f>
        <v> Vsetín A</v>
      </c>
      <c r="G64" s="104" t="s">
        <v>140</v>
      </c>
      <c r="H64" s="114" t="str">
        <f>'KO '!C24</f>
        <v> Zbečník</v>
      </c>
      <c r="I64" s="112"/>
    </row>
    <row r="65" spans="2:9" ht="14.25" customHeight="1">
      <c r="B65" s="101">
        <v>60</v>
      </c>
      <c r="C65" s="304" t="s">
        <v>180</v>
      </c>
      <c r="D65" s="304"/>
      <c r="E65" s="111"/>
      <c r="F65" s="113" t="str">
        <f>'KO '!C28</f>
        <v> Dynamo ČB A</v>
      </c>
      <c r="G65" s="104" t="s">
        <v>140</v>
      </c>
      <c r="H65" s="114" t="str">
        <f>'KO '!C32</f>
        <v> Holice A</v>
      </c>
      <c r="I65" s="112"/>
    </row>
    <row r="66" spans="2:9" ht="14.25" customHeight="1">
      <c r="B66" s="101">
        <v>61</v>
      </c>
      <c r="C66" s="304" t="s">
        <v>181</v>
      </c>
      <c r="D66" s="304"/>
      <c r="E66" s="111"/>
      <c r="F66" s="113" t="str">
        <f>'KO '!D6</f>
        <v>Český Brod A</v>
      </c>
      <c r="G66" s="104" t="s">
        <v>140</v>
      </c>
      <c r="H66" s="114" t="str">
        <f>'KO '!D14</f>
        <v>Modřice</v>
      </c>
      <c r="I66" s="112"/>
    </row>
    <row r="67" spans="2:13" ht="14.25" customHeight="1">
      <c r="B67" s="101">
        <v>62</v>
      </c>
      <c r="C67" s="304" t="s">
        <v>182</v>
      </c>
      <c r="D67" s="304"/>
      <c r="E67" s="111"/>
      <c r="F67" s="113" t="str">
        <f>'KO '!D22</f>
        <v>Zbečník</v>
      </c>
      <c r="G67" s="104" t="s">
        <v>140</v>
      </c>
      <c r="H67" s="114" t="str">
        <f>'KO '!D30</f>
        <v>Dynamo ČB A</v>
      </c>
      <c r="I67" s="112"/>
      <c r="M67" s="115"/>
    </row>
    <row r="68" spans="2:13" ht="14.25" customHeight="1">
      <c r="B68" s="101">
        <v>63</v>
      </c>
      <c r="C68" s="304" t="s">
        <v>183</v>
      </c>
      <c r="D68" s="304"/>
      <c r="E68" s="111"/>
      <c r="F68" s="113" t="str">
        <f>'KO '!E31</f>
        <v>Modřice A</v>
      </c>
      <c r="G68" s="104" t="s">
        <v>140</v>
      </c>
      <c r="H68" s="114" t="str">
        <f>'KO '!E35</f>
        <v>Dynamo ČB A</v>
      </c>
      <c r="I68" s="112"/>
      <c r="M68" s="115"/>
    </row>
    <row r="69" spans="2:9" ht="14.25" customHeight="1">
      <c r="B69" s="101">
        <v>64</v>
      </c>
      <c r="C69" s="304" t="s">
        <v>132</v>
      </c>
      <c r="D69" s="304"/>
      <c r="E69" s="111"/>
      <c r="F69" s="113" t="str">
        <f>'KO '!E10</f>
        <v>Český Brod A</v>
      </c>
      <c r="G69" s="104" t="s">
        <v>140</v>
      </c>
      <c r="H69" s="114" t="str">
        <f>'KO '!E26</f>
        <v>Zbečník</v>
      </c>
      <c r="I69" s="112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</sheetData>
  <sheetProtection selectLockedCells="1" selectUnlockedCells="1"/>
  <mergeCells count="17">
    <mergeCell ref="C65:D65"/>
    <mergeCell ref="C66:D66"/>
    <mergeCell ref="C67:D67"/>
    <mergeCell ref="C68:D68"/>
    <mergeCell ref="C69:D69"/>
    <mergeCell ref="C59:D59"/>
    <mergeCell ref="C60:D60"/>
    <mergeCell ref="C61:D61"/>
    <mergeCell ref="C62:D62"/>
    <mergeCell ref="C63:D63"/>
    <mergeCell ref="C64:D64"/>
    <mergeCell ref="B53:H53"/>
    <mergeCell ref="C54:D54"/>
    <mergeCell ref="C55:D55"/>
    <mergeCell ref="C56:D56"/>
    <mergeCell ref="C57:D57"/>
    <mergeCell ref="C58:D58"/>
  </mergeCells>
  <printOptions/>
  <pageMargins left="0.31527777777777777" right="0.31527777777777777" top="0.5902777777777778" bottom="0.39375" header="0.5118055555555555" footer="0.5118055555555555"/>
  <pageSetup fitToHeight="0" fitToWidth="1"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K35"/>
  <sheetViews>
    <sheetView showGridLines="0" tabSelected="1" zoomScale="72" zoomScaleNormal="72" zoomScalePageLayoutView="0" workbookViewId="0" topLeftCell="A1">
      <selection activeCell="I11" sqref="I11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34.57421875" style="0" customWidth="1"/>
    <col min="4" max="4" width="34.28125" style="0" customWidth="1"/>
    <col min="5" max="5" width="31.28125" style="0" customWidth="1"/>
    <col min="6" max="6" width="28.7109375" style="0" customWidth="1"/>
  </cols>
  <sheetData>
    <row r="1" spans="1:6" ht="14.25">
      <c r="A1" s="116"/>
      <c r="B1" s="116" t="s">
        <v>184</v>
      </c>
      <c r="C1" s="116" t="s">
        <v>185</v>
      </c>
      <c r="D1" s="116" t="s">
        <v>186</v>
      </c>
      <c r="E1" s="117" t="s">
        <v>187</v>
      </c>
      <c r="F1" s="117" t="s">
        <v>188</v>
      </c>
    </row>
    <row r="2" ht="14.25">
      <c r="A2" s="16"/>
    </row>
    <row r="3" spans="1:2" ht="18.75" customHeight="1">
      <c r="A3" s="118" t="s">
        <v>189</v>
      </c>
      <c r="B3" s="119" t="s">
        <v>190</v>
      </c>
    </row>
    <row r="4" spans="2:6" ht="18.75" customHeight="1">
      <c r="B4" s="120"/>
      <c r="C4" s="121" t="s">
        <v>191</v>
      </c>
      <c r="D4" s="122"/>
      <c r="E4" s="123"/>
      <c r="F4" s="124"/>
    </row>
    <row r="5" spans="1:6" ht="18.75" customHeight="1">
      <c r="A5" s="16" t="s">
        <v>192</v>
      </c>
      <c r="B5" s="125" t="s">
        <v>193</v>
      </c>
      <c r="C5" s="126" t="s">
        <v>194</v>
      </c>
      <c r="D5" s="122"/>
      <c r="E5" s="127"/>
      <c r="F5" s="124"/>
    </row>
    <row r="6" spans="1:6" ht="18.75" customHeight="1">
      <c r="A6" s="16"/>
      <c r="B6" s="128"/>
      <c r="C6" s="129"/>
      <c r="D6" s="130" t="s">
        <v>195</v>
      </c>
      <c r="E6" s="127"/>
      <c r="F6" s="124"/>
    </row>
    <row r="7" spans="1:6" ht="18.75" customHeight="1">
      <c r="A7" s="131" t="s">
        <v>196</v>
      </c>
      <c r="B7" s="119" t="s">
        <v>195</v>
      </c>
      <c r="C7" s="132"/>
      <c r="D7" s="133" t="s">
        <v>197</v>
      </c>
      <c r="E7" s="134"/>
      <c r="F7" s="124"/>
    </row>
    <row r="8" spans="2:6" ht="18.75" customHeight="1">
      <c r="B8" s="120"/>
      <c r="C8" s="135" t="s">
        <v>198</v>
      </c>
      <c r="D8" s="133"/>
      <c r="E8" s="134"/>
      <c r="F8" s="124"/>
    </row>
    <row r="9" spans="1:6" ht="18.75" customHeight="1">
      <c r="A9" s="136" t="s">
        <v>199</v>
      </c>
      <c r="B9" s="125" t="s">
        <v>200</v>
      </c>
      <c r="C9" s="137" t="s">
        <v>201</v>
      </c>
      <c r="D9" s="133"/>
      <c r="E9" s="134"/>
      <c r="F9" s="124"/>
    </row>
    <row r="10" spans="1:6" ht="18.75" customHeight="1">
      <c r="A10" s="16"/>
      <c r="B10" s="128"/>
      <c r="C10" s="138"/>
      <c r="D10" s="133"/>
      <c r="E10" s="130" t="s">
        <v>195</v>
      </c>
      <c r="F10" s="139"/>
    </row>
    <row r="11" spans="1:6" ht="18.75" customHeight="1">
      <c r="A11" s="140" t="s">
        <v>202</v>
      </c>
      <c r="B11" s="119" t="s">
        <v>203</v>
      </c>
      <c r="C11" s="141"/>
      <c r="D11" s="133"/>
      <c r="E11" s="142" t="s">
        <v>204</v>
      </c>
      <c r="F11" s="143"/>
    </row>
    <row r="12" spans="2:6" ht="18.75" customHeight="1">
      <c r="B12" s="120"/>
      <c r="C12" s="121" t="s">
        <v>205</v>
      </c>
      <c r="D12" s="133"/>
      <c r="E12" s="144"/>
      <c r="F12" s="143"/>
    </row>
    <row r="13" spans="1:6" ht="18.75" customHeight="1">
      <c r="A13" s="145" t="s">
        <v>206</v>
      </c>
      <c r="B13" s="125" t="s">
        <v>207</v>
      </c>
      <c r="C13" s="146" t="s">
        <v>208</v>
      </c>
      <c r="D13" s="133"/>
      <c r="E13" s="144"/>
      <c r="F13" s="143"/>
    </row>
    <row r="14" spans="1:6" ht="18.75" customHeight="1">
      <c r="A14" s="16"/>
      <c r="B14" s="128"/>
      <c r="C14" s="129"/>
      <c r="D14" s="147" t="s">
        <v>209</v>
      </c>
      <c r="E14" s="144"/>
      <c r="F14" s="143"/>
    </row>
    <row r="15" spans="1:6" ht="18.75" customHeight="1">
      <c r="A15" s="148" t="s">
        <v>121</v>
      </c>
      <c r="B15" s="119" t="s">
        <v>210</v>
      </c>
      <c r="C15" s="149"/>
      <c r="D15" s="122" t="s">
        <v>211</v>
      </c>
      <c r="E15" s="144"/>
      <c r="F15" s="143"/>
    </row>
    <row r="16" spans="2:6" ht="18.75" customHeight="1">
      <c r="B16" s="120"/>
      <c r="C16" s="135" t="s">
        <v>212</v>
      </c>
      <c r="D16" s="122"/>
      <c r="E16" s="144"/>
      <c r="F16" s="143"/>
    </row>
    <row r="17" spans="1:6" ht="18.75" customHeight="1">
      <c r="A17" s="150" t="s">
        <v>213</v>
      </c>
      <c r="B17" s="125" t="s">
        <v>214</v>
      </c>
      <c r="C17" s="151" t="s">
        <v>215</v>
      </c>
      <c r="D17" s="152"/>
      <c r="E17" s="144"/>
      <c r="F17" s="143"/>
    </row>
    <row r="18" spans="1:6" ht="18.75" customHeight="1">
      <c r="A18" s="16"/>
      <c r="B18" s="128"/>
      <c r="C18" s="138"/>
      <c r="D18" s="152"/>
      <c r="E18" s="153"/>
      <c r="F18" s="130" t="s">
        <v>195</v>
      </c>
    </row>
    <row r="19" spans="1:6" ht="18.75" customHeight="1">
      <c r="A19" s="154" t="s">
        <v>216</v>
      </c>
      <c r="B19" s="119" t="s">
        <v>217</v>
      </c>
      <c r="C19" s="141"/>
      <c r="D19" s="122"/>
      <c r="E19" s="123"/>
      <c r="F19" s="155" t="s">
        <v>272</v>
      </c>
    </row>
    <row r="20" spans="2:6" ht="18.75" customHeight="1">
      <c r="B20" s="156"/>
      <c r="C20" s="121" t="s">
        <v>218</v>
      </c>
      <c r="D20" s="122"/>
      <c r="E20" s="123"/>
      <c r="F20" s="157"/>
    </row>
    <row r="21" spans="1:6" ht="18.75" customHeight="1">
      <c r="A21" s="158" t="s">
        <v>219</v>
      </c>
      <c r="B21" s="125" t="s">
        <v>220</v>
      </c>
      <c r="C21" s="146" t="s">
        <v>221</v>
      </c>
      <c r="D21" s="122"/>
      <c r="E21" s="127"/>
      <c r="F21" s="157"/>
    </row>
    <row r="22" spans="1:6" ht="18.75" customHeight="1">
      <c r="A22" s="16"/>
      <c r="B22" s="128"/>
      <c r="C22" s="129"/>
      <c r="D22" s="130" t="s">
        <v>222</v>
      </c>
      <c r="E22" s="127"/>
      <c r="F22" s="157"/>
    </row>
    <row r="23" spans="1:6" ht="18.75" customHeight="1">
      <c r="A23" s="159" t="s">
        <v>223</v>
      </c>
      <c r="B23" s="119" t="s">
        <v>222</v>
      </c>
      <c r="C23" s="149"/>
      <c r="D23" s="133" t="s">
        <v>224</v>
      </c>
      <c r="E23" s="134"/>
      <c r="F23" s="157"/>
    </row>
    <row r="24" spans="2:6" ht="18.75" customHeight="1">
      <c r="B24" s="120"/>
      <c r="C24" s="135" t="s">
        <v>225</v>
      </c>
      <c r="D24" s="133"/>
      <c r="E24" s="134"/>
      <c r="F24" s="157"/>
    </row>
    <row r="25" spans="1:6" ht="18.75" customHeight="1">
      <c r="A25" s="160" t="s">
        <v>226</v>
      </c>
      <c r="B25" s="125" t="s">
        <v>227</v>
      </c>
      <c r="C25" s="151" t="s">
        <v>228</v>
      </c>
      <c r="D25" s="133"/>
      <c r="E25" s="134"/>
      <c r="F25" s="157"/>
    </row>
    <row r="26" spans="1:6" ht="18.75" customHeight="1">
      <c r="A26" s="16"/>
      <c r="B26" s="128"/>
      <c r="C26" s="138"/>
      <c r="D26" s="153"/>
      <c r="E26" s="130" t="s">
        <v>222</v>
      </c>
      <c r="F26" s="143"/>
    </row>
    <row r="27" spans="1:11" ht="18.75" customHeight="1">
      <c r="A27" s="161" t="s">
        <v>229</v>
      </c>
      <c r="B27" s="119" t="s">
        <v>230</v>
      </c>
      <c r="C27" s="141"/>
      <c r="D27" s="133"/>
      <c r="E27" s="142" t="s">
        <v>231</v>
      </c>
      <c r="F27" s="144"/>
      <c r="K27" s="16"/>
    </row>
    <row r="28" spans="2:6" ht="18.75" customHeight="1">
      <c r="B28" s="120"/>
      <c r="C28" s="121" t="s">
        <v>232</v>
      </c>
      <c r="D28" s="133"/>
      <c r="E28" s="144"/>
      <c r="F28" s="144"/>
    </row>
    <row r="29" spans="1:6" ht="18.75" customHeight="1">
      <c r="A29" s="162" t="s">
        <v>233</v>
      </c>
      <c r="B29" s="125" t="s">
        <v>234</v>
      </c>
      <c r="C29" s="146" t="s">
        <v>235</v>
      </c>
      <c r="D29" s="133"/>
      <c r="E29" s="144"/>
      <c r="F29" s="144"/>
    </row>
    <row r="30" spans="1:6" ht="18.75" customHeight="1">
      <c r="A30" s="16"/>
      <c r="B30" s="128"/>
      <c r="C30" s="129"/>
      <c r="D30" s="147" t="s">
        <v>230</v>
      </c>
      <c r="E30" s="163"/>
      <c r="F30" s="144"/>
    </row>
    <row r="31" spans="1:6" ht="18.75" customHeight="1">
      <c r="A31" s="164" t="s">
        <v>236</v>
      </c>
      <c r="B31" s="119" t="s">
        <v>237</v>
      </c>
      <c r="C31" s="149"/>
      <c r="D31" s="122" t="s">
        <v>238</v>
      </c>
      <c r="E31" s="165" t="s">
        <v>210</v>
      </c>
      <c r="F31" s="139"/>
    </row>
    <row r="32" spans="2:6" ht="18.75" customHeight="1">
      <c r="B32" s="166"/>
      <c r="C32" s="135" t="s">
        <v>239</v>
      </c>
      <c r="D32" s="122"/>
      <c r="E32" s="167"/>
      <c r="F32" s="139"/>
    </row>
    <row r="33" spans="1:6" ht="18.75" customHeight="1">
      <c r="A33" s="168" t="s">
        <v>240</v>
      </c>
      <c r="B33" s="125" t="s">
        <v>241</v>
      </c>
      <c r="C33" s="151" t="s">
        <v>242</v>
      </c>
      <c r="D33" s="169"/>
      <c r="E33" s="170"/>
      <c r="F33" s="171" t="s">
        <v>210</v>
      </c>
    </row>
    <row r="34" spans="1:6" ht="18.75" customHeight="1">
      <c r="A34" s="16"/>
      <c r="C34" s="138"/>
      <c r="D34" s="122"/>
      <c r="E34" s="172"/>
      <c r="F34" s="139" t="s">
        <v>243</v>
      </c>
    </row>
    <row r="35" ht="24" customHeight="1">
      <c r="E35" s="173" t="s">
        <v>230</v>
      </c>
    </row>
  </sheetData>
  <sheetProtection selectLockedCells="1" selectUnlockedCells="1"/>
  <printOptions/>
  <pageMargins left="0.11805555555555555" right="0.11805555555555555" top="0.19652777777777777" bottom="0.19652777777777777" header="0.5118055555555555" footer="0.5118055555555555"/>
  <pageSetup fitToHeight="0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="72" zoomScaleNormal="72" zoomScalePageLayoutView="0" workbookViewId="0" topLeftCell="A1">
      <selection activeCell="J25" sqref="J25"/>
    </sheetView>
  </sheetViews>
  <sheetFormatPr defaultColWidth="9.140625" defaultRowHeight="15"/>
  <cols>
    <col min="1" max="1" width="9.140625" style="89" customWidth="1"/>
    <col min="2" max="13" width="4.00390625" style="89" customWidth="1"/>
    <col min="14" max="15" width="4.28125" style="89" customWidth="1"/>
    <col min="16" max="19" width="5.140625" style="89" customWidth="1"/>
    <col min="20" max="16384" width="8.8515625" style="89" customWidth="1"/>
  </cols>
  <sheetData>
    <row r="1" spans="1:4" ht="15">
      <c r="A1" s="89" t="s">
        <v>244</v>
      </c>
      <c r="B1" s="305">
        <v>43414</v>
      </c>
      <c r="C1" s="305"/>
      <c r="D1" s="305"/>
    </row>
    <row r="2" spans="1:19" ht="15">
      <c r="A2" s="306" t="s">
        <v>245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</row>
    <row r="3" spans="1:18" ht="6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9" ht="13.5" customHeight="1">
      <c r="A4" s="307" t="s">
        <v>246</v>
      </c>
      <c r="B4" s="308" t="s">
        <v>139</v>
      </c>
      <c r="C4" s="308"/>
      <c r="D4" s="308"/>
      <c r="E4" s="308"/>
      <c r="F4" s="308"/>
      <c r="G4" s="309" t="s">
        <v>247</v>
      </c>
      <c r="H4" s="309"/>
      <c r="I4" s="309"/>
      <c r="J4" s="308" t="str">
        <f>'Nasazení do skupin'!$A$2</f>
        <v>D1</v>
      </c>
      <c r="K4" s="308"/>
      <c r="L4" s="308"/>
      <c r="M4" s="308"/>
      <c r="N4" s="307" t="s">
        <v>248</v>
      </c>
      <c r="O4" s="307"/>
      <c r="P4" s="310">
        <v>47</v>
      </c>
      <c r="Q4" s="311" t="s">
        <v>249</v>
      </c>
      <c r="R4" s="311"/>
      <c r="S4" s="310" t="str">
        <f>VLOOKUP(P4,Zápasy!B4:H78,2,0)</f>
        <v>G</v>
      </c>
    </row>
    <row r="5" spans="1:19" ht="13.5" customHeight="1">
      <c r="A5" s="307"/>
      <c r="B5" s="308"/>
      <c r="C5" s="308"/>
      <c r="D5" s="308"/>
      <c r="E5" s="308"/>
      <c r="F5" s="308"/>
      <c r="G5" s="309"/>
      <c r="H5" s="309"/>
      <c r="I5" s="309"/>
      <c r="J5" s="308"/>
      <c r="K5" s="308"/>
      <c r="L5" s="308"/>
      <c r="M5" s="308"/>
      <c r="N5" s="307"/>
      <c r="O5" s="307"/>
      <c r="P5" s="310"/>
      <c r="Q5" s="311"/>
      <c r="R5" s="311"/>
      <c r="S5" s="310"/>
    </row>
    <row r="6" spans="1:24" ht="13.5" customHeight="1">
      <c r="A6" s="307" t="s">
        <v>250</v>
      </c>
      <c r="B6" s="312">
        <f>$B$1</f>
        <v>43414</v>
      </c>
      <c r="C6" s="312"/>
      <c r="D6" s="312"/>
      <c r="E6" s="312"/>
      <c r="F6" s="312"/>
      <c r="G6" s="309" t="s">
        <v>251</v>
      </c>
      <c r="H6" s="309"/>
      <c r="I6" s="309"/>
      <c r="J6" s="313"/>
      <c r="K6" s="313"/>
      <c r="L6" s="313"/>
      <c r="M6" s="313"/>
      <c r="N6" s="314" t="s">
        <v>252</v>
      </c>
      <c r="O6" s="314"/>
      <c r="P6" s="314"/>
      <c r="Q6" s="314" t="s">
        <v>253</v>
      </c>
      <c r="R6" s="314"/>
      <c r="S6" s="314"/>
      <c r="V6" s="175"/>
      <c r="X6" s="175"/>
    </row>
    <row r="7" spans="1:24" ht="12.75" customHeight="1">
      <c r="A7" s="307"/>
      <c r="B7" s="312"/>
      <c r="C7" s="312"/>
      <c r="D7" s="312"/>
      <c r="E7" s="312"/>
      <c r="F7" s="312"/>
      <c r="G7" s="309"/>
      <c r="H7" s="309"/>
      <c r="I7" s="309"/>
      <c r="J7" s="313"/>
      <c r="K7" s="313"/>
      <c r="L7" s="313"/>
      <c r="M7" s="313"/>
      <c r="N7" s="314"/>
      <c r="O7" s="314"/>
      <c r="P7" s="314"/>
      <c r="Q7" s="314"/>
      <c r="R7" s="314"/>
      <c r="S7" s="314"/>
      <c r="V7" s="175"/>
      <c r="X7" s="175"/>
    </row>
    <row r="8" spans="1:24" ht="18.75" customHeight="1">
      <c r="A8" s="176" t="s">
        <v>254</v>
      </c>
      <c r="B8" s="315"/>
      <c r="C8" s="315"/>
      <c r="D8" s="315"/>
      <c r="E8" s="315"/>
      <c r="F8" s="315"/>
      <c r="G8" s="176" t="s">
        <v>255</v>
      </c>
      <c r="H8" s="177"/>
      <c r="I8" s="316"/>
      <c r="J8" s="316"/>
      <c r="K8" s="316"/>
      <c r="L8" s="316"/>
      <c r="M8" s="316"/>
      <c r="N8" s="176" t="s">
        <v>256</v>
      </c>
      <c r="O8" s="177"/>
      <c r="P8" s="315"/>
      <c r="Q8" s="315"/>
      <c r="R8" s="315"/>
      <c r="S8" s="315"/>
      <c r="V8" s="175"/>
      <c r="X8" s="175"/>
    </row>
    <row r="9" spans="1:24" ht="15">
      <c r="A9" s="178" t="s">
        <v>257</v>
      </c>
      <c r="B9" s="317"/>
      <c r="C9" s="317"/>
      <c r="D9" s="317"/>
      <c r="E9" s="317"/>
      <c r="F9" s="317"/>
      <c r="G9" s="318" t="s">
        <v>257</v>
      </c>
      <c r="H9" s="318"/>
      <c r="I9" s="319"/>
      <c r="J9" s="319"/>
      <c r="K9" s="319"/>
      <c r="L9" s="319"/>
      <c r="M9" s="319"/>
      <c r="N9" s="318" t="s">
        <v>257</v>
      </c>
      <c r="O9" s="318"/>
      <c r="P9" s="317"/>
      <c r="Q9" s="317"/>
      <c r="R9" s="317"/>
      <c r="S9" s="317"/>
      <c r="V9" s="175"/>
      <c r="X9" s="175"/>
    </row>
    <row r="10" spans="1:24" ht="18.75" customHeight="1">
      <c r="A10" s="176" t="s">
        <v>254</v>
      </c>
      <c r="B10" s="315"/>
      <c r="C10" s="315"/>
      <c r="D10" s="315"/>
      <c r="E10" s="315"/>
      <c r="F10" s="315"/>
      <c r="G10" s="176" t="s">
        <v>258</v>
      </c>
      <c r="H10" s="177"/>
      <c r="I10" s="316"/>
      <c r="J10" s="316"/>
      <c r="K10" s="316"/>
      <c r="L10" s="316"/>
      <c r="M10" s="316"/>
      <c r="N10" s="176" t="s">
        <v>259</v>
      </c>
      <c r="O10" s="177"/>
      <c r="P10" s="315"/>
      <c r="Q10" s="315"/>
      <c r="R10" s="315"/>
      <c r="S10" s="315"/>
      <c r="V10" s="175"/>
      <c r="X10" s="175"/>
    </row>
    <row r="11" spans="1:19" ht="15">
      <c r="A11" s="178" t="s">
        <v>257</v>
      </c>
      <c r="B11" s="317"/>
      <c r="C11" s="317"/>
      <c r="D11" s="317"/>
      <c r="E11" s="317"/>
      <c r="F11" s="317"/>
      <c r="G11" s="318" t="s">
        <v>257</v>
      </c>
      <c r="H11" s="318"/>
      <c r="I11" s="319"/>
      <c r="J11" s="319"/>
      <c r="K11" s="319"/>
      <c r="L11" s="319"/>
      <c r="M11" s="319"/>
      <c r="N11" s="318" t="s">
        <v>257</v>
      </c>
      <c r="O11" s="318"/>
      <c r="P11" s="317"/>
      <c r="Q11" s="317"/>
      <c r="R11" s="317"/>
      <c r="S11" s="317"/>
    </row>
    <row r="12" spans="1:19" ht="12" customHeight="1">
      <c r="A12" s="320" t="s">
        <v>260</v>
      </c>
      <c r="B12" s="321" t="s">
        <v>261</v>
      </c>
      <c r="C12" s="321"/>
      <c r="D12" s="321"/>
      <c r="E12" s="321"/>
      <c r="F12" s="321"/>
      <c r="G12" s="322" t="s">
        <v>262</v>
      </c>
      <c r="H12" s="321" t="s">
        <v>263</v>
      </c>
      <c r="I12" s="321"/>
      <c r="J12" s="321"/>
      <c r="K12" s="321"/>
      <c r="L12" s="321"/>
      <c r="M12" s="322" t="s">
        <v>262</v>
      </c>
      <c r="N12" s="323" t="s">
        <v>264</v>
      </c>
      <c r="O12" s="323"/>
      <c r="P12" s="323" t="s">
        <v>265</v>
      </c>
      <c r="Q12" s="323"/>
      <c r="R12" s="323" t="s">
        <v>266</v>
      </c>
      <c r="S12" s="323"/>
    </row>
    <row r="13" spans="1:19" s="181" customFormat="1" ht="24" customHeight="1">
      <c r="A13" s="320"/>
      <c r="B13" s="324" t="str">
        <f>VLOOKUP(P4,Zápasy!$B$4:$H$77,5,0)</f>
        <v>TJ Sokol Zbečník "A" -</v>
      </c>
      <c r="C13" s="324"/>
      <c r="D13" s="324"/>
      <c r="E13" s="324"/>
      <c r="F13" s="324"/>
      <c r="G13" s="322"/>
      <c r="H13" s="324" t="str">
        <f>VLOOKUP(P4,Zápasy!$B$4:$H$76,7,0)</f>
        <v>T.J. SOKOL Holice "B" - </v>
      </c>
      <c r="I13" s="324"/>
      <c r="J13" s="324"/>
      <c r="K13" s="324"/>
      <c r="L13" s="324"/>
      <c r="M13" s="322"/>
      <c r="N13" s="179" t="s">
        <v>130</v>
      </c>
      <c r="O13" s="180" t="s">
        <v>134</v>
      </c>
      <c r="P13" s="179" t="s">
        <v>130</v>
      </c>
      <c r="Q13" s="180" t="s">
        <v>134</v>
      </c>
      <c r="R13" s="179" t="s">
        <v>130</v>
      </c>
      <c r="S13" s="180" t="s">
        <v>134</v>
      </c>
    </row>
    <row r="14" spans="1:19" s="181" customFormat="1" ht="18" customHeight="1">
      <c r="A14" s="182" t="s">
        <v>34</v>
      </c>
      <c r="B14" s="183"/>
      <c r="C14" s="184"/>
      <c r="D14" s="184"/>
      <c r="E14" s="184"/>
      <c r="F14" s="185"/>
      <c r="G14" s="186"/>
      <c r="H14" s="183"/>
      <c r="I14" s="184"/>
      <c r="J14" s="184"/>
      <c r="K14" s="184"/>
      <c r="L14" s="187"/>
      <c r="M14" s="188"/>
      <c r="N14" s="189"/>
      <c r="O14" s="187"/>
      <c r="P14" s="325"/>
      <c r="Q14" s="326"/>
      <c r="R14" s="325"/>
      <c r="S14" s="326"/>
    </row>
    <row r="15" spans="1:19" s="181" customFormat="1" ht="18" customHeight="1">
      <c r="A15" s="190" t="s">
        <v>36</v>
      </c>
      <c r="B15" s="191"/>
      <c r="C15" s="192"/>
      <c r="D15" s="192"/>
      <c r="E15" s="192"/>
      <c r="F15" s="193"/>
      <c r="G15" s="194"/>
      <c r="H15" s="191"/>
      <c r="I15" s="192"/>
      <c r="J15" s="192"/>
      <c r="K15" s="192"/>
      <c r="L15" s="193"/>
      <c r="M15" s="195"/>
      <c r="N15" s="196"/>
      <c r="O15" s="193"/>
      <c r="P15" s="325"/>
      <c r="Q15" s="326"/>
      <c r="R15" s="325"/>
      <c r="S15" s="326"/>
    </row>
    <row r="16" spans="1:19" s="181" customFormat="1" ht="18" customHeight="1">
      <c r="A16" s="197" t="s">
        <v>267</v>
      </c>
      <c r="B16" s="198"/>
      <c r="C16" s="199"/>
      <c r="D16" s="199"/>
      <c r="E16" s="199"/>
      <c r="F16" s="200"/>
      <c r="G16" s="201"/>
      <c r="H16" s="198"/>
      <c r="I16" s="199"/>
      <c r="J16" s="199"/>
      <c r="K16" s="199"/>
      <c r="L16" s="200"/>
      <c r="M16" s="202"/>
      <c r="N16" s="203"/>
      <c r="O16" s="204"/>
      <c r="P16" s="325"/>
      <c r="Q16" s="326"/>
      <c r="R16" s="325"/>
      <c r="S16" s="326"/>
    </row>
    <row r="17" spans="1:19" s="181" customFormat="1" ht="27" customHeight="1">
      <c r="A17" s="205" t="s">
        <v>268</v>
      </c>
      <c r="B17" s="206"/>
      <c r="C17" s="206"/>
      <c r="D17" s="206"/>
      <c r="E17" s="206"/>
      <c r="F17" s="206"/>
      <c r="G17" s="207"/>
      <c r="H17" s="206"/>
      <c r="I17" s="206"/>
      <c r="J17" s="206"/>
      <c r="K17" s="206"/>
      <c r="L17" s="206"/>
      <c r="M17" s="188"/>
      <c r="N17" s="208" t="s">
        <v>269</v>
      </c>
      <c r="O17" s="209"/>
      <c r="P17" s="209"/>
      <c r="Q17" s="209"/>
      <c r="R17" s="209"/>
      <c r="S17" s="210"/>
    </row>
    <row r="18" spans="1:19" s="181" customFormat="1" ht="87.75" customHeight="1">
      <c r="A18" s="197" t="s">
        <v>270</v>
      </c>
      <c r="B18" s="211"/>
      <c r="C18" s="211"/>
      <c r="D18" s="211"/>
      <c r="E18" s="211"/>
      <c r="F18" s="211"/>
      <c r="G18" s="212"/>
      <c r="H18" s="211"/>
      <c r="I18" s="211"/>
      <c r="J18" s="211"/>
      <c r="K18" s="211"/>
      <c r="L18" s="211"/>
      <c r="M18" s="213"/>
      <c r="N18" s="209"/>
      <c r="O18" s="209"/>
      <c r="P18" s="209"/>
      <c r="Q18" s="209"/>
      <c r="R18" s="209"/>
      <c r="S18" s="210"/>
    </row>
    <row r="19" spans="1:19" s="181" customFormat="1" ht="18.75" customHeight="1">
      <c r="A19" s="214" t="s">
        <v>271</v>
      </c>
      <c r="B19" s="215"/>
      <c r="C19" s="215"/>
      <c r="D19" s="215"/>
      <c r="E19" s="215"/>
      <c r="F19" s="215"/>
      <c r="G19" s="216"/>
      <c r="H19" s="215"/>
      <c r="I19" s="215"/>
      <c r="J19" s="215"/>
      <c r="K19" s="215"/>
      <c r="L19" s="215"/>
      <c r="M19" s="217"/>
      <c r="N19" s="218"/>
      <c r="O19" s="218"/>
      <c r="P19" s="218"/>
      <c r="Q19" s="218"/>
      <c r="R19" s="218"/>
      <c r="S19" s="219"/>
    </row>
    <row r="20" s="181" customFormat="1" ht="33" customHeight="1"/>
    <row r="21" spans="1:19" ht="15">
      <c r="A21" s="306" t="s">
        <v>245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</row>
    <row r="22" spans="1:18" ht="6.7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</row>
    <row r="23" spans="1:19" ht="13.5" customHeight="1">
      <c r="A23" s="307" t="s">
        <v>246</v>
      </c>
      <c r="B23" s="308" t="s">
        <v>139</v>
      </c>
      <c r="C23" s="308"/>
      <c r="D23" s="308"/>
      <c r="E23" s="308"/>
      <c r="F23" s="308"/>
      <c r="G23" s="309" t="s">
        <v>247</v>
      </c>
      <c r="H23" s="309"/>
      <c r="I23" s="309"/>
      <c r="J23" s="308" t="str">
        <f>'Nasazení do skupin'!$A$2</f>
        <v>D1</v>
      </c>
      <c r="K23" s="308"/>
      <c r="L23" s="308"/>
      <c r="M23" s="308"/>
      <c r="N23" s="307" t="s">
        <v>248</v>
      </c>
      <c r="O23" s="307"/>
      <c r="P23" s="310">
        <v>48</v>
      </c>
      <c r="Q23" s="311" t="s">
        <v>249</v>
      </c>
      <c r="R23" s="311"/>
      <c r="S23" s="310" t="str">
        <f>VLOOKUP(P23,Zápasy!B4:H78,2,0)</f>
        <v>H</v>
      </c>
    </row>
    <row r="24" spans="1:19" ht="13.5" customHeight="1">
      <c r="A24" s="307"/>
      <c r="B24" s="308"/>
      <c r="C24" s="308"/>
      <c r="D24" s="308"/>
      <c r="E24" s="308"/>
      <c r="F24" s="308"/>
      <c r="G24" s="309"/>
      <c r="H24" s="309"/>
      <c r="I24" s="309"/>
      <c r="J24" s="308"/>
      <c r="K24" s="308"/>
      <c r="L24" s="308"/>
      <c r="M24" s="308"/>
      <c r="N24" s="307"/>
      <c r="O24" s="307"/>
      <c r="P24" s="310"/>
      <c r="Q24" s="311"/>
      <c r="R24" s="311"/>
      <c r="S24" s="310"/>
    </row>
    <row r="25" spans="1:24" ht="13.5" customHeight="1">
      <c r="A25" s="307" t="s">
        <v>250</v>
      </c>
      <c r="B25" s="312">
        <f>$B$1</f>
        <v>43414</v>
      </c>
      <c r="C25" s="312"/>
      <c r="D25" s="312"/>
      <c r="E25" s="312"/>
      <c r="F25" s="312"/>
      <c r="G25" s="309" t="s">
        <v>251</v>
      </c>
      <c r="H25" s="309"/>
      <c r="I25" s="309"/>
      <c r="J25" s="313"/>
      <c r="K25" s="313"/>
      <c r="L25" s="313"/>
      <c r="M25" s="313"/>
      <c r="N25" s="314" t="s">
        <v>252</v>
      </c>
      <c r="O25" s="314"/>
      <c r="P25" s="314"/>
      <c r="Q25" s="314" t="s">
        <v>253</v>
      </c>
      <c r="R25" s="314"/>
      <c r="S25" s="314"/>
      <c r="V25" s="175"/>
      <c r="X25" s="175"/>
    </row>
    <row r="26" spans="1:24" ht="12.75" customHeight="1">
      <c r="A26" s="307"/>
      <c r="B26" s="312"/>
      <c r="C26" s="312"/>
      <c r="D26" s="312"/>
      <c r="E26" s="312"/>
      <c r="F26" s="312"/>
      <c r="G26" s="309"/>
      <c r="H26" s="309"/>
      <c r="I26" s="309"/>
      <c r="J26" s="313"/>
      <c r="K26" s="313"/>
      <c r="L26" s="313"/>
      <c r="M26" s="313"/>
      <c r="N26" s="314"/>
      <c r="O26" s="314"/>
      <c r="P26" s="314"/>
      <c r="Q26" s="314"/>
      <c r="R26" s="314"/>
      <c r="S26" s="314"/>
      <c r="V26" s="175"/>
      <c r="X26" s="175"/>
    </row>
    <row r="27" spans="1:24" ht="18.75" customHeight="1">
      <c r="A27" s="176" t="s">
        <v>254</v>
      </c>
      <c r="B27" s="315"/>
      <c r="C27" s="315"/>
      <c r="D27" s="315"/>
      <c r="E27" s="315"/>
      <c r="F27" s="315"/>
      <c r="G27" s="176" t="s">
        <v>255</v>
      </c>
      <c r="H27" s="177"/>
      <c r="I27" s="316"/>
      <c r="J27" s="316"/>
      <c r="K27" s="316"/>
      <c r="L27" s="316"/>
      <c r="M27" s="316"/>
      <c r="N27" s="176" t="s">
        <v>256</v>
      </c>
      <c r="O27" s="177"/>
      <c r="P27" s="315"/>
      <c r="Q27" s="315"/>
      <c r="R27" s="315"/>
      <c r="S27" s="315"/>
      <c r="V27" s="175"/>
      <c r="X27" s="175"/>
    </row>
    <row r="28" spans="1:24" ht="15">
      <c r="A28" s="178" t="s">
        <v>257</v>
      </c>
      <c r="B28" s="317"/>
      <c r="C28" s="317"/>
      <c r="D28" s="317"/>
      <c r="E28" s="317"/>
      <c r="F28" s="317"/>
      <c r="G28" s="318" t="s">
        <v>257</v>
      </c>
      <c r="H28" s="318"/>
      <c r="I28" s="319"/>
      <c r="J28" s="319"/>
      <c r="K28" s="319"/>
      <c r="L28" s="319"/>
      <c r="M28" s="319"/>
      <c r="N28" s="318" t="s">
        <v>257</v>
      </c>
      <c r="O28" s="318"/>
      <c r="P28" s="317"/>
      <c r="Q28" s="317"/>
      <c r="R28" s="317"/>
      <c r="S28" s="317"/>
      <c r="V28" s="175"/>
      <c r="X28" s="175"/>
    </row>
    <row r="29" spans="1:24" ht="18.75" customHeight="1">
      <c r="A29" s="176" t="s">
        <v>254</v>
      </c>
      <c r="B29" s="315"/>
      <c r="C29" s="315"/>
      <c r="D29" s="315"/>
      <c r="E29" s="315"/>
      <c r="F29" s="315"/>
      <c r="G29" s="176" t="s">
        <v>258</v>
      </c>
      <c r="H29" s="177"/>
      <c r="I29" s="316"/>
      <c r="J29" s="316"/>
      <c r="K29" s="316"/>
      <c r="L29" s="316"/>
      <c r="M29" s="316"/>
      <c r="N29" s="176" t="s">
        <v>259</v>
      </c>
      <c r="O29" s="177"/>
      <c r="P29" s="315"/>
      <c r="Q29" s="315"/>
      <c r="R29" s="315"/>
      <c r="S29" s="315"/>
      <c r="V29" s="175"/>
      <c r="X29" s="175"/>
    </row>
    <row r="30" spans="1:19" ht="15">
      <c r="A30" s="178" t="s">
        <v>257</v>
      </c>
      <c r="B30" s="317"/>
      <c r="C30" s="317"/>
      <c r="D30" s="317"/>
      <c r="E30" s="317"/>
      <c r="F30" s="317"/>
      <c r="G30" s="318" t="s">
        <v>257</v>
      </c>
      <c r="H30" s="318"/>
      <c r="I30" s="319"/>
      <c r="J30" s="319"/>
      <c r="K30" s="319"/>
      <c r="L30" s="319"/>
      <c r="M30" s="319"/>
      <c r="N30" s="318" t="s">
        <v>257</v>
      </c>
      <c r="O30" s="318"/>
      <c r="P30" s="317"/>
      <c r="Q30" s="317"/>
      <c r="R30" s="317"/>
      <c r="S30" s="317"/>
    </row>
    <row r="31" spans="1:19" ht="12" customHeight="1">
      <c r="A31" s="320" t="s">
        <v>260</v>
      </c>
      <c r="B31" s="321" t="s">
        <v>261</v>
      </c>
      <c r="C31" s="321"/>
      <c r="D31" s="321"/>
      <c r="E31" s="321"/>
      <c r="F31" s="321"/>
      <c r="G31" s="322" t="s">
        <v>262</v>
      </c>
      <c r="H31" s="321" t="s">
        <v>263</v>
      </c>
      <c r="I31" s="321"/>
      <c r="J31" s="321"/>
      <c r="K31" s="321"/>
      <c r="L31" s="321"/>
      <c r="M31" s="322" t="s">
        <v>262</v>
      </c>
      <c r="N31" s="323" t="s">
        <v>264</v>
      </c>
      <c r="O31" s="323"/>
      <c r="P31" s="323" t="s">
        <v>265</v>
      </c>
      <c r="Q31" s="323"/>
      <c r="R31" s="323" t="s">
        <v>266</v>
      </c>
      <c r="S31" s="323"/>
    </row>
    <row r="32" spans="1:19" s="181" customFormat="1" ht="24" customHeight="1">
      <c r="A32" s="320"/>
      <c r="B32" s="324" t="str">
        <f>VLOOKUP(P23,Zápasy!$B$4:$H$77,5,0)</f>
        <v>TJ SLAVOJ Český Brod "A" -</v>
      </c>
      <c r="C32" s="324"/>
      <c r="D32" s="324"/>
      <c r="E32" s="324"/>
      <c r="F32" s="324"/>
      <c r="G32" s="322"/>
      <c r="H32" s="324" t="str">
        <f>VLOOKUP(P23,Zápasy!$B$4:$H$76,7,0)</f>
        <v>TJ Spartak MSEM Přerov "A" -</v>
      </c>
      <c r="I32" s="324"/>
      <c r="J32" s="324"/>
      <c r="K32" s="324"/>
      <c r="L32" s="324"/>
      <c r="M32" s="322"/>
      <c r="N32" s="179" t="s">
        <v>130</v>
      </c>
      <c r="O32" s="180" t="s">
        <v>134</v>
      </c>
      <c r="P32" s="179" t="s">
        <v>130</v>
      </c>
      <c r="Q32" s="180" t="s">
        <v>134</v>
      </c>
      <c r="R32" s="179" t="s">
        <v>130</v>
      </c>
      <c r="S32" s="180" t="s">
        <v>134</v>
      </c>
    </row>
    <row r="33" spans="1:19" s="181" customFormat="1" ht="18" customHeight="1">
      <c r="A33" s="182" t="s">
        <v>34</v>
      </c>
      <c r="B33" s="183"/>
      <c r="C33" s="184"/>
      <c r="D33" s="184"/>
      <c r="E33" s="184"/>
      <c r="F33" s="185"/>
      <c r="G33" s="186"/>
      <c r="H33" s="183"/>
      <c r="I33" s="184"/>
      <c r="J33" s="184"/>
      <c r="K33" s="184"/>
      <c r="L33" s="187"/>
      <c r="M33" s="188"/>
      <c r="N33" s="189"/>
      <c r="O33" s="187"/>
      <c r="P33" s="325"/>
      <c r="Q33" s="326"/>
      <c r="R33" s="325"/>
      <c r="S33" s="326"/>
    </row>
    <row r="34" spans="1:19" s="181" customFormat="1" ht="18" customHeight="1">
      <c r="A34" s="190" t="s">
        <v>36</v>
      </c>
      <c r="B34" s="191"/>
      <c r="C34" s="192"/>
      <c r="D34" s="192"/>
      <c r="E34" s="192"/>
      <c r="F34" s="193"/>
      <c r="G34" s="194"/>
      <c r="H34" s="191"/>
      <c r="I34" s="192"/>
      <c r="J34" s="192"/>
      <c r="K34" s="192"/>
      <c r="L34" s="193"/>
      <c r="M34" s="195"/>
      <c r="N34" s="196"/>
      <c r="O34" s="193"/>
      <c r="P34" s="325"/>
      <c r="Q34" s="326"/>
      <c r="R34" s="325"/>
      <c r="S34" s="326"/>
    </row>
    <row r="35" spans="1:19" s="181" customFormat="1" ht="18" customHeight="1">
      <c r="A35" s="197" t="s">
        <v>267</v>
      </c>
      <c r="B35" s="198"/>
      <c r="C35" s="199"/>
      <c r="D35" s="199"/>
      <c r="E35" s="199"/>
      <c r="F35" s="200"/>
      <c r="G35" s="201"/>
      <c r="H35" s="198"/>
      <c r="I35" s="199"/>
      <c r="J35" s="199"/>
      <c r="K35" s="199"/>
      <c r="L35" s="200"/>
      <c r="M35" s="202"/>
      <c r="N35" s="203"/>
      <c r="O35" s="204"/>
      <c r="P35" s="325"/>
      <c r="Q35" s="326"/>
      <c r="R35" s="325"/>
      <c r="S35" s="326"/>
    </row>
    <row r="36" spans="1:19" s="181" customFormat="1" ht="27" customHeight="1">
      <c r="A36" s="205" t="s">
        <v>268</v>
      </c>
      <c r="B36" s="206"/>
      <c r="C36" s="206"/>
      <c r="D36" s="206"/>
      <c r="E36" s="206"/>
      <c r="F36" s="206"/>
      <c r="G36" s="207"/>
      <c r="H36" s="206"/>
      <c r="I36" s="206"/>
      <c r="J36" s="206"/>
      <c r="K36" s="206"/>
      <c r="L36" s="206"/>
      <c r="M36" s="188"/>
      <c r="N36" s="208" t="s">
        <v>269</v>
      </c>
      <c r="O36" s="209"/>
      <c r="P36" s="209"/>
      <c r="Q36" s="209"/>
      <c r="R36" s="209"/>
      <c r="S36" s="210"/>
    </row>
    <row r="37" spans="1:19" s="181" customFormat="1" ht="87.75" customHeight="1">
      <c r="A37" s="197" t="s">
        <v>270</v>
      </c>
      <c r="B37" s="211"/>
      <c r="C37" s="211"/>
      <c r="D37" s="211"/>
      <c r="E37" s="211"/>
      <c r="F37" s="211"/>
      <c r="G37" s="212"/>
      <c r="H37" s="211"/>
      <c r="I37" s="211"/>
      <c r="J37" s="211"/>
      <c r="K37" s="211"/>
      <c r="L37" s="211"/>
      <c r="M37" s="213"/>
      <c r="N37" s="209"/>
      <c r="O37" s="209"/>
      <c r="P37" s="209"/>
      <c r="Q37" s="209"/>
      <c r="R37" s="209"/>
      <c r="S37" s="210"/>
    </row>
    <row r="38" spans="1:19" s="181" customFormat="1" ht="18" customHeight="1">
      <c r="A38" s="214" t="s">
        <v>271</v>
      </c>
      <c r="B38" s="215"/>
      <c r="C38" s="215"/>
      <c r="D38" s="215"/>
      <c r="E38" s="215"/>
      <c r="F38" s="215"/>
      <c r="G38" s="216"/>
      <c r="H38" s="215"/>
      <c r="I38" s="215"/>
      <c r="J38" s="215"/>
      <c r="K38" s="215"/>
      <c r="L38" s="215"/>
      <c r="M38" s="217"/>
      <c r="N38" s="218"/>
      <c r="O38" s="218"/>
      <c r="P38" s="218"/>
      <c r="Q38" s="218"/>
      <c r="R38" s="218"/>
      <c r="S38" s="219"/>
    </row>
  </sheetData>
  <sheetProtection selectLockedCells="1" selectUnlockedCells="1"/>
  <mergeCells count="91">
    <mergeCell ref="P31:Q31"/>
    <mergeCell ref="R31:S31"/>
    <mergeCell ref="B32:F32"/>
    <mergeCell ref="H32:L32"/>
    <mergeCell ref="P33:P35"/>
    <mergeCell ref="Q33:Q35"/>
    <mergeCell ref="R33:R35"/>
    <mergeCell ref="S33:S35"/>
    <mergeCell ref="A31:A32"/>
    <mergeCell ref="B31:F31"/>
    <mergeCell ref="G31:G32"/>
    <mergeCell ref="H31:L31"/>
    <mergeCell ref="M31:M32"/>
    <mergeCell ref="N31:O31"/>
    <mergeCell ref="B29:F29"/>
    <mergeCell ref="I29:M29"/>
    <mergeCell ref="P29:S29"/>
    <mergeCell ref="B30:F30"/>
    <mergeCell ref="G30:H30"/>
    <mergeCell ref="I30:M30"/>
    <mergeCell ref="N30:O30"/>
    <mergeCell ref="P30:S30"/>
    <mergeCell ref="B27:F27"/>
    <mergeCell ref="I27:M27"/>
    <mergeCell ref="P27:S27"/>
    <mergeCell ref="B28:F28"/>
    <mergeCell ref="G28:H28"/>
    <mergeCell ref="I28:M28"/>
    <mergeCell ref="N28:O28"/>
    <mergeCell ref="P28:S28"/>
    <mergeCell ref="A25:A26"/>
    <mergeCell ref="B25:F26"/>
    <mergeCell ref="G25:I26"/>
    <mergeCell ref="J25:M26"/>
    <mergeCell ref="N25:P26"/>
    <mergeCell ref="Q25:S26"/>
    <mergeCell ref="A21:S21"/>
    <mergeCell ref="A23:A24"/>
    <mergeCell ref="B23:F24"/>
    <mergeCell ref="G23:I24"/>
    <mergeCell ref="J23:M24"/>
    <mergeCell ref="N23:O24"/>
    <mergeCell ref="P23:P24"/>
    <mergeCell ref="Q23:R24"/>
    <mergeCell ref="S23:S24"/>
    <mergeCell ref="P12:Q12"/>
    <mergeCell ref="R12:S12"/>
    <mergeCell ref="B13:F13"/>
    <mergeCell ref="H13:L13"/>
    <mergeCell ref="P14:P16"/>
    <mergeCell ref="Q14:Q16"/>
    <mergeCell ref="R14:R16"/>
    <mergeCell ref="S14:S16"/>
    <mergeCell ref="A12:A13"/>
    <mergeCell ref="B12:F12"/>
    <mergeCell ref="G12:G13"/>
    <mergeCell ref="H12:L12"/>
    <mergeCell ref="M12:M13"/>
    <mergeCell ref="N12:O12"/>
    <mergeCell ref="B10:F10"/>
    <mergeCell ref="I10:M10"/>
    <mergeCell ref="P10:S10"/>
    <mergeCell ref="B11:F11"/>
    <mergeCell ref="G11:H11"/>
    <mergeCell ref="I11:M11"/>
    <mergeCell ref="N11:O11"/>
    <mergeCell ref="P11:S11"/>
    <mergeCell ref="B8:F8"/>
    <mergeCell ref="I8:M8"/>
    <mergeCell ref="P8:S8"/>
    <mergeCell ref="B9:F9"/>
    <mergeCell ref="G9:H9"/>
    <mergeCell ref="I9:M9"/>
    <mergeCell ref="N9:O9"/>
    <mergeCell ref="P9:S9"/>
    <mergeCell ref="A6:A7"/>
    <mergeCell ref="B6:F7"/>
    <mergeCell ref="G6:I7"/>
    <mergeCell ref="J6:M7"/>
    <mergeCell ref="N6:P7"/>
    <mergeCell ref="Q6:S7"/>
    <mergeCell ref="B1:D1"/>
    <mergeCell ref="A2:S2"/>
    <mergeCell ref="A4:A5"/>
    <mergeCell ref="B4:F5"/>
    <mergeCell ref="G4:I5"/>
    <mergeCell ref="J4:M5"/>
    <mergeCell ref="N4:O5"/>
    <mergeCell ref="P4:P5"/>
    <mergeCell ref="Q4:R5"/>
    <mergeCell ref="S4:S5"/>
  </mergeCells>
  <printOptions/>
  <pageMargins left="0.7083333333333334" right="0.7083333333333334" top="0.39375" bottom="0.393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="72" zoomScaleNormal="72" zoomScalePageLayoutView="0" workbookViewId="0" topLeftCell="A1">
      <selection activeCell="A1" sqref="A1"/>
    </sheetView>
  </sheetViews>
  <sheetFormatPr defaultColWidth="8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G37"/>
  <sheetViews>
    <sheetView zoomScale="72" zoomScaleNormal="72" zoomScalePageLayoutView="0" workbookViewId="0" topLeftCell="A1">
      <selection activeCell="B32" sqref="B32"/>
    </sheetView>
  </sheetViews>
  <sheetFormatPr defaultColWidth="8.421875" defaultRowHeight="15"/>
  <cols>
    <col min="1" max="1" width="9.57421875" style="0" customWidth="1"/>
    <col min="2" max="2" width="46.7109375" style="17" customWidth="1"/>
    <col min="3" max="3" width="5.8515625" style="17" customWidth="1"/>
    <col min="4" max="4" width="26.00390625" style="17" customWidth="1"/>
    <col min="5" max="5" width="4.7109375" style="17" customWidth="1"/>
    <col min="6" max="6" width="18.7109375" style="18" customWidth="1"/>
    <col min="7" max="7" width="16.28125" style="17" customWidth="1"/>
    <col min="8" max="237" width="8.421875" style="0" customWidth="1"/>
    <col min="238" max="238" width="4.00390625" style="0" customWidth="1"/>
    <col min="239" max="239" width="28.57421875" style="0" customWidth="1"/>
    <col min="240" max="240" width="5.00390625" style="0" customWidth="1"/>
    <col min="241" max="241" width="1.421875" style="0" customWidth="1"/>
    <col min="242" max="242" width="5.57421875" style="0" customWidth="1"/>
    <col min="243" max="243" width="4.421875" style="0" customWidth="1"/>
    <col min="244" max="244" width="1.421875" style="0" customWidth="1"/>
    <col min="245" max="245" width="5.421875" style="0" customWidth="1"/>
    <col min="246" max="246" width="4.421875" style="0" customWidth="1"/>
    <col min="247" max="247" width="1.421875" style="0" customWidth="1"/>
    <col min="248" max="248" width="5.140625" style="0" customWidth="1"/>
    <col min="249" max="249" width="4.57421875" style="0" customWidth="1"/>
    <col min="250" max="250" width="1.421875" style="0" customWidth="1"/>
    <col min="251" max="251" width="4.8515625" style="0" customWidth="1"/>
  </cols>
  <sheetData>
    <row r="1" ht="30" customHeight="1"/>
    <row r="2" spans="1:7" ht="18.75" customHeight="1">
      <c r="A2" s="222" t="s">
        <v>121</v>
      </c>
      <c r="B2" s="223" t="s">
        <v>122</v>
      </c>
      <c r="C2" s="223"/>
      <c r="D2" s="223"/>
      <c r="E2" s="223"/>
      <c r="F2" s="223"/>
      <c r="G2" s="223"/>
    </row>
    <row r="3" spans="1:7" ht="14.25" customHeight="1">
      <c r="A3" s="222"/>
      <c r="B3" s="224" t="s">
        <v>123</v>
      </c>
      <c r="C3" s="224"/>
      <c r="D3" s="224"/>
      <c r="E3" s="224"/>
      <c r="F3" s="224"/>
      <c r="G3" s="224"/>
    </row>
    <row r="4" spans="1:7" ht="14.25">
      <c r="A4" s="39" t="s">
        <v>124</v>
      </c>
      <c r="B4" s="20" t="s">
        <v>48</v>
      </c>
      <c r="C4" s="40" t="s">
        <v>49</v>
      </c>
      <c r="D4" s="21" t="s">
        <v>50</v>
      </c>
      <c r="E4" s="22" t="s">
        <v>125</v>
      </c>
      <c r="F4" s="40" t="s">
        <v>52</v>
      </c>
      <c r="G4" s="21" t="s">
        <v>53</v>
      </c>
    </row>
    <row r="5" spans="1:7" ht="14.25">
      <c r="A5" s="225" t="s">
        <v>126</v>
      </c>
      <c r="B5" s="41" t="s">
        <v>127</v>
      </c>
      <c r="C5" s="42"/>
      <c r="D5" s="43"/>
      <c r="E5" s="44"/>
      <c r="F5" s="42"/>
      <c r="G5" s="43"/>
    </row>
    <row r="6" spans="1:7" ht="14.25">
      <c r="A6" s="225"/>
      <c r="B6" s="41" t="str">
        <f>'Prezence 10.11.'!B35</f>
        <v>SK Šacung Benešov 1947 "B" -</v>
      </c>
      <c r="C6" s="42"/>
      <c r="D6" s="43"/>
      <c r="E6" s="44"/>
      <c r="F6" s="42"/>
      <c r="G6" s="43"/>
    </row>
    <row r="7" spans="1:7" ht="14.25">
      <c r="A7" s="225"/>
      <c r="B7" s="45" t="str">
        <f>'Prezence 10.11.'!B26</f>
        <v>TJ Dynamo ČEZ České Budějovice "D" -</v>
      </c>
      <c r="C7" s="46"/>
      <c r="D7" s="47"/>
      <c r="E7" s="48"/>
      <c r="F7" s="49"/>
      <c r="G7" s="47"/>
    </row>
    <row r="8" spans="1:7" ht="14.25" customHeight="1">
      <c r="A8" s="225"/>
      <c r="B8" s="45"/>
      <c r="C8" s="46"/>
      <c r="D8" s="47"/>
      <c r="E8" s="48"/>
      <c r="F8" s="50"/>
      <c r="G8" s="47"/>
    </row>
    <row r="9" spans="1:7" ht="14.25">
      <c r="A9" s="226" t="s">
        <v>128</v>
      </c>
      <c r="B9" s="51" t="str">
        <f>'Prezence 10.11.'!B23</f>
        <v>TJ Dynamo ČEZ České Budějovice "A" -</v>
      </c>
      <c r="C9" s="52"/>
      <c r="D9" s="53"/>
      <c r="E9" s="54"/>
      <c r="F9" s="52"/>
      <c r="G9" s="53"/>
    </row>
    <row r="10" spans="1:7" ht="14.25">
      <c r="A10" s="226"/>
      <c r="B10" s="55" t="str">
        <f>'Prezence 10.11.'!B31</f>
        <v>SK Liapor - Witte Karlovy Vary z.s. "A" -</v>
      </c>
      <c r="C10" s="56"/>
      <c r="D10" s="31"/>
      <c r="E10" s="57"/>
      <c r="F10" s="56"/>
      <c r="G10" s="31"/>
    </row>
    <row r="11" spans="1:7" ht="14.25">
      <c r="A11" s="226"/>
      <c r="B11" s="58" t="str">
        <f>'Prezence 10.11.'!B7</f>
        <v>T.J. SOKOL Holice "C" - </v>
      </c>
      <c r="C11" s="59"/>
      <c r="D11" s="60"/>
      <c r="E11" s="61"/>
      <c r="F11" s="59"/>
      <c r="G11" s="60"/>
    </row>
    <row r="12" spans="1:7" ht="14.25" customHeight="1">
      <c r="A12" s="226"/>
      <c r="B12" s="62" t="str">
        <f>'Prezence 10.11.'!B18</f>
        <v>TJ Spartak MSEM Přerov "C" -</v>
      </c>
      <c r="C12" s="63"/>
      <c r="D12" s="64"/>
      <c r="E12" s="65"/>
      <c r="F12" s="63"/>
      <c r="G12" s="64"/>
    </row>
    <row r="13" spans="1:7" ht="14.25">
      <c r="A13" s="227" t="s">
        <v>129</v>
      </c>
      <c r="B13" s="66" t="str">
        <f>'Prezence 10.11.'!B20</f>
        <v>NK CLIMAX Vsetín "A" -</v>
      </c>
      <c r="C13" s="67"/>
      <c r="D13" s="68"/>
      <c r="E13" s="69"/>
      <c r="F13" s="67"/>
      <c r="G13" s="68"/>
    </row>
    <row r="14" spans="1:7" ht="14.25">
      <c r="A14" s="227"/>
      <c r="B14" s="55" t="str">
        <f>'Prezence 10.11.'!B10</f>
        <v>TJ SLAVOJ Český Brod "C" -</v>
      </c>
      <c r="C14" s="56"/>
      <c r="D14" s="31"/>
      <c r="E14" s="57"/>
      <c r="F14" s="56"/>
      <c r="G14" s="31"/>
    </row>
    <row r="15" spans="1:7" ht="14.25">
      <c r="A15" s="227"/>
      <c r="B15" s="58" t="str">
        <f>'Prezence 10.11.'!B12</f>
        <v>TJ Radomyšl, z.s. "B" -</v>
      </c>
      <c r="C15" s="59"/>
      <c r="D15" s="60"/>
      <c r="E15" s="61"/>
      <c r="F15" s="59"/>
      <c r="G15" s="60"/>
    </row>
    <row r="16" spans="1:7" ht="14.25" customHeight="1">
      <c r="A16" s="227"/>
      <c r="B16" s="58" t="str">
        <f>'Prezence 10.11.'!B30</f>
        <v>T.J. SOKOL Holice "D" - náhr.</v>
      </c>
      <c r="C16" s="59"/>
      <c r="D16" s="60"/>
      <c r="E16" s="61"/>
      <c r="F16" s="59"/>
      <c r="G16" s="60"/>
    </row>
    <row r="17" spans="1:7" ht="14.25">
      <c r="A17" s="226" t="s">
        <v>130</v>
      </c>
      <c r="B17" s="51" t="str">
        <f>'Prezence 10.11.'!B5</f>
        <v>T.J. SOKOL Holice "A" - </v>
      </c>
      <c r="C17" s="52"/>
      <c r="D17" s="53"/>
      <c r="E17" s="54"/>
      <c r="F17" s="52"/>
      <c r="G17" s="53"/>
    </row>
    <row r="18" spans="1:7" ht="14.25">
      <c r="A18" s="226"/>
      <c r="B18" s="55" t="str">
        <f>'Prezence 10.11.'!B34</f>
        <v>SK Šacung Benešov 1947 "A" -</v>
      </c>
      <c r="C18" s="56"/>
      <c r="D18" s="31"/>
      <c r="E18" s="57"/>
      <c r="F18" s="56"/>
      <c r="G18" s="31"/>
    </row>
    <row r="19" spans="1:7" ht="14.25">
      <c r="A19" s="226"/>
      <c r="B19" s="58" t="str">
        <f>'Prezence 10.11.'!B29</f>
        <v>MNK Modřice, z.s. "C" -</v>
      </c>
      <c r="C19" s="59"/>
      <c r="D19" s="60"/>
      <c r="E19" s="61"/>
      <c r="F19" s="59"/>
      <c r="G19" s="60"/>
    </row>
    <row r="20" spans="1:7" ht="14.25" customHeight="1">
      <c r="A20" s="226"/>
      <c r="B20" s="62" t="str">
        <f>'Prezence 10.11.'!B33</f>
        <v>SK Liapor - Witte Karlovy Vary z.s. "C" -</v>
      </c>
      <c r="C20" s="63"/>
      <c r="D20" s="64"/>
      <c r="E20" s="65"/>
      <c r="F20" s="63"/>
      <c r="G20" s="64"/>
    </row>
    <row r="21" spans="1:7" ht="14.25">
      <c r="A21" s="227" t="s">
        <v>131</v>
      </c>
      <c r="B21" s="66" t="str">
        <f>'Prezence 10.11.'!B11</f>
        <v>TJ Radomyšl, z.s. "A" -</v>
      </c>
      <c r="C21" s="67"/>
      <c r="D21" s="68"/>
      <c r="E21" s="69"/>
      <c r="F21" s="67"/>
      <c r="G21" s="68"/>
    </row>
    <row r="22" spans="1:7" ht="14.25">
      <c r="A22" s="227"/>
      <c r="B22" s="55" t="str">
        <f>'Prezence 10.11.'!B21</f>
        <v>NK CLIMAX Vsetín "B" -</v>
      </c>
      <c r="C22" s="56"/>
      <c r="D22" s="31"/>
      <c r="E22" s="57"/>
      <c r="F22" s="56"/>
      <c r="G22" s="31"/>
    </row>
    <row r="23" spans="1:7" ht="14.25">
      <c r="A23" s="227"/>
      <c r="B23" s="58" t="str">
        <f>'Prezence 10.11.'!B36</f>
        <v>SK Šacung Benešov 1947 "C" -</v>
      </c>
      <c r="C23" s="59"/>
      <c r="D23" s="60"/>
      <c r="E23" s="61"/>
      <c r="F23" s="59"/>
      <c r="G23" s="60"/>
    </row>
    <row r="24" spans="1:7" ht="14.25" customHeight="1">
      <c r="A24" s="227"/>
      <c r="B24" s="58" t="str">
        <f>'Prezence 10.11.'!B32</f>
        <v>SK Liapor - Witte Karlovy Vary z.s. "B" -</v>
      </c>
      <c r="C24" s="59"/>
      <c r="D24" s="60"/>
      <c r="E24" s="61"/>
      <c r="F24" s="59"/>
      <c r="G24" s="60"/>
    </row>
    <row r="25" spans="1:7" ht="14.25">
      <c r="A25" s="227" t="s">
        <v>132</v>
      </c>
      <c r="B25" s="51" t="str">
        <f>'Prezence 10.11.'!B9</f>
        <v>TJ SLAVOJ Český Brod "B" -</v>
      </c>
      <c r="C25" s="52"/>
      <c r="D25" s="53"/>
      <c r="E25" s="54"/>
      <c r="F25" s="52"/>
      <c r="G25" s="53"/>
    </row>
    <row r="26" spans="1:7" ht="14.25">
      <c r="A26" s="227"/>
      <c r="B26" s="55" t="str">
        <f>'Prezence 10.11.'!B28</f>
        <v>MNK Modřice, z.s. "B" -</v>
      </c>
      <c r="C26" s="56"/>
      <c r="D26" s="31"/>
      <c r="E26" s="57"/>
      <c r="F26" s="56"/>
      <c r="G26" s="31"/>
    </row>
    <row r="27" spans="1:7" ht="14.25">
      <c r="A27" s="227"/>
      <c r="B27" s="58" t="str">
        <f>'Prezence 10.11.'!B24</f>
        <v>TJ Dynamo ČEZ České Budějovice "B" -</v>
      </c>
      <c r="C27" s="59"/>
      <c r="D27" s="60"/>
      <c r="E27" s="61"/>
      <c r="F27" s="59"/>
      <c r="G27" s="60"/>
    </row>
    <row r="28" spans="1:7" ht="14.25" customHeight="1">
      <c r="A28" s="227"/>
      <c r="B28" s="62" t="str">
        <f>'Prezence 10.11.'!B17</f>
        <v>TJ Spartak MSEM Přerov "B" -</v>
      </c>
      <c r="C28" s="63"/>
      <c r="D28" s="64"/>
      <c r="E28" s="65"/>
      <c r="F28" s="63"/>
      <c r="G28" s="64"/>
    </row>
    <row r="29" spans="1:7" ht="14.25">
      <c r="A29" s="227" t="s">
        <v>133</v>
      </c>
      <c r="B29" s="66" t="str">
        <f>'Prezence 10.11.'!B14</f>
        <v>TJ Sokol Zbečník "A" -</v>
      </c>
      <c r="C29" s="67"/>
      <c r="D29" s="68"/>
      <c r="E29" s="69"/>
      <c r="F29" s="67"/>
      <c r="G29" s="68"/>
    </row>
    <row r="30" spans="1:7" ht="14.25">
      <c r="A30" s="227"/>
      <c r="B30" s="55" t="str">
        <f>'Prezence 10.11.'!B6</f>
        <v>T.J. SOKOL Holice "B" - </v>
      </c>
      <c r="C30" s="56"/>
      <c r="D30" s="31"/>
      <c r="E30" s="57"/>
      <c r="F30" s="56"/>
      <c r="G30" s="31"/>
    </row>
    <row r="31" spans="1:7" ht="14.25">
      <c r="A31" s="227"/>
      <c r="B31" s="58" t="str">
        <f>'Prezence 10.11.'!B22</f>
        <v>NK CLIMAX Vsetín "C" -</v>
      </c>
      <c r="C31" s="59"/>
      <c r="D31" s="60"/>
      <c r="E31" s="61"/>
      <c r="F31" s="59"/>
      <c r="G31" s="60"/>
    </row>
    <row r="32" spans="1:7" ht="14.25" customHeight="1">
      <c r="A32" s="227"/>
      <c r="B32" s="58" t="str">
        <f>'Prezence 10.11.'!B13</f>
        <v>TJ Radomyšl, z.s. "C" -</v>
      </c>
      <c r="C32" s="59"/>
      <c r="D32" s="60"/>
      <c r="E32" s="61"/>
      <c r="F32" s="59"/>
      <c r="G32" s="60"/>
    </row>
    <row r="33" spans="1:7" ht="14.25">
      <c r="A33" s="228" t="s">
        <v>134</v>
      </c>
      <c r="B33" s="51" t="str">
        <f>'Prezence 10.11.'!B8</f>
        <v>TJ SLAVOJ Český Brod "A" -</v>
      </c>
      <c r="C33" s="52"/>
      <c r="D33" s="53"/>
      <c r="E33" s="54"/>
      <c r="F33" s="52"/>
      <c r="G33" s="53"/>
    </row>
    <row r="34" spans="1:7" ht="14.25">
      <c r="A34" s="228"/>
      <c r="B34" s="55" t="str">
        <f>'Prezence 10.11.'!B16</f>
        <v>TJ Spartak MSEM Přerov "A" -</v>
      </c>
      <c r="C34" s="56"/>
      <c r="D34" s="31"/>
      <c r="E34" s="57"/>
      <c r="F34" s="56"/>
      <c r="G34" s="31"/>
    </row>
    <row r="35" spans="1:7" ht="14.25">
      <c r="A35" s="228"/>
      <c r="B35" s="55" t="str">
        <f>'Prezence 10.11.'!B19</f>
        <v>Slovan Chabařovice -</v>
      </c>
      <c r="C35" s="56"/>
      <c r="D35" s="31"/>
      <c r="E35" s="57"/>
      <c r="F35" s="56"/>
      <c r="G35" s="31"/>
    </row>
    <row r="36" spans="1:7" ht="14.25">
      <c r="A36" s="228"/>
      <c r="B36" s="55" t="str">
        <f>'Prezence 10.11.'!B25</f>
        <v>TJ Dynamo ČEZ České Budějovice "C" -</v>
      </c>
      <c r="C36" s="56"/>
      <c r="D36" s="31"/>
      <c r="E36" s="57"/>
      <c r="F36" s="56"/>
      <c r="G36" s="31"/>
    </row>
    <row r="37" spans="2:6" ht="14.25">
      <c r="B37" s="70"/>
      <c r="C37" s="71"/>
      <c r="D37" s="71"/>
      <c r="E37" s="71"/>
      <c r="F37" s="72"/>
    </row>
  </sheetData>
  <sheetProtection selectLockedCells="1" selectUnlockedCells="1"/>
  <mergeCells count="11">
    <mergeCell ref="A17:A20"/>
    <mergeCell ref="A21:A24"/>
    <mergeCell ref="A25:A28"/>
    <mergeCell ref="A29:A32"/>
    <mergeCell ref="A33:A36"/>
    <mergeCell ref="A2:A3"/>
    <mergeCell ref="B2:G2"/>
    <mergeCell ref="B3:G3"/>
    <mergeCell ref="A5:A8"/>
    <mergeCell ref="A9:A12"/>
    <mergeCell ref="A13:A16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2:Z22"/>
  <sheetViews>
    <sheetView showGridLines="0" zoomScale="72" zoomScaleNormal="72" zoomScalePageLayoutView="0" workbookViewId="0" topLeftCell="A1">
      <selection activeCell="N7" sqref="N7"/>
    </sheetView>
  </sheetViews>
  <sheetFormatPr defaultColWidth="8.421875" defaultRowHeight="15"/>
  <cols>
    <col min="1" max="1" width="4.00390625" style="0" customWidth="1"/>
    <col min="2" max="2" width="33.5742187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7109375" style="0" customWidth="1"/>
    <col min="16" max="16" width="1.421875" style="0" customWidth="1"/>
    <col min="17" max="17" width="4.7109375" style="0" customWidth="1"/>
    <col min="18" max="18" width="6.421875" style="0" customWidth="1"/>
    <col min="19" max="19" width="8.421875" style="0" customWidth="1"/>
    <col min="20" max="28" width="2.7109375" style="0" customWidth="1"/>
    <col min="29" max="29" width="3.00390625" style="0" customWidth="1"/>
    <col min="30" max="40" width="2.7109375" style="0" customWidth="1"/>
    <col min="41" max="41" width="3.00390625" style="0" customWidth="1"/>
    <col min="42" max="52" width="2.7109375" style="0" customWidth="1"/>
    <col min="53" max="53" width="3.00390625" style="0" customWidth="1"/>
    <col min="54" max="54" width="2.7109375" style="0" customWidth="1"/>
  </cols>
  <sheetData>
    <row r="2" spans="1:18" ht="14.25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4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126</v>
      </c>
      <c r="B4" s="230"/>
      <c r="C4" s="231" t="str">
        <f>'Nasazení do skupin'!B3</f>
        <v>České Budějovice 10.11.2018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8" ht="14.25">
      <c r="A5" s="230"/>
      <c r="B5" s="230"/>
      <c r="C5" s="232">
        <v>1</v>
      </c>
      <c r="D5" s="232"/>
      <c r="E5" s="232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4.25">
      <c r="A6" s="230"/>
      <c r="B6" s="230"/>
      <c r="C6" s="232"/>
      <c r="D6" s="232"/>
      <c r="E6" s="232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4" t="s">
        <v>138</v>
      </c>
    </row>
    <row r="7" spans="1:25" ht="15" customHeight="1">
      <c r="A7" s="235">
        <v>1</v>
      </c>
      <c r="B7" s="236" t="str">
        <f>'Nasazení do skupin'!B5</f>
        <v>MNK Modřice, z.s. “A“</v>
      </c>
      <c r="C7" s="237"/>
      <c r="D7" s="237"/>
      <c r="E7" s="237"/>
      <c r="F7" s="238"/>
      <c r="G7" s="239"/>
      <c r="H7" s="240"/>
      <c r="I7" s="238"/>
      <c r="J7" s="239"/>
      <c r="K7" s="240"/>
      <c r="L7" s="238"/>
      <c r="M7" s="239"/>
      <c r="N7" s="240"/>
      <c r="O7" s="241"/>
      <c r="P7" s="242"/>
      <c r="Q7" s="243"/>
      <c r="R7" s="244"/>
      <c r="Y7" s="16"/>
    </row>
    <row r="8" spans="1:18" ht="15.75" customHeight="1">
      <c r="A8" s="235"/>
      <c r="B8" s="236"/>
      <c r="C8" s="237"/>
      <c r="D8" s="237"/>
      <c r="E8" s="237"/>
      <c r="F8" s="238"/>
      <c r="G8" s="239"/>
      <c r="H8" s="240"/>
      <c r="I8" s="238"/>
      <c r="J8" s="239"/>
      <c r="K8" s="240"/>
      <c r="L8" s="238"/>
      <c r="M8" s="239"/>
      <c r="N8" s="240"/>
      <c r="O8" s="241"/>
      <c r="P8" s="242"/>
      <c r="Q8" s="243"/>
      <c r="R8" s="244"/>
    </row>
    <row r="9" spans="1:26" ht="15" customHeight="1">
      <c r="A9" s="235"/>
      <c r="B9" s="236"/>
      <c r="C9" s="237"/>
      <c r="D9" s="237"/>
      <c r="E9" s="237"/>
      <c r="F9" s="245"/>
      <c r="G9" s="246"/>
      <c r="H9" s="247"/>
      <c r="I9" s="248"/>
      <c r="J9" s="249"/>
      <c r="K9" s="250"/>
      <c r="L9" s="248"/>
      <c r="M9" s="249"/>
      <c r="N9" s="250"/>
      <c r="O9" s="251"/>
      <c r="P9" s="252"/>
      <c r="Q9" s="253"/>
      <c r="R9" s="254"/>
      <c r="X9" s="16"/>
      <c r="Y9" s="16"/>
      <c r="Z9" s="16"/>
    </row>
    <row r="10" spans="1:26" ht="15.75" customHeight="1">
      <c r="A10" s="235"/>
      <c r="B10" s="236"/>
      <c r="C10" s="237"/>
      <c r="D10" s="237"/>
      <c r="E10" s="237"/>
      <c r="F10" s="245"/>
      <c r="G10" s="246"/>
      <c r="H10" s="247"/>
      <c r="I10" s="248"/>
      <c r="J10" s="249"/>
      <c r="K10" s="250"/>
      <c r="L10" s="248"/>
      <c r="M10" s="249"/>
      <c r="N10" s="250"/>
      <c r="O10" s="251"/>
      <c r="P10" s="252"/>
      <c r="Q10" s="253"/>
      <c r="R10" s="254"/>
      <c r="X10" s="16"/>
      <c r="Y10" s="16"/>
      <c r="Z10" s="16"/>
    </row>
    <row r="11" spans="1:18" ht="15" customHeight="1">
      <c r="A11" s="235">
        <v>2</v>
      </c>
      <c r="B11" s="236" t="str">
        <f>'Nasazení do skupin'!B6</f>
        <v>SK Šacung Benešov 1947 "B" -</v>
      </c>
      <c r="C11" s="238"/>
      <c r="D11" s="239"/>
      <c r="E11" s="239"/>
      <c r="F11" s="255" t="s">
        <v>139</v>
      </c>
      <c r="G11" s="255"/>
      <c r="H11" s="255"/>
      <c r="I11" s="239"/>
      <c r="J11" s="239"/>
      <c r="K11" s="240"/>
      <c r="L11" s="238"/>
      <c r="M11" s="239"/>
      <c r="N11" s="240"/>
      <c r="O11" s="241"/>
      <c r="P11" s="242"/>
      <c r="Q11" s="243"/>
      <c r="R11" s="244"/>
    </row>
    <row r="12" spans="1:18" ht="15.75" customHeight="1">
      <c r="A12" s="235"/>
      <c r="B12" s="236"/>
      <c r="C12" s="238"/>
      <c r="D12" s="239"/>
      <c r="E12" s="239"/>
      <c r="F12" s="255"/>
      <c r="G12" s="255"/>
      <c r="H12" s="255"/>
      <c r="I12" s="239"/>
      <c r="J12" s="239"/>
      <c r="K12" s="240"/>
      <c r="L12" s="238"/>
      <c r="M12" s="239"/>
      <c r="N12" s="240"/>
      <c r="O12" s="241"/>
      <c r="P12" s="242"/>
      <c r="Q12" s="243"/>
      <c r="R12" s="244"/>
    </row>
    <row r="13" spans="1:18" ht="15" customHeight="1">
      <c r="A13" s="235"/>
      <c r="B13" s="236"/>
      <c r="C13" s="248"/>
      <c r="D13" s="249"/>
      <c r="E13" s="249"/>
      <c r="F13" s="255"/>
      <c r="G13" s="255"/>
      <c r="H13" s="255"/>
      <c r="I13" s="246"/>
      <c r="J13" s="246"/>
      <c r="K13" s="247"/>
      <c r="L13" s="248"/>
      <c r="M13" s="249"/>
      <c r="N13" s="250"/>
      <c r="O13" s="251"/>
      <c r="P13" s="252"/>
      <c r="Q13" s="253"/>
      <c r="R13" s="254"/>
    </row>
    <row r="14" spans="1:18" ht="15.75" customHeight="1">
      <c r="A14" s="235"/>
      <c r="B14" s="236"/>
      <c r="C14" s="248"/>
      <c r="D14" s="249"/>
      <c r="E14" s="249"/>
      <c r="F14" s="255"/>
      <c r="G14" s="255"/>
      <c r="H14" s="255"/>
      <c r="I14" s="246"/>
      <c r="J14" s="246"/>
      <c r="K14" s="247"/>
      <c r="L14" s="248"/>
      <c r="M14" s="249"/>
      <c r="N14" s="250"/>
      <c r="O14" s="251"/>
      <c r="P14" s="252"/>
      <c r="Q14" s="253"/>
      <c r="R14" s="254"/>
    </row>
    <row r="15" spans="1:18" ht="15" customHeight="1">
      <c r="A15" s="235">
        <v>3</v>
      </c>
      <c r="B15" s="236" t="str">
        <f>'Nasazení do skupin'!B7</f>
        <v>TJ Dynamo ČEZ České Budějovice "D" -</v>
      </c>
      <c r="C15" s="238"/>
      <c r="D15" s="239"/>
      <c r="E15" s="240"/>
      <c r="F15" s="256"/>
      <c r="G15" s="257"/>
      <c r="H15" s="257"/>
      <c r="I15" s="258"/>
      <c r="J15" s="258"/>
      <c r="K15" s="258"/>
      <c r="L15" s="239"/>
      <c r="M15" s="239"/>
      <c r="N15" s="240"/>
      <c r="O15" s="241"/>
      <c r="P15" s="242"/>
      <c r="Q15" s="243"/>
      <c r="R15" s="244"/>
    </row>
    <row r="16" spans="1:18" ht="15.75" customHeight="1">
      <c r="A16" s="235"/>
      <c r="B16" s="236"/>
      <c r="C16" s="238"/>
      <c r="D16" s="239"/>
      <c r="E16" s="240"/>
      <c r="F16" s="256"/>
      <c r="G16" s="257"/>
      <c r="H16" s="257"/>
      <c r="I16" s="258"/>
      <c r="J16" s="258"/>
      <c r="K16" s="258"/>
      <c r="L16" s="239"/>
      <c r="M16" s="239"/>
      <c r="N16" s="240"/>
      <c r="O16" s="241"/>
      <c r="P16" s="242"/>
      <c r="Q16" s="243"/>
      <c r="R16" s="244"/>
    </row>
    <row r="17" spans="1:18" ht="15" customHeight="1">
      <c r="A17" s="235"/>
      <c r="B17" s="236"/>
      <c r="C17" s="248"/>
      <c r="D17" s="249"/>
      <c r="E17" s="250"/>
      <c r="F17" s="248"/>
      <c r="G17" s="249"/>
      <c r="H17" s="249"/>
      <c r="I17" s="258"/>
      <c r="J17" s="258"/>
      <c r="K17" s="258"/>
      <c r="L17" s="259"/>
      <c r="M17" s="259"/>
      <c r="N17" s="260"/>
      <c r="O17" s="251"/>
      <c r="P17" s="252"/>
      <c r="Q17" s="253"/>
      <c r="R17" s="254"/>
    </row>
    <row r="18" spans="1:18" ht="15.75" customHeight="1">
      <c r="A18" s="235"/>
      <c r="B18" s="236"/>
      <c r="C18" s="248"/>
      <c r="D18" s="249"/>
      <c r="E18" s="250"/>
      <c r="F18" s="248"/>
      <c r="G18" s="249"/>
      <c r="H18" s="249"/>
      <c r="I18" s="258"/>
      <c r="J18" s="258"/>
      <c r="K18" s="258"/>
      <c r="L18" s="259"/>
      <c r="M18" s="259"/>
      <c r="N18" s="260"/>
      <c r="O18" s="251"/>
      <c r="P18" s="252"/>
      <c r="Q18" s="253"/>
      <c r="R18" s="254"/>
    </row>
    <row r="19" spans="1:18" ht="15" customHeight="1">
      <c r="A19" s="235">
        <v>4</v>
      </c>
      <c r="B19" s="236">
        <f>'Nasazení do skupin'!B8</f>
        <v>0</v>
      </c>
      <c r="C19" s="238"/>
      <c r="D19" s="239"/>
      <c r="E19" s="240"/>
      <c r="F19" s="238"/>
      <c r="G19" s="239"/>
      <c r="H19" s="240"/>
      <c r="I19" s="256"/>
      <c r="J19" s="257"/>
      <c r="K19" s="257"/>
      <c r="L19" s="261">
        <v>2018</v>
      </c>
      <c r="M19" s="261"/>
      <c r="N19" s="261"/>
      <c r="O19" s="242"/>
      <c r="P19" s="242"/>
      <c r="Q19" s="243"/>
      <c r="R19" s="244"/>
    </row>
    <row r="20" spans="1:18" ht="15.75" customHeight="1">
      <c r="A20" s="235"/>
      <c r="B20" s="236"/>
      <c r="C20" s="238"/>
      <c r="D20" s="239"/>
      <c r="E20" s="240"/>
      <c r="F20" s="238"/>
      <c r="G20" s="239"/>
      <c r="H20" s="240"/>
      <c r="I20" s="256"/>
      <c r="J20" s="257"/>
      <c r="K20" s="257"/>
      <c r="L20" s="261"/>
      <c r="M20" s="261"/>
      <c r="N20" s="261"/>
      <c r="O20" s="242"/>
      <c r="P20" s="242"/>
      <c r="Q20" s="243"/>
      <c r="R20" s="244"/>
    </row>
    <row r="21" spans="1:18" ht="15" customHeight="1">
      <c r="A21" s="235"/>
      <c r="B21" s="236"/>
      <c r="C21" s="248"/>
      <c r="D21" s="249"/>
      <c r="E21" s="250"/>
      <c r="F21" s="248"/>
      <c r="G21" s="249"/>
      <c r="H21" s="250"/>
      <c r="I21" s="248"/>
      <c r="J21" s="249"/>
      <c r="K21" s="249"/>
      <c r="L21" s="261"/>
      <c r="M21" s="261"/>
      <c r="N21" s="261"/>
      <c r="O21" s="262"/>
      <c r="P21" s="252"/>
      <c r="Q21" s="253"/>
      <c r="R21" s="254"/>
    </row>
    <row r="22" spans="1:18" ht="15.75" customHeight="1">
      <c r="A22" s="235"/>
      <c r="B22" s="236"/>
      <c r="C22" s="248"/>
      <c r="D22" s="249"/>
      <c r="E22" s="250"/>
      <c r="F22" s="248"/>
      <c r="G22" s="249"/>
      <c r="H22" s="250"/>
      <c r="I22" s="248"/>
      <c r="J22" s="249"/>
      <c r="K22" s="249"/>
      <c r="L22" s="261"/>
      <c r="M22" s="261"/>
      <c r="N22" s="261"/>
      <c r="O22" s="262"/>
      <c r="P22" s="252"/>
      <c r="Q22" s="253"/>
      <c r="R22" s="254"/>
    </row>
    <row r="24" ht="24.75" customHeight="1"/>
    <row r="25" ht="15" customHeight="1"/>
    <row r="29" ht="12.75" customHeight="1"/>
    <row r="30" ht="12.75" customHeight="1"/>
    <row r="31" ht="15" customHeight="1"/>
    <row r="32" ht="21.75" customHeight="1"/>
    <row r="33" ht="15" customHeight="1"/>
  </sheetData>
  <sheetProtection selectLockedCells="1" selectUnlockedCells="1"/>
  <mergeCells count="125">
    <mergeCell ref="O21:O22"/>
    <mergeCell ref="P21:P22"/>
    <mergeCell ref="Q21:Q22"/>
    <mergeCell ref="R21:R22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S36"/>
  <sheetViews>
    <sheetView showGridLines="0" zoomScale="72" zoomScaleNormal="72" zoomScalePageLayoutView="0" workbookViewId="0" topLeftCell="A6">
      <selection activeCell="B11" sqref="B11"/>
    </sheetView>
  </sheetViews>
  <sheetFormatPr defaultColWidth="8.421875" defaultRowHeight="15"/>
  <cols>
    <col min="1" max="1" width="4.00390625" style="0" customWidth="1"/>
    <col min="2" max="2" width="33.5742187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7109375" style="0" customWidth="1"/>
    <col min="16" max="16" width="1.421875" style="0" customWidth="1"/>
    <col min="17" max="17" width="4.7109375" style="0" customWidth="1"/>
    <col min="18" max="18" width="6.421875" style="0" customWidth="1"/>
    <col min="19" max="218" width="8.421875" style="0" customWidth="1"/>
    <col min="219" max="219" width="4.00390625" style="0" customWidth="1"/>
    <col min="220" max="220" width="35.28125" style="0" customWidth="1"/>
    <col min="221" max="221" width="4.28125" style="0" customWidth="1"/>
    <col min="222" max="222" width="1.421875" style="0" customWidth="1"/>
    <col min="223" max="224" width="4.28125" style="0" customWidth="1"/>
    <col min="225" max="225" width="1.421875" style="0" customWidth="1"/>
    <col min="226" max="227" width="4.28125" style="0" customWidth="1"/>
    <col min="228" max="228" width="1.421875" style="0" customWidth="1"/>
    <col min="229" max="230" width="4.28125" style="0" customWidth="1"/>
    <col min="231" max="231" width="1.421875" style="0" customWidth="1"/>
    <col min="232" max="232" width="4.28125" style="0" customWidth="1"/>
    <col min="233" max="233" width="4.7109375" style="0" customWidth="1"/>
    <col min="234" max="234" width="1.421875" style="0" customWidth="1"/>
    <col min="235" max="235" width="4.7109375" style="0" customWidth="1"/>
    <col min="236" max="236" width="6.7109375" style="0" customWidth="1"/>
  </cols>
  <sheetData>
    <row r="2" spans="1:18" ht="14.25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4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126</v>
      </c>
      <c r="B4" s="230"/>
      <c r="C4" s="261" t="str">
        <f>'Nasazení do skupin'!B3</f>
        <v>České Budějovice 10.11.2018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</row>
    <row r="5" spans="1:18" ht="14.25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4.25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5" t="s">
        <v>138</v>
      </c>
    </row>
    <row r="7" spans="1:18" ht="15" customHeight="1">
      <c r="A7" s="264">
        <v>1</v>
      </c>
      <c r="B7" s="236" t="str">
        <f>'Nasazení do skupin'!B5</f>
        <v>MNK Modřice, z.s. “A“</v>
      </c>
      <c r="C7" s="258"/>
      <c r="D7" s="258"/>
      <c r="E7" s="258"/>
      <c r="F7" s="265">
        <f>O35</f>
        <v>2</v>
      </c>
      <c r="G7" s="265" t="s">
        <v>140</v>
      </c>
      <c r="H7" s="266">
        <f>Q35</f>
        <v>0</v>
      </c>
      <c r="I7" s="267">
        <f>Q29</f>
        <v>2</v>
      </c>
      <c r="J7" s="265" t="s">
        <v>140</v>
      </c>
      <c r="K7" s="266">
        <f>O29</f>
        <v>0</v>
      </c>
      <c r="L7" s="267">
        <f>O25</f>
        <v>0</v>
      </c>
      <c r="M7" s="265" t="s">
        <v>140</v>
      </c>
      <c r="N7" s="266">
        <f>Q25</f>
        <v>0</v>
      </c>
      <c r="O7" s="268">
        <f>F7+I7+L7</f>
        <v>4</v>
      </c>
      <c r="P7" s="269" t="s">
        <v>140</v>
      </c>
      <c r="Q7" s="270">
        <f>H7+K7+N7</f>
        <v>0</v>
      </c>
      <c r="R7" s="271">
        <v>4</v>
      </c>
    </row>
    <row r="8" spans="1:18" ht="15.75" customHeight="1">
      <c r="A8" s="264"/>
      <c r="B8" s="236"/>
      <c r="C8" s="258"/>
      <c r="D8" s="258"/>
      <c r="E8" s="258"/>
      <c r="F8" s="265"/>
      <c r="G8" s="265"/>
      <c r="H8" s="266"/>
      <c r="I8" s="267"/>
      <c r="J8" s="265"/>
      <c r="K8" s="266"/>
      <c r="L8" s="267"/>
      <c r="M8" s="265"/>
      <c r="N8" s="266"/>
      <c r="O8" s="268"/>
      <c r="P8" s="269"/>
      <c r="Q8" s="270"/>
      <c r="R8" s="271"/>
    </row>
    <row r="9" spans="1:18" ht="15" customHeight="1">
      <c r="A9" s="264"/>
      <c r="B9" s="236"/>
      <c r="C9" s="258"/>
      <c r="D9" s="258"/>
      <c r="E9" s="258"/>
      <c r="F9" s="272">
        <f>O36</f>
        <v>20</v>
      </c>
      <c r="G9" s="272" t="s">
        <v>140</v>
      </c>
      <c r="H9" s="273">
        <f>Q36</f>
        <v>4</v>
      </c>
      <c r="I9" s="274">
        <f>Q30</f>
        <v>20</v>
      </c>
      <c r="J9" s="275" t="s">
        <v>140</v>
      </c>
      <c r="K9" s="276">
        <f>O30</f>
        <v>7</v>
      </c>
      <c r="L9" s="274">
        <f>O26</f>
        <v>0</v>
      </c>
      <c r="M9" s="275" t="s">
        <v>140</v>
      </c>
      <c r="N9" s="276">
        <f>Q26</f>
        <v>0</v>
      </c>
      <c r="O9" s="277">
        <f>F9+I9+L9</f>
        <v>40</v>
      </c>
      <c r="P9" s="278" t="s">
        <v>140</v>
      </c>
      <c r="Q9" s="279">
        <f>H9+K9+N9</f>
        <v>11</v>
      </c>
      <c r="R9" s="280">
        <v>1</v>
      </c>
    </row>
    <row r="10" spans="1:18" ht="15.75" customHeight="1">
      <c r="A10" s="264"/>
      <c r="B10" s="236"/>
      <c r="C10" s="258"/>
      <c r="D10" s="258"/>
      <c r="E10" s="258"/>
      <c r="F10" s="272"/>
      <c r="G10" s="272"/>
      <c r="H10" s="273"/>
      <c r="I10" s="274"/>
      <c r="J10" s="275"/>
      <c r="K10" s="276"/>
      <c r="L10" s="274"/>
      <c r="M10" s="275"/>
      <c r="N10" s="276"/>
      <c r="O10" s="277"/>
      <c r="P10" s="278"/>
      <c r="Q10" s="279"/>
      <c r="R10" s="280"/>
    </row>
    <row r="11" spans="1:18" ht="15" customHeight="1">
      <c r="A11" s="264">
        <v>2</v>
      </c>
      <c r="B11" s="236" t="str">
        <f>'Nasazení do skupin'!B6</f>
        <v>SK Šacung Benešov 1947 "B" -</v>
      </c>
      <c r="C11" s="281">
        <f>H7</f>
        <v>0</v>
      </c>
      <c r="D11" s="282" t="s">
        <v>140</v>
      </c>
      <c r="E11" s="282">
        <f>F7</f>
        <v>2</v>
      </c>
      <c r="F11" s="255" t="s">
        <v>139</v>
      </c>
      <c r="G11" s="255"/>
      <c r="H11" s="255"/>
      <c r="I11" s="265">
        <f>O27</f>
        <v>2</v>
      </c>
      <c r="J11" s="265" t="s">
        <v>140</v>
      </c>
      <c r="K11" s="266">
        <f>Q27</f>
        <v>0</v>
      </c>
      <c r="L11" s="267">
        <f>O31</f>
        <v>0</v>
      </c>
      <c r="M11" s="265" t="s">
        <v>140</v>
      </c>
      <c r="N11" s="266">
        <f>Q31</f>
        <v>0</v>
      </c>
      <c r="O11" s="268">
        <f>C11+I11+L11</f>
        <v>2</v>
      </c>
      <c r="P11" s="269" t="s">
        <v>140</v>
      </c>
      <c r="Q11" s="270">
        <f>E11+K11+N11</f>
        <v>2</v>
      </c>
      <c r="R11" s="271">
        <v>2</v>
      </c>
    </row>
    <row r="12" spans="1:18" ht="15.75" customHeight="1">
      <c r="A12" s="264"/>
      <c r="B12" s="236"/>
      <c r="C12" s="281"/>
      <c r="D12" s="282"/>
      <c r="E12" s="282"/>
      <c r="F12" s="255"/>
      <c r="G12" s="255"/>
      <c r="H12" s="255"/>
      <c r="I12" s="265"/>
      <c r="J12" s="265"/>
      <c r="K12" s="266"/>
      <c r="L12" s="267"/>
      <c r="M12" s="265"/>
      <c r="N12" s="266"/>
      <c r="O12" s="268"/>
      <c r="P12" s="269"/>
      <c r="Q12" s="270"/>
      <c r="R12" s="271"/>
    </row>
    <row r="13" spans="1:18" ht="15" customHeight="1">
      <c r="A13" s="264"/>
      <c r="B13" s="236"/>
      <c r="C13" s="274">
        <f>H9</f>
        <v>4</v>
      </c>
      <c r="D13" s="275" t="s">
        <v>140</v>
      </c>
      <c r="E13" s="275">
        <f>F9</f>
        <v>20</v>
      </c>
      <c r="F13" s="255"/>
      <c r="G13" s="255"/>
      <c r="H13" s="255"/>
      <c r="I13" s="272">
        <f>O28</f>
        <v>20</v>
      </c>
      <c r="J13" s="272" t="s">
        <v>140</v>
      </c>
      <c r="K13" s="273">
        <f>Q28</f>
        <v>8</v>
      </c>
      <c r="L13" s="274">
        <f>O32</f>
        <v>0</v>
      </c>
      <c r="M13" s="275" t="s">
        <v>140</v>
      </c>
      <c r="N13" s="276">
        <f>Q32</f>
        <v>0</v>
      </c>
      <c r="O13" s="277">
        <f>C13+I13+L13</f>
        <v>24</v>
      </c>
      <c r="P13" s="278" t="s">
        <v>140</v>
      </c>
      <c r="Q13" s="279">
        <f>E13+K13+N13</f>
        <v>28</v>
      </c>
      <c r="R13" s="283">
        <v>2</v>
      </c>
    </row>
    <row r="14" spans="1:18" ht="15.75" customHeight="1">
      <c r="A14" s="264"/>
      <c r="B14" s="236"/>
      <c r="C14" s="274"/>
      <c r="D14" s="275"/>
      <c r="E14" s="275"/>
      <c r="F14" s="255"/>
      <c r="G14" s="255"/>
      <c r="H14" s="255"/>
      <c r="I14" s="272"/>
      <c r="J14" s="272"/>
      <c r="K14" s="273"/>
      <c r="L14" s="274"/>
      <c r="M14" s="275"/>
      <c r="N14" s="276"/>
      <c r="O14" s="277"/>
      <c r="P14" s="278"/>
      <c r="Q14" s="279"/>
      <c r="R14" s="283"/>
    </row>
    <row r="15" spans="1:18" ht="15" customHeight="1">
      <c r="A15" s="264">
        <v>3</v>
      </c>
      <c r="B15" s="236" t="str">
        <f>'Nasazení do skupin'!B7</f>
        <v>TJ Dynamo ČEZ České Budějovice "D" -</v>
      </c>
      <c r="C15" s="267">
        <f>K7</f>
        <v>0</v>
      </c>
      <c r="D15" s="265" t="s">
        <v>140</v>
      </c>
      <c r="E15" s="266">
        <f>I7</f>
        <v>2</v>
      </c>
      <c r="F15" s="281">
        <f>K11</f>
        <v>0</v>
      </c>
      <c r="G15" s="282" t="s">
        <v>140</v>
      </c>
      <c r="H15" s="282">
        <f>I11</f>
        <v>2</v>
      </c>
      <c r="I15" s="261"/>
      <c r="J15" s="261"/>
      <c r="K15" s="261"/>
      <c r="L15" s="265">
        <f>Q33</f>
        <v>0</v>
      </c>
      <c r="M15" s="265" t="s">
        <v>140</v>
      </c>
      <c r="N15" s="266">
        <f>O33</f>
        <v>0</v>
      </c>
      <c r="O15" s="268">
        <f>C15+F15+L15</f>
        <v>0</v>
      </c>
      <c r="P15" s="269" t="s">
        <v>140</v>
      </c>
      <c r="Q15" s="270">
        <f>E15+H15+N15</f>
        <v>4</v>
      </c>
      <c r="R15" s="271">
        <v>0</v>
      </c>
    </row>
    <row r="16" spans="1:18" ht="15.75" customHeight="1">
      <c r="A16" s="264"/>
      <c r="B16" s="236"/>
      <c r="C16" s="267"/>
      <c r="D16" s="265"/>
      <c r="E16" s="266"/>
      <c r="F16" s="281"/>
      <c r="G16" s="282"/>
      <c r="H16" s="282"/>
      <c r="I16" s="261"/>
      <c r="J16" s="261"/>
      <c r="K16" s="261"/>
      <c r="L16" s="265"/>
      <c r="M16" s="265"/>
      <c r="N16" s="266"/>
      <c r="O16" s="268"/>
      <c r="P16" s="269"/>
      <c r="Q16" s="270"/>
      <c r="R16" s="271"/>
    </row>
    <row r="17" spans="1:18" ht="15" customHeight="1">
      <c r="A17" s="264"/>
      <c r="B17" s="236"/>
      <c r="C17" s="274">
        <f>K9</f>
        <v>7</v>
      </c>
      <c r="D17" s="275" t="s">
        <v>140</v>
      </c>
      <c r="E17" s="276">
        <f>I9</f>
        <v>20</v>
      </c>
      <c r="F17" s="274">
        <f>K13</f>
        <v>8</v>
      </c>
      <c r="G17" s="275" t="s">
        <v>140</v>
      </c>
      <c r="H17" s="275">
        <f>I13</f>
        <v>20</v>
      </c>
      <c r="I17" s="261"/>
      <c r="J17" s="261"/>
      <c r="K17" s="261"/>
      <c r="L17" s="284">
        <f>Q34</f>
        <v>0</v>
      </c>
      <c r="M17" s="284" t="s">
        <v>140</v>
      </c>
      <c r="N17" s="285">
        <f>O34</f>
        <v>0</v>
      </c>
      <c r="O17" s="277">
        <f>C17+F17+L17</f>
        <v>15</v>
      </c>
      <c r="P17" s="278" t="s">
        <v>140</v>
      </c>
      <c r="Q17" s="279">
        <f>E17+H17+N17</f>
        <v>40</v>
      </c>
      <c r="R17" s="283">
        <v>3</v>
      </c>
    </row>
    <row r="18" spans="1:18" ht="15.75" customHeight="1">
      <c r="A18" s="264"/>
      <c r="B18" s="236"/>
      <c r="C18" s="274"/>
      <c r="D18" s="275"/>
      <c r="E18" s="276"/>
      <c r="F18" s="274"/>
      <c r="G18" s="275"/>
      <c r="H18" s="275"/>
      <c r="I18" s="261"/>
      <c r="J18" s="261"/>
      <c r="K18" s="261"/>
      <c r="L18" s="284"/>
      <c r="M18" s="284"/>
      <c r="N18" s="285"/>
      <c r="O18" s="277"/>
      <c r="P18" s="278"/>
      <c r="Q18" s="279"/>
      <c r="R18" s="283"/>
    </row>
    <row r="19" spans="1:18" ht="15" customHeight="1">
      <c r="A19" s="264">
        <v>4</v>
      </c>
      <c r="B19" s="236">
        <f>'Nasazení do skupin'!B8</f>
        <v>0</v>
      </c>
      <c r="C19" s="267">
        <f>N7</f>
        <v>0</v>
      </c>
      <c r="D19" s="265" t="s">
        <v>140</v>
      </c>
      <c r="E19" s="266">
        <f>L7</f>
        <v>0</v>
      </c>
      <c r="F19" s="267">
        <f>N11</f>
        <v>0</v>
      </c>
      <c r="G19" s="265" t="s">
        <v>140</v>
      </c>
      <c r="H19" s="266">
        <f>L11</f>
        <v>0</v>
      </c>
      <c r="I19" s="281">
        <f>N15</f>
        <v>0</v>
      </c>
      <c r="J19" s="282" t="s">
        <v>140</v>
      </c>
      <c r="K19" s="282">
        <f>L15</f>
        <v>0</v>
      </c>
      <c r="L19" s="261">
        <v>2018</v>
      </c>
      <c r="M19" s="261"/>
      <c r="N19" s="261"/>
      <c r="O19" s="269">
        <f>C19+F19+I19</f>
        <v>0</v>
      </c>
      <c r="P19" s="269" t="s">
        <v>140</v>
      </c>
      <c r="Q19" s="270">
        <f>E19+H19+K19</f>
        <v>0</v>
      </c>
      <c r="R19" s="271"/>
    </row>
    <row r="20" spans="1:18" ht="15.75" customHeight="1">
      <c r="A20" s="264"/>
      <c r="B20" s="236"/>
      <c r="C20" s="267"/>
      <c r="D20" s="265"/>
      <c r="E20" s="266"/>
      <c r="F20" s="267"/>
      <c r="G20" s="265"/>
      <c r="H20" s="266"/>
      <c r="I20" s="281"/>
      <c r="J20" s="282"/>
      <c r="K20" s="282"/>
      <c r="L20" s="261"/>
      <c r="M20" s="261"/>
      <c r="N20" s="261"/>
      <c r="O20" s="269"/>
      <c r="P20" s="269"/>
      <c r="Q20" s="270"/>
      <c r="R20" s="271"/>
    </row>
    <row r="21" spans="1:18" ht="15" customHeight="1">
      <c r="A21" s="264"/>
      <c r="B21" s="236"/>
      <c r="C21" s="274">
        <f>N9</f>
        <v>0</v>
      </c>
      <c r="D21" s="275" t="s">
        <v>140</v>
      </c>
      <c r="E21" s="276">
        <f>L9</f>
        <v>0</v>
      </c>
      <c r="F21" s="274">
        <f>N13</f>
        <v>0</v>
      </c>
      <c r="G21" s="275" t="s">
        <v>140</v>
      </c>
      <c r="H21" s="276">
        <f>L13</f>
        <v>0</v>
      </c>
      <c r="I21" s="274">
        <f>N17</f>
        <v>0</v>
      </c>
      <c r="J21" s="275" t="s">
        <v>140</v>
      </c>
      <c r="K21" s="275">
        <f>L17</f>
        <v>0</v>
      </c>
      <c r="L21" s="261"/>
      <c r="M21" s="261"/>
      <c r="N21" s="261"/>
      <c r="O21" s="286">
        <f>C21+F21+I21</f>
        <v>0</v>
      </c>
      <c r="P21" s="278" t="s">
        <v>140</v>
      </c>
      <c r="Q21" s="279">
        <f>E21+H21+K21</f>
        <v>0</v>
      </c>
      <c r="R21" s="283"/>
    </row>
    <row r="22" spans="1:18" ht="15.75" customHeight="1">
      <c r="A22" s="264"/>
      <c r="B22" s="236"/>
      <c r="C22" s="274"/>
      <c r="D22" s="275"/>
      <c r="E22" s="276"/>
      <c r="F22" s="274"/>
      <c r="G22" s="275"/>
      <c r="H22" s="276"/>
      <c r="I22" s="274"/>
      <c r="J22" s="275"/>
      <c r="K22" s="275"/>
      <c r="L22" s="261"/>
      <c r="M22" s="261"/>
      <c r="N22" s="261"/>
      <c r="O22" s="286"/>
      <c r="P22" s="278"/>
      <c r="Q22" s="279"/>
      <c r="R22" s="283"/>
    </row>
    <row r="24" spans="1:18" ht="24.75" customHeight="1">
      <c r="A24" s="287" t="s">
        <v>141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</row>
    <row r="25" spans="1:19" ht="15" customHeight="1">
      <c r="A25" s="288">
        <v>1</v>
      </c>
      <c r="B25" s="289" t="str">
        <f>B7</f>
        <v>MNK Modřice, z.s. “A“</v>
      </c>
      <c r="C25" s="289"/>
      <c r="D25" s="289" t="s">
        <v>140</v>
      </c>
      <c r="E25" s="289">
        <f>B19</f>
        <v>0</v>
      </c>
      <c r="F25" s="289"/>
      <c r="G25" s="289"/>
      <c r="H25" s="289"/>
      <c r="I25" s="289"/>
      <c r="J25" s="289"/>
      <c r="K25" s="289"/>
      <c r="L25" s="289"/>
      <c r="M25" s="289"/>
      <c r="N25" s="289"/>
      <c r="O25" s="77"/>
      <c r="P25" s="78" t="s">
        <v>140</v>
      </c>
      <c r="Q25" s="78"/>
      <c r="R25" s="79" t="s">
        <v>142</v>
      </c>
      <c r="S25" s="13"/>
    </row>
    <row r="26" spans="1:19" ht="1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80"/>
      <c r="P26" s="78" t="s">
        <v>140</v>
      </c>
      <c r="Q26" s="30"/>
      <c r="R26" s="79" t="s">
        <v>143</v>
      </c>
      <c r="S26" s="13"/>
    </row>
    <row r="27" spans="1:18" ht="15" customHeight="1">
      <c r="A27" s="288">
        <v>2</v>
      </c>
      <c r="B27" s="289" t="str">
        <f>B11</f>
        <v>SK Šacung Benešov 1947 "B" -</v>
      </c>
      <c r="C27" s="289"/>
      <c r="D27" s="289" t="s">
        <v>140</v>
      </c>
      <c r="E27" s="289" t="str">
        <f>B15</f>
        <v>TJ Dynamo ČEZ České Budějovice "D" -</v>
      </c>
      <c r="F27" s="289"/>
      <c r="G27" s="289"/>
      <c r="H27" s="289"/>
      <c r="I27" s="289"/>
      <c r="J27" s="289"/>
      <c r="K27" s="289"/>
      <c r="L27" s="289"/>
      <c r="M27" s="289"/>
      <c r="N27" s="289"/>
      <c r="O27" s="77">
        <v>2</v>
      </c>
      <c r="P27" s="78" t="s">
        <v>140</v>
      </c>
      <c r="Q27" s="78">
        <v>0</v>
      </c>
      <c r="R27" s="79" t="s">
        <v>142</v>
      </c>
    </row>
    <row r="28" spans="1:18" ht="1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80">
        <v>20</v>
      </c>
      <c r="P28" s="78" t="s">
        <v>140</v>
      </c>
      <c r="Q28" s="30">
        <v>8</v>
      </c>
      <c r="R28" s="79" t="s">
        <v>143</v>
      </c>
    </row>
    <row r="29" spans="1:18" ht="15" customHeight="1">
      <c r="A29" s="288">
        <v>3</v>
      </c>
      <c r="B29" s="289" t="str">
        <f>B15</f>
        <v>TJ Dynamo ČEZ České Budějovice "D" -</v>
      </c>
      <c r="C29" s="289"/>
      <c r="D29" s="289" t="s">
        <v>140</v>
      </c>
      <c r="E29" s="289" t="str">
        <f>B7</f>
        <v>MNK Modřice, z.s. “A“</v>
      </c>
      <c r="F29" s="289"/>
      <c r="G29" s="289"/>
      <c r="H29" s="289"/>
      <c r="I29" s="289"/>
      <c r="J29" s="289"/>
      <c r="K29" s="289"/>
      <c r="L29" s="289"/>
      <c r="M29" s="289"/>
      <c r="N29" s="289"/>
      <c r="O29" s="77">
        <v>0</v>
      </c>
      <c r="P29" s="78" t="s">
        <v>140</v>
      </c>
      <c r="Q29" s="78">
        <v>2</v>
      </c>
      <c r="R29" s="79" t="s">
        <v>142</v>
      </c>
    </row>
    <row r="30" spans="1:18" ht="15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80">
        <v>7</v>
      </c>
      <c r="P30" s="78" t="s">
        <v>140</v>
      </c>
      <c r="Q30" s="30">
        <v>20</v>
      </c>
      <c r="R30" s="79" t="s">
        <v>143</v>
      </c>
    </row>
    <row r="31" spans="1:18" ht="15" customHeight="1">
      <c r="A31" s="288">
        <v>4</v>
      </c>
      <c r="B31" s="289" t="str">
        <f>B11</f>
        <v>SK Šacung Benešov 1947 "B" -</v>
      </c>
      <c r="C31" s="289"/>
      <c r="D31" s="289" t="s">
        <v>140</v>
      </c>
      <c r="E31" s="289">
        <f>B19</f>
        <v>0</v>
      </c>
      <c r="F31" s="289"/>
      <c r="G31" s="289"/>
      <c r="H31" s="289"/>
      <c r="I31" s="289"/>
      <c r="J31" s="289"/>
      <c r="K31" s="289"/>
      <c r="L31" s="289"/>
      <c r="M31" s="289"/>
      <c r="N31" s="289"/>
      <c r="O31" s="77"/>
      <c r="P31" s="78" t="s">
        <v>140</v>
      </c>
      <c r="Q31" s="78"/>
      <c r="R31" s="79" t="s">
        <v>142</v>
      </c>
    </row>
    <row r="32" spans="1:18" ht="15" customHeight="1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80"/>
      <c r="P32" s="78" t="s">
        <v>140</v>
      </c>
      <c r="Q32" s="30"/>
      <c r="R32" s="79" t="s">
        <v>143</v>
      </c>
    </row>
    <row r="33" spans="1:18" ht="15" customHeight="1">
      <c r="A33" s="288">
        <v>5</v>
      </c>
      <c r="B33" s="289">
        <f>B19</f>
        <v>0</v>
      </c>
      <c r="C33" s="289"/>
      <c r="D33" s="289" t="s">
        <v>140</v>
      </c>
      <c r="E33" s="289" t="str">
        <f>B15</f>
        <v>TJ Dynamo ČEZ České Budějovice "D" -</v>
      </c>
      <c r="F33" s="289"/>
      <c r="G33" s="289"/>
      <c r="H33" s="289"/>
      <c r="I33" s="289"/>
      <c r="J33" s="289"/>
      <c r="K33" s="289"/>
      <c r="L33" s="289"/>
      <c r="M33" s="289"/>
      <c r="N33" s="289"/>
      <c r="O33" s="77"/>
      <c r="P33" s="78" t="s">
        <v>140</v>
      </c>
      <c r="Q33" s="78"/>
      <c r="R33" s="79" t="s">
        <v>142</v>
      </c>
    </row>
    <row r="34" spans="1:18" ht="15" customHeight="1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80"/>
      <c r="P34" s="78" t="s">
        <v>140</v>
      </c>
      <c r="Q34" s="30"/>
      <c r="R34" s="79" t="s">
        <v>143</v>
      </c>
    </row>
    <row r="35" spans="1:18" ht="15" customHeight="1">
      <c r="A35" s="288">
        <v>6</v>
      </c>
      <c r="B35" s="289" t="str">
        <f>B7</f>
        <v>MNK Modřice, z.s. “A“</v>
      </c>
      <c r="C35" s="289"/>
      <c r="D35" s="289" t="s">
        <v>140</v>
      </c>
      <c r="E35" s="289" t="str">
        <f>B11</f>
        <v>SK Šacung Benešov 1947 "B" -</v>
      </c>
      <c r="F35" s="289"/>
      <c r="G35" s="289"/>
      <c r="H35" s="289"/>
      <c r="I35" s="289"/>
      <c r="J35" s="289"/>
      <c r="K35" s="289"/>
      <c r="L35" s="289"/>
      <c r="M35" s="289"/>
      <c r="N35" s="289"/>
      <c r="O35" s="77">
        <v>2</v>
      </c>
      <c r="P35" s="78" t="s">
        <v>140</v>
      </c>
      <c r="Q35" s="78">
        <v>0</v>
      </c>
      <c r="R35" s="79" t="s">
        <v>142</v>
      </c>
    </row>
    <row r="36" spans="1:18" ht="15" customHeight="1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80">
        <v>20</v>
      </c>
      <c r="P36" s="78" t="s">
        <v>140</v>
      </c>
      <c r="Q36" s="30">
        <v>4</v>
      </c>
      <c r="R36" s="79" t="s">
        <v>143</v>
      </c>
    </row>
    <row r="39" ht="14.25" customHeight="1"/>
    <row r="40" ht="14.25" customHeight="1"/>
    <row r="53" ht="14.25" customHeight="1"/>
    <row r="54" ht="14.25" customHeight="1"/>
    <row r="71" ht="14.25" customHeight="1"/>
    <row r="72" ht="14.25" customHeight="1"/>
    <row r="91" ht="14.25" customHeight="1"/>
    <row r="92" ht="14.25" customHeight="1"/>
  </sheetData>
  <sheetProtection selectLockedCells="1" selectUnlockedCells="1"/>
  <mergeCells count="150">
    <mergeCell ref="A35:A36"/>
    <mergeCell ref="B35:C36"/>
    <mergeCell ref="D35:D36"/>
    <mergeCell ref="E35:N36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BB140"/>
  <sheetViews>
    <sheetView showGridLines="0" zoomScale="72" zoomScaleNormal="72" zoomScalePageLayoutView="0" workbookViewId="0" topLeftCell="A1">
      <selection activeCell="M7" sqref="M7"/>
    </sheetView>
  </sheetViews>
  <sheetFormatPr defaultColWidth="8.421875" defaultRowHeight="15"/>
  <cols>
    <col min="1" max="1" width="4.00390625" style="0" customWidth="1"/>
    <col min="2" max="2" width="35.2812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140625" style="0" customWidth="1"/>
    <col min="16" max="16" width="1.421875" style="0" customWidth="1"/>
    <col min="17" max="17" width="4.140625" style="0" customWidth="1"/>
    <col min="18" max="18" width="6.7109375" style="0" customWidth="1"/>
    <col min="19" max="19" width="8.421875" style="0" customWidth="1"/>
    <col min="20" max="28" width="2.7109375" style="0" customWidth="1"/>
    <col min="29" max="29" width="3.00390625" style="0" customWidth="1"/>
    <col min="30" max="40" width="2.7109375" style="0" customWidth="1"/>
    <col min="41" max="41" width="3.00390625" style="0" customWidth="1"/>
    <col min="42" max="52" width="2.7109375" style="0" customWidth="1"/>
    <col min="53" max="53" width="3.00390625" style="0" customWidth="1"/>
    <col min="54" max="54" width="2.7109375" style="0" customWidth="1"/>
  </cols>
  <sheetData>
    <row r="2" spans="1:18" ht="15" customHeight="1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5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128</v>
      </c>
      <c r="B4" s="230"/>
      <c r="C4" s="231" t="str">
        <f>'Nasazení do skupin'!B3</f>
        <v>České Budějovice 10.11.2018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8" ht="15" customHeight="1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5.75" customHeight="1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4" t="s">
        <v>138</v>
      </c>
    </row>
    <row r="7" spans="1:25" ht="15" customHeight="1">
      <c r="A7" s="235">
        <v>1</v>
      </c>
      <c r="B7" s="236" t="str">
        <f>'Nasazení do skupin'!B9</f>
        <v>TJ Dynamo ČEZ České Budějovice "A" -</v>
      </c>
      <c r="C7" s="258"/>
      <c r="D7" s="258"/>
      <c r="E7" s="258"/>
      <c r="F7" s="239"/>
      <c r="G7" s="239"/>
      <c r="H7" s="240"/>
      <c r="I7" s="238"/>
      <c r="J7" s="239"/>
      <c r="K7" s="240"/>
      <c r="L7" s="290"/>
      <c r="M7" s="239"/>
      <c r="N7" s="240"/>
      <c r="O7" s="241"/>
      <c r="P7" s="242"/>
      <c r="Q7" s="243"/>
      <c r="R7" s="244"/>
      <c r="Y7" s="16"/>
    </row>
    <row r="8" spans="1:18" ht="15.75" customHeight="1">
      <c r="A8" s="235"/>
      <c r="B8" s="236"/>
      <c r="C8" s="258"/>
      <c r="D8" s="258"/>
      <c r="E8" s="258"/>
      <c r="F8" s="239"/>
      <c r="G8" s="239"/>
      <c r="H8" s="240"/>
      <c r="I8" s="238"/>
      <c r="J8" s="239"/>
      <c r="K8" s="240"/>
      <c r="L8" s="290"/>
      <c r="M8" s="239"/>
      <c r="N8" s="240"/>
      <c r="O8" s="241"/>
      <c r="P8" s="242"/>
      <c r="Q8" s="243"/>
      <c r="R8" s="244"/>
    </row>
    <row r="9" spans="1:26" ht="15" customHeight="1">
      <c r="A9" s="235"/>
      <c r="B9" s="236"/>
      <c r="C9" s="258"/>
      <c r="D9" s="258"/>
      <c r="E9" s="258"/>
      <c r="F9" s="246"/>
      <c r="G9" s="246"/>
      <c r="H9" s="247"/>
      <c r="I9" s="248"/>
      <c r="J9" s="249"/>
      <c r="K9" s="250"/>
      <c r="L9" s="248"/>
      <c r="M9" s="249"/>
      <c r="N9" s="250"/>
      <c r="O9" s="251"/>
      <c r="P9" s="252"/>
      <c r="Q9" s="253"/>
      <c r="R9" s="254"/>
      <c r="X9" s="16"/>
      <c r="Y9" s="16"/>
      <c r="Z9" s="16"/>
    </row>
    <row r="10" spans="1:26" ht="15.75" customHeight="1">
      <c r="A10" s="235"/>
      <c r="B10" s="236"/>
      <c r="C10" s="258"/>
      <c r="D10" s="258"/>
      <c r="E10" s="258"/>
      <c r="F10" s="246"/>
      <c r="G10" s="246"/>
      <c r="H10" s="247"/>
      <c r="I10" s="248"/>
      <c r="J10" s="249"/>
      <c r="K10" s="250"/>
      <c r="L10" s="248"/>
      <c r="M10" s="249"/>
      <c r="N10" s="250"/>
      <c r="O10" s="251"/>
      <c r="P10" s="252"/>
      <c r="Q10" s="253"/>
      <c r="R10" s="254"/>
      <c r="X10" s="16"/>
      <c r="Y10" s="16"/>
      <c r="Z10" s="16"/>
    </row>
    <row r="11" spans="1:18" ht="15" customHeight="1">
      <c r="A11" s="235">
        <v>2</v>
      </c>
      <c r="B11" s="236" t="str">
        <f>'Nasazení do skupin'!B10</f>
        <v>SK Liapor - Witte Karlovy Vary z.s. "A" -</v>
      </c>
      <c r="C11" s="256"/>
      <c r="D11" s="257"/>
      <c r="E11" s="257"/>
      <c r="F11" s="255" t="s">
        <v>139</v>
      </c>
      <c r="G11" s="255"/>
      <c r="H11" s="255"/>
      <c r="I11" s="239"/>
      <c r="J11" s="239"/>
      <c r="K11" s="240"/>
      <c r="L11" s="238"/>
      <c r="M11" s="239"/>
      <c r="N11" s="240"/>
      <c r="O11" s="241"/>
      <c r="P11" s="242"/>
      <c r="Q11" s="243"/>
      <c r="R11" s="244"/>
    </row>
    <row r="12" spans="1:18" ht="15.75" customHeight="1">
      <c r="A12" s="235"/>
      <c r="B12" s="236"/>
      <c r="C12" s="256"/>
      <c r="D12" s="257"/>
      <c r="E12" s="257"/>
      <c r="F12" s="255"/>
      <c r="G12" s="255"/>
      <c r="H12" s="255"/>
      <c r="I12" s="239"/>
      <c r="J12" s="239"/>
      <c r="K12" s="240"/>
      <c r="L12" s="238"/>
      <c r="M12" s="239"/>
      <c r="N12" s="240"/>
      <c r="O12" s="241"/>
      <c r="P12" s="242"/>
      <c r="Q12" s="243"/>
      <c r="R12" s="244"/>
    </row>
    <row r="13" spans="1:18" ht="15" customHeight="1">
      <c r="A13" s="235"/>
      <c r="B13" s="236"/>
      <c r="C13" s="248"/>
      <c r="D13" s="249"/>
      <c r="E13" s="249"/>
      <c r="F13" s="255"/>
      <c r="G13" s="255"/>
      <c r="H13" s="255"/>
      <c r="I13" s="246"/>
      <c r="J13" s="246"/>
      <c r="K13" s="247"/>
      <c r="L13" s="248"/>
      <c r="M13" s="249"/>
      <c r="N13" s="250"/>
      <c r="O13" s="251"/>
      <c r="P13" s="252"/>
      <c r="Q13" s="253"/>
      <c r="R13" s="254"/>
    </row>
    <row r="14" spans="1:18" ht="15.75" customHeight="1">
      <c r="A14" s="235"/>
      <c r="B14" s="236"/>
      <c r="C14" s="248"/>
      <c r="D14" s="249"/>
      <c r="E14" s="249"/>
      <c r="F14" s="255"/>
      <c r="G14" s="255"/>
      <c r="H14" s="255"/>
      <c r="I14" s="246"/>
      <c r="J14" s="246"/>
      <c r="K14" s="247"/>
      <c r="L14" s="248"/>
      <c r="M14" s="249"/>
      <c r="N14" s="250"/>
      <c r="O14" s="251"/>
      <c r="P14" s="252"/>
      <c r="Q14" s="253"/>
      <c r="R14" s="254"/>
    </row>
    <row r="15" spans="1:18" ht="15" customHeight="1">
      <c r="A15" s="235">
        <v>3</v>
      </c>
      <c r="B15" s="236" t="str">
        <f>'Nasazení do skupin'!B11</f>
        <v>T.J. SOKOL Holice "C" - </v>
      </c>
      <c r="C15" s="238"/>
      <c r="D15" s="239"/>
      <c r="E15" s="240"/>
      <c r="F15" s="256"/>
      <c r="G15" s="257"/>
      <c r="H15" s="257"/>
      <c r="I15" s="291"/>
      <c r="J15" s="291"/>
      <c r="K15" s="291"/>
      <c r="L15" s="239"/>
      <c r="M15" s="239"/>
      <c r="N15" s="240"/>
      <c r="O15" s="241"/>
      <c r="P15" s="242"/>
      <c r="Q15" s="243"/>
      <c r="R15" s="244"/>
    </row>
    <row r="16" spans="1:18" ht="15.75" customHeight="1">
      <c r="A16" s="235"/>
      <c r="B16" s="236"/>
      <c r="C16" s="238"/>
      <c r="D16" s="239"/>
      <c r="E16" s="240"/>
      <c r="F16" s="256"/>
      <c r="G16" s="257"/>
      <c r="H16" s="257"/>
      <c r="I16" s="291"/>
      <c r="J16" s="291"/>
      <c r="K16" s="291"/>
      <c r="L16" s="239"/>
      <c r="M16" s="239"/>
      <c r="N16" s="240"/>
      <c r="O16" s="241"/>
      <c r="P16" s="242"/>
      <c r="Q16" s="243"/>
      <c r="R16" s="244"/>
    </row>
    <row r="17" spans="1:18" ht="15" customHeight="1">
      <c r="A17" s="235"/>
      <c r="B17" s="236"/>
      <c r="C17" s="248"/>
      <c r="D17" s="249"/>
      <c r="E17" s="250"/>
      <c r="F17" s="248"/>
      <c r="G17" s="249"/>
      <c r="H17" s="249"/>
      <c r="I17" s="291"/>
      <c r="J17" s="291"/>
      <c r="K17" s="291"/>
      <c r="L17" s="259"/>
      <c r="M17" s="259"/>
      <c r="N17" s="260"/>
      <c r="O17" s="251"/>
      <c r="P17" s="252"/>
      <c r="Q17" s="253"/>
      <c r="R17" s="254"/>
    </row>
    <row r="18" spans="1:18" ht="15.75" customHeight="1">
      <c r="A18" s="235"/>
      <c r="B18" s="236"/>
      <c r="C18" s="248"/>
      <c r="D18" s="249"/>
      <c r="E18" s="250"/>
      <c r="F18" s="248"/>
      <c r="G18" s="249"/>
      <c r="H18" s="249"/>
      <c r="I18" s="291"/>
      <c r="J18" s="291"/>
      <c r="K18" s="291"/>
      <c r="L18" s="259"/>
      <c r="M18" s="259"/>
      <c r="N18" s="260"/>
      <c r="O18" s="251"/>
      <c r="P18" s="252"/>
      <c r="Q18" s="253"/>
      <c r="R18" s="254"/>
    </row>
    <row r="19" spans="1:18" ht="15" customHeight="1">
      <c r="A19" s="235">
        <v>4</v>
      </c>
      <c r="B19" s="236" t="str">
        <f>'Nasazení do skupin'!B12</f>
        <v>TJ Spartak MSEM Přerov "C" -</v>
      </c>
      <c r="C19" s="238"/>
      <c r="D19" s="239"/>
      <c r="E19" s="240"/>
      <c r="F19" s="238"/>
      <c r="G19" s="239"/>
      <c r="H19" s="240"/>
      <c r="I19" s="256"/>
      <c r="J19" s="257"/>
      <c r="K19" s="257"/>
      <c r="L19" s="261">
        <v>2018</v>
      </c>
      <c r="M19" s="261"/>
      <c r="N19" s="261"/>
      <c r="O19" s="242"/>
      <c r="P19" s="242"/>
      <c r="Q19" s="243"/>
      <c r="R19" s="244"/>
    </row>
    <row r="20" spans="1:18" ht="15.75" customHeight="1">
      <c r="A20" s="235"/>
      <c r="B20" s="236"/>
      <c r="C20" s="238"/>
      <c r="D20" s="239"/>
      <c r="E20" s="240"/>
      <c r="F20" s="238"/>
      <c r="G20" s="239"/>
      <c r="H20" s="240"/>
      <c r="I20" s="256"/>
      <c r="J20" s="257"/>
      <c r="K20" s="257"/>
      <c r="L20" s="261"/>
      <c r="M20" s="261"/>
      <c r="N20" s="261"/>
      <c r="O20" s="242"/>
      <c r="P20" s="242"/>
      <c r="Q20" s="243"/>
      <c r="R20" s="244"/>
    </row>
    <row r="21" spans="1:18" ht="15" customHeight="1">
      <c r="A21" s="235"/>
      <c r="B21" s="236"/>
      <c r="C21" s="248"/>
      <c r="D21" s="249"/>
      <c r="E21" s="250"/>
      <c r="F21" s="248"/>
      <c r="G21" s="249"/>
      <c r="H21" s="250"/>
      <c r="I21" s="248"/>
      <c r="J21" s="249"/>
      <c r="K21" s="249"/>
      <c r="L21" s="261"/>
      <c r="M21" s="261"/>
      <c r="N21" s="261"/>
      <c r="O21" s="262"/>
      <c r="P21" s="252"/>
      <c r="Q21" s="253"/>
      <c r="R21" s="254"/>
    </row>
    <row r="22" spans="1:18" ht="15.75" customHeight="1">
      <c r="A22" s="235"/>
      <c r="B22" s="236"/>
      <c r="C22" s="248"/>
      <c r="D22" s="249"/>
      <c r="E22" s="250"/>
      <c r="F22" s="248"/>
      <c r="G22" s="249"/>
      <c r="H22" s="250"/>
      <c r="I22" s="248"/>
      <c r="J22" s="249"/>
      <c r="K22" s="249"/>
      <c r="L22" s="261"/>
      <c r="M22" s="261"/>
      <c r="N22" s="261"/>
      <c r="O22" s="262"/>
      <c r="P22" s="252"/>
      <c r="Q22" s="253"/>
      <c r="R22" s="254"/>
    </row>
    <row r="24" spans="1:28" ht="24.75" customHeight="1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5" customHeight="1">
      <c r="A25" s="293"/>
      <c r="B25" s="294"/>
      <c r="C25" s="294"/>
      <c r="D25" s="295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81"/>
      <c r="P25" s="82"/>
      <c r="Q25" s="82"/>
      <c r="R25" s="83"/>
      <c r="S25" s="84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5" customHeight="1">
      <c r="A26" s="293"/>
      <c r="B26" s="294"/>
      <c r="C26" s="294"/>
      <c r="D26" s="295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85"/>
      <c r="P26" s="82"/>
      <c r="Q26" s="16"/>
      <c r="R26" s="83"/>
      <c r="S26" s="84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5" customHeight="1">
      <c r="A27" s="293"/>
      <c r="B27" s="294"/>
      <c r="C27" s="294"/>
      <c r="D27" s="295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81"/>
      <c r="P27" s="82"/>
      <c r="Q27" s="82"/>
      <c r="R27" s="83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5" customHeight="1">
      <c r="A28" s="293"/>
      <c r="B28" s="294"/>
      <c r="C28" s="294"/>
      <c r="D28" s="295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85"/>
      <c r="P28" s="82"/>
      <c r="Q28" s="16"/>
      <c r="R28" s="83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2.75" customHeight="1">
      <c r="A29" s="293"/>
      <c r="B29" s="294"/>
      <c r="C29" s="294"/>
      <c r="D29" s="295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81"/>
      <c r="P29" s="82"/>
      <c r="Q29" s="82"/>
      <c r="R29" s="83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2.75" customHeight="1">
      <c r="A30" s="293"/>
      <c r="B30" s="294"/>
      <c r="C30" s="294"/>
      <c r="D30" s="295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85"/>
      <c r="P30" s="82"/>
      <c r="Q30" s="16"/>
      <c r="R30" s="83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5" customHeight="1">
      <c r="A31" s="293"/>
      <c r="B31" s="294"/>
      <c r="C31" s="294"/>
      <c r="D31" s="295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81"/>
      <c r="P31" s="82"/>
      <c r="Q31" s="82"/>
      <c r="R31" s="83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5.75" customHeight="1">
      <c r="A32" s="293"/>
      <c r="B32" s="294"/>
      <c r="C32" s="294"/>
      <c r="D32" s="295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85"/>
      <c r="P32" s="82"/>
      <c r="Q32" s="16"/>
      <c r="R32" s="83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5" customHeight="1">
      <c r="A33" s="293"/>
      <c r="B33" s="294"/>
      <c r="C33" s="294"/>
      <c r="D33" s="295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81"/>
      <c r="P33" s="82"/>
      <c r="Q33" s="82"/>
      <c r="R33" s="83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5" customHeight="1">
      <c r="A34" s="293"/>
      <c r="B34" s="294"/>
      <c r="C34" s="294"/>
      <c r="D34" s="295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85"/>
      <c r="P34" s="82"/>
      <c r="Q34" s="16"/>
      <c r="R34" s="83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5" customHeight="1">
      <c r="A35" s="293"/>
      <c r="B35" s="294"/>
      <c r="C35" s="294"/>
      <c r="D35" s="295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81"/>
      <c r="P35" s="82"/>
      <c r="Q35" s="82"/>
      <c r="R35" s="83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15" customHeight="1">
      <c r="A36" s="293"/>
      <c r="B36" s="294"/>
      <c r="C36" s="294"/>
      <c r="D36" s="295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85"/>
      <c r="P36" s="82"/>
      <c r="Q36" s="16"/>
      <c r="R36" s="83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6:54" ht="22.5">
      <c r="P37" s="296"/>
      <c r="Q37" s="296"/>
      <c r="R37" s="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</row>
    <row r="38" spans="20:54" ht="21">
      <c r="T38" s="298"/>
      <c r="U38" s="298"/>
      <c r="V38" s="298"/>
      <c r="W38" s="298"/>
      <c r="X38" s="298"/>
      <c r="Y38" s="298"/>
      <c r="Z38" s="298"/>
      <c r="AA38" s="299"/>
      <c r="AB38" s="299"/>
      <c r="AC38" s="299"/>
      <c r="AD38" s="299"/>
      <c r="AE38" s="299"/>
      <c r="AF38" s="299"/>
      <c r="AH38" s="86"/>
      <c r="AI38" s="298"/>
      <c r="AJ38" s="298"/>
      <c r="AK38" s="298"/>
      <c r="AL38" s="298"/>
      <c r="AM38" s="298"/>
      <c r="AN38" s="298"/>
      <c r="AO38" s="87"/>
      <c r="AP38" s="88"/>
      <c r="AQ38" s="88"/>
      <c r="AR38" s="88"/>
      <c r="AS38" s="88"/>
      <c r="AT38" s="88"/>
      <c r="AU38" s="298"/>
      <c r="AV38" s="298"/>
      <c r="AW38" s="298"/>
      <c r="AX38" s="298"/>
      <c r="AY38" s="86"/>
      <c r="AZ38" s="86"/>
      <c r="BA38" s="86"/>
      <c r="BB38" s="86"/>
    </row>
    <row r="40" spans="20:54" ht="21">
      <c r="T40" s="299"/>
      <c r="U40" s="299"/>
      <c r="V40" s="299"/>
      <c r="W40" s="299"/>
      <c r="X40" s="299"/>
      <c r="Y40" s="299"/>
      <c r="Z40" s="299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86"/>
      <c r="AL40" s="299"/>
      <c r="AM40" s="299"/>
      <c r="AN40" s="299"/>
      <c r="AO40" s="299"/>
      <c r="AP40" s="299"/>
      <c r="AQ40" s="299"/>
      <c r="AR40" s="299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</row>
    <row r="43" spans="20:54" ht="15">
      <c r="T43" s="301"/>
      <c r="U43" s="301"/>
      <c r="V43" s="301"/>
      <c r="W43" s="301"/>
      <c r="X43" s="301"/>
      <c r="Y43" s="301"/>
      <c r="Z43" s="89"/>
      <c r="AA43" s="301"/>
      <c r="AB43" s="301"/>
      <c r="AC43" s="89"/>
      <c r="AD43" s="89"/>
      <c r="AE43" s="89"/>
      <c r="AF43" s="301"/>
      <c r="AG43" s="301"/>
      <c r="AH43" s="301"/>
      <c r="AI43" s="301"/>
      <c r="AJ43" s="301"/>
      <c r="AK43" s="301"/>
      <c r="AL43" s="89"/>
      <c r="AM43" s="89"/>
      <c r="AN43" s="89"/>
      <c r="AO43" s="89"/>
      <c r="AP43" s="89"/>
      <c r="AQ43" s="89"/>
      <c r="AR43" s="301"/>
      <c r="AS43" s="301"/>
      <c r="AT43" s="301"/>
      <c r="AU43" s="301"/>
      <c r="AV43" s="301"/>
      <c r="AW43" s="301"/>
      <c r="AX43" s="89"/>
      <c r="AY43" s="89"/>
      <c r="AZ43" s="89"/>
      <c r="BA43" s="89"/>
      <c r="BB43" s="89"/>
    </row>
    <row r="50" spans="20:54" ht="15" customHeight="1"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</row>
    <row r="51" spans="20:54" ht="15" customHeight="1"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</row>
    <row r="53" spans="20:54" ht="15" customHeight="1"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</row>
    <row r="54" spans="20:54" ht="15" customHeight="1"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</row>
    <row r="55" spans="20:54" ht="21">
      <c r="T55" s="298"/>
      <c r="U55" s="298"/>
      <c r="V55" s="298"/>
      <c r="W55" s="298"/>
      <c r="X55" s="298"/>
      <c r="Y55" s="298"/>
      <c r="Z55" s="298"/>
      <c r="AA55" s="299"/>
      <c r="AB55" s="299"/>
      <c r="AC55" s="299"/>
      <c r="AD55" s="299"/>
      <c r="AE55" s="299"/>
      <c r="AF55" s="299"/>
      <c r="AG55" s="86"/>
      <c r="AH55" s="86"/>
      <c r="AI55" s="298"/>
      <c r="AJ55" s="298"/>
      <c r="AK55" s="298"/>
      <c r="AL55" s="298"/>
      <c r="AM55" s="298"/>
      <c r="AN55" s="298"/>
      <c r="AO55" s="87"/>
      <c r="AP55" s="88"/>
      <c r="AQ55" s="88"/>
      <c r="AR55" s="88"/>
      <c r="AS55" s="88"/>
      <c r="AT55" s="88"/>
      <c r="AU55" s="298"/>
      <c r="AV55" s="298"/>
      <c r="AW55" s="298"/>
      <c r="AX55" s="298"/>
      <c r="AY55" s="86"/>
      <c r="AZ55" s="86"/>
      <c r="BA55" s="86"/>
      <c r="BB55" s="86"/>
    </row>
    <row r="57" spans="20:54" ht="21">
      <c r="T57" s="299"/>
      <c r="U57" s="299"/>
      <c r="V57" s="299"/>
      <c r="W57" s="299"/>
      <c r="X57" s="299"/>
      <c r="Y57" s="299"/>
      <c r="Z57" s="299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86"/>
      <c r="AL57" s="299"/>
      <c r="AM57" s="299"/>
      <c r="AN57" s="299"/>
      <c r="AO57" s="299"/>
      <c r="AP57" s="299"/>
      <c r="AQ57" s="299"/>
      <c r="AR57" s="299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</row>
    <row r="60" spans="20:54" ht="15">
      <c r="T60" s="301"/>
      <c r="U60" s="301"/>
      <c r="V60" s="301"/>
      <c r="W60" s="301"/>
      <c r="X60" s="301"/>
      <c r="Y60" s="301"/>
      <c r="Z60" s="89"/>
      <c r="AA60" s="301"/>
      <c r="AB60" s="301"/>
      <c r="AC60" s="89"/>
      <c r="AD60" s="89"/>
      <c r="AE60" s="89"/>
      <c r="AF60" s="301"/>
      <c r="AG60" s="301"/>
      <c r="AH60" s="301"/>
      <c r="AI60" s="301"/>
      <c r="AJ60" s="301"/>
      <c r="AK60" s="301"/>
      <c r="AL60" s="89"/>
      <c r="AM60" s="89"/>
      <c r="AN60" s="89"/>
      <c r="AO60" s="89"/>
      <c r="AP60" s="89"/>
      <c r="AQ60" s="89"/>
      <c r="AR60" s="301"/>
      <c r="AS60" s="301"/>
      <c r="AT60" s="301"/>
      <c r="AU60" s="301"/>
      <c r="AV60" s="301"/>
      <c r="AW60" s="301"/>
      <c r="AX60" s="89"/>
      <c r="AY60" s="89"/>
      <c r="AZ60" s="89"/>
      <c r="BA60" s="89"/>
      <c r="BB60" s="89"/>
    </row>
    <row r="67" spans="20:54" ht="15" customHeight="1"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</row>
    <row r="68" spans="20:54" ht="15" customHeight="1"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</row>
    <row r="72" spans="20:54" ht="22.5"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</row>
    <row r="73" spans="20:54" ht="21">
      <c r="T73" s="298"/>
      <c r="U73" s="298"/>
      <c r="V73" s="298"/>
      <c r="W73" s="298"/>
      <c r="X73" s="298"/>
      <c r="Y73" s="298"/>
      <c r="Z73" s="298"/>
      <c r="AA73" s="299"/>
      <c r="AB73" s="299"/>
      <c r="AC73" s="299"/>
      <c r="AD73" s="299"/>
      <c r="AE73" s="299"/>
      <c r="AF73" s="299"/>
      <c r="AG73" s="86"/>
      <c r="AH73" s="86"/>
      <c r="AI73" s="298"/>
      <c r="AJ73" s="298"/>
      <c r="AK73" s="298"/>
      <c r="AL73" s="298"/>
      <c r="AM73" s="298"/>
      <c r="AN73" s="298"/>
      <c r="AO73" s="87"/>
      <c r="AP73" s="88"/>
      <c r="AQ73" s="88"/>
      <c r="AR73" s="88"/>
      <c r="AS73" s="88"/>
      <c r="AT73" s="88"/>
      <c r="AU73" s="298"/>
      <c r="AV73" s="298"/>
      <c r="AW73" s="298"/>
      <c r="AX73" s="298"/>
      <c r="AY73" s="86"/>
      <c r="AZ73" s="86"/>
      <c r="BA73" s="86"/>
      <c r="BB73" s="86"/>
    </row>
    <row r="75" spans="20:54" ht="21">
      <c r="T75" s="299"/>
      <c r="U75" s="299"/>
      <c r="V75" s="299"/>
      <c r="W75" s="299"/>
      <c r="X75" s="299"/>
      <c r="Y75" s="299"/>
      <c r="Z75" s="299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86"/>
      <c r="AL75" s="299"/>
      <c r="AM75" s="299"/>
      <c r="AN75" s="299"/>
      <c r="AO75" s="299"/>
      <c r="AP75" s="299"/>
      <c r="AQ75" s="299"/>
      <c r="AR75" s="299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</row>
    <row r="78" spans="20:54" ht="15">
      <c r="T78" s="301"/>
      <c r="U78" s="301"/>
      <c r="V78" s="301"/>
      <c r="W78" s="301"/>
      <c r="X78" s="301"/>
      <c r="Y78" s="301"/>
      <c r="Z78" s="89"/>
      <c r="AA78" s="301"/>
      <c r="AB78" s="301"/>
      <c r="AC78" s="89"/>
      <c r="AD78" s="89"/>
      <c r="AE78" s="89"/>
      <c r="AF78" s="301"/>
      <c r="AG78" s="301"/>
      <c r="AH78" s="301"/>
      <c r="AI78" s="301"/>
      <c r="AJ78" s="301"/>
      <c r="AK78" s="301"/>
      <c r="AL78" s="89"/>
      <c r="AM78" s="89"/>
      <c r="AN78" s="89"/>
      <c r="AO78" s="89"/>
      <c r="AP78" s="89"/>
      <c r="AQ78" s="89"/>
      <c r="AR78" s="301"/>
      <c r="AS78" s="301"/>
      <c r="AT78" s="301"/>
      <c r="AU78" s="301"/>
      <c r="AV78" s="301"/>
      <c r="AW78" s="301"/>
      <c r="AX78" s="89"/>
      <c r="AY78" s="89"/>
      <c r="AZ78" s="89"/>
      <c r="BA78" s="89"/>
      <c r="BB78" s="89"/>
    </row>
    <row r="85" spans="20:54" ht="15" customHeight="1"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</row>
    <row r="86" spans="20:54" ht="15" customHeight="1"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</row>
    <row r="90" spans="20:54" ht="22.5"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</row>
    <row r="91" spans="20:54" ht="21">
      <c r="T91" s="298"/>
      <c r="U91" s="298"/>
      <c r="V91" s="298"/>
      <c r="W91" s="298"/>
      <c r="X91" s="298"/>
      <c r="Y91" s="298"/>
      <c r="Z91" s="298"/>
      <c r="AA91" s="299"/>
      <c r="AB91" s="299"/>
      <c r="AC91" s="299"/>
      <c r="AD91" s="299"/>
      <c r="AE91" s="299"/>
      <c r="AF91" s="299"/>
      <c r="AG91" s="86"/>
      <c r="AH91" s="86"/>
      <c r="AI91" s="298"/>
      <c r="AJ91" s="298"/>
      <c r="AK91" s="298"/>
      <c r="AL91" s="298"/>
      <c r="AM91" s="298"/>
      <c r="AN91" s="298"/>
      <c r="AO91" s="87"/>
      <c r="AP91" s="88"/>
      <c r="AQ91" s="88"/>
      <c r="AR91" s="88"/>
      <c r="AS91" s="88"/>
      <c r="AT91" s="88"/>
      <c r="AU91" s="298"/>
      <c r="AV91" s="298"/>
      <c r="AW91" s="298"/>
      <c r="AX91" s="298"/>
      <c r="AY91" s="86"/>
      <c r="AZ91" s="86"/>
      <c r="BA91" s="86"/>
      <c r="BB91" s="86"/>
    </row>
    <row r="93" spans="20:54" ht="21">
      <c r="T93" s="299"/>
      <c r="U93" s="299"/>
      <c r="V93" s="299"/>
      <c r="W93" s="299"/>
      <c r="X93" s="299"/>
      <c r="Y93" s="299"/>
      <c r="Z93" s="299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86"/>
      <c r="AL93" s="299"/>
      <c r="AM93" s="299"/>
      <c r="AN93" s="299"/>
      <c r="AO93" s="299"/>
      <c r="AP93" s="299"/>
      <c r="AQ93" s="299"/>
      <c r="AR93" s="299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</row>
    <row r="96" spans="20:54" ht="15">
      <c r="T96" s="301"/>
      <c r="U96" s="301"/>
      <c r="V96" s="301"/>
      <c r="W96" s="301"/>
      <c r="X96" s="301"/>
      <c r="Y96" s="301"/>
      <c r="Z96" s="89"/>
      <c r="AA96" s="301"/>
      <c r="AB96" s="301"/>
      <c r="AC96" s="89"/>
      <c r="AD96" s="89"/>
      <c r="AE96" s="89"/>
      <c r="AF96" s="301"/>
      <c r="AG96" s="301"/>
      <c r="AH96" s="301"/>
      <c r="AI96" s="301"/>
      <c r="AJ96" s="301"/>
      <c r="AK96" s="301"/>
      <c r="AL96" s="89"/>
      <c r="AM96" s="89"/>
      <c r="AN96" s="89"/>
      <c r="AO96" s="89"/>
      <c r="AP96" s="89"/>
      <c r="AQ96" s="90"/>
      <c r="AR96" s="301"/>
      <c r="AS96" s="301"/>
      <c r="AT96" s="301"/>
      <c r="AU96" s="301"/>
      <c r="AV96" s="301"/>
      <c r="AW96" s="301"/>
      <c r="AX96" s="89"/>
      <c r="AY96" s="89"/>
      <c r="AZ96" s="89"/>
      <c r="BA96" s="89"/>
      <c r="BB96" s="89"/>
    </row>
    <row r="103" spans="20:54" ht="15" customHeight="1">
      <c r="T103" s="298" t="s">
        <v>144</v>
      </c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98"/>
    </row>
    <row r="104" spans="20:54" ht="15" customHeight="1"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</row>
    <row r="107" spans="20:54" ht="22.5">
      <c r="T107" s="297" t="s">
        <v>145</v>
      </c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97"/>
    </row>
    <row r="108" spans="20:54" ht="21">
      <c r="T108" s="298" t="s">
        <v>146</v>
      </c>
      <c r="U108" s="298"/>
      <c r="V108" s="298"/>
      <c r="W108" s="298"/>
      <c r="X108" s="298"/>
      <c r="Y108" s="298"/>
      <c r="Z108" s="298"/>
      <c r="AA108" s="299" t="str">
        <f>C4</f>
        <v>České Budějovice 10.11.2018</v>
      </c>
      <c r="AB108" s="299"/>
      <c r="AC108" s="299"/>
      <c r="AD108" s="299"/>
      <c r="AE108" s="299"/>
      <c r="AF108" s="299"/>
      <c r="AG108" s="86"/>
      <c r="AH108" s="86"/>
      <c r="AI108" s="298" t="s">
        <v>147</v>
      </c>
      <c r="AJ108" s="298"/>
      <c r="AK108" s="298"/>
      <c r="AL108" s="298"/>
      <c r="AM108" s="298"/>
      <c r="AN108" s="298"/>
      <c r="AO108" s="87" t="str">
        <f>CONCATENATE("(",P4,"-5)")</f>
        <v>(-5)</v>
      </c>
      <c r="AP108" s="88"/>
      <c r="AQ108" s="88"/>
      <c r="AR108" s="88"/>
      <c r="AS108" s="88"/>
      <c r="AT108" s="88"/>
      <c r="AU108" s="298" t="s">
        <v>148</v>
      </c>
      <c r="AV108" s="298"/>
      <c r="AW108" s="298"/>
      <c r="AX108" s="298"/>
      <c r="AY108" s="86"/>
      <c r="AZ108" s="86"/>
      <c r="BA108" s="86"/>
      <c r="BB108" s="86"/>
    </row>
    <row r="110" spans="20:54" ht="21">
      <c r="T110" s="299" t="s">
        <v>149</v>
      </c>
      <c r="U110" s="299"/>
      <c r="V110" s="299"/>
      <c r="W110" s="299"/>
      <c r="X110" s="299"/>
      <c r="Y110" s="299"/>
      <c r="Z110" s="299"/>
      <c r="AA110" s="300" t="e">
        <f>NA()</f>
        <v>#N/A</v>
      </c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86"/>
      <c r="AL110" s="299" t="s">
        <v>150</v>
      </c>
      <c r="AM110" s="299"/>
      <c r="AN110" s="299"/>
      <c r="AO110" s="299"/>
      <c r="AP110" s="299"/>
      <c r="AQ110" s="299"/>
      <c r="AR110" s="299"/>
      <c r="AS110" s="300" t="e">
        <f>NA()</f>
        <v>#N/A</v>
      </c>
      <c r="AT110" s="300"/>
      <c r="AU110" s="300"/>
      <c r="AV110" s="300"/>
      <c r="AW110" s="300"/>
      <c r="AX110" s="300"/>
      <c r="AY110" s="300"/>
      <c r="AZ110" s="300"/>
      <c r="BA110" s="300"/>
      <c r="BB110" s="300"/>
    </row>
    <row r="113" spans="20:54" ht="15">
      <c r="T113" s="301" t="s">
        <v>151</v>
      </c>
      <c r="U113" s="301"/>
      <c r="V113" s="301"/>
      <c r="W113" s="301"/>
      <c r="X113" s="301"/>
      <c r="Y113" s="301"/>
      <c r="Z113" s="89"/>
      <c r="AA113" s="301"/>
      <c r="AB113" s="301"/>
      <c r="AC113" s="89"/>
      <c r="AD113" s="89"/>
      <c r="AE113" s="89"/>
      <c r="AF113" s="301" t="s">
        <v>152</v>
      </c>
      <c r="AG113" s="301"/>
      <c r="AH113" s="301"/>
      <c r="AI113" s="301"/>
      <c r="AJ113" s="301"/>
      <c r="AK113" s="301"/>
      <c r="AL113" s="89"/>
      <c r="AM113" s="89"/>
      <c r="AN113" s="89"/>
      <c r="AO113" s="89"/>
      <c r="AP113" s="89"/>
      <c r="AQ113" s="89"/>
      <c r="AR113" s="301" t="s">
        <v>153</v>
      </c>
      <c r="AS113" s="301"/>
      <c r="AT113" s="301"/>
      <c r="AU113" s="301"/>
      <c r="AV113" s="301"/>
      <c r="AW113" s="301"/>
      <c r="AX113" s="89"/>
      <c r="AY113" s="89"/>
      <c r="AZ113" s="89"/>
      <c r="BA113" s="89"/>
      <c r="BB113" s="89"/>
    </row>
    <row r="115" spans="20:53" ht="14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154</v>
      </c>
      <c r="AQ115" t="s">
        <v>155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3" ht="14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5" customHeight="1">
      <c r="T121" s="298" t="s">
        <v>144</v>
      </c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</row>
    <row r="122" spans="20:54" ht="15" customHeight="1"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8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298"/>
      <c r="BA122" s="298"/>
      <c r="BB122" s="298"/>
    </row>
    <row r="126" spans="20:54" ht="22.5">
      <c r="T126" s="297" t="s">
        <v>145</v>
      </c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</row>
    <row r="127" spans="20:54" ht="21">
      <c r="T127" s="298" t="s">
        <v>146</v>
      </c>
      <c r="U127" s="298"/>
      <c r="V127" s="298"/>
      <c r="W127" s="298"/>
      <c r="X127" s="298"/>
      <c r="Y127" s="298"/>
      <c r="Z127" s="298"/>
      <c r="AA127" s="299" t="str">
        <f>C4</f>
        <v>České Budějovice 10.11.2018</v>
      </c>
      <c r="AB127" s="299"/>
      <c r="AC127" s="299"/>
      <c r="AD127" s="299"/>
      <c r="AE127" s="299"/>
      <c r="AF127" s="299"/>
      <c r="AG127" s="86"/>
      <c r="AH127" s="86"/>
      <c r="AI127" s="298" t="s">
        <v>147</v>
      </c>
      <c r="AJ127" s="298"/>
      <c r="AK127" s="298"/>
      <c r="AL127" s="298"/>
      <c r="AM127" s="298"/>
      <c r="AN127" s="298"/>
      <c r="AO127" s="87" t="str">
        <f>CONCATENATE("(",P4,"-6)")</f>
        <v>(-6)</v>
      </c>
      <c r="AP127" s="88"/>
      <c r="AQ127" s="88"/>
      <c r="AR127" s="88"/>
      <c r="AS127" s="88"/>
      <c r="AT127" s="88"/>
      <c r="AU127" s="298" t="s">
        <v>148</v>
      </c>
      <c r="AV127" s="298"/>
      <c r="AW127" s="298"/>
      <c r="AX127" s="298"/>
      <c r="AY127" s="86"/>
      <c r="AZ127" s="86"/>
      <c r="BA127" s="86"/>
      <c r="BB127" s="86"/>
    </row>
    <row r="129" spans="20:54" ht="21">
      <c r="T129" s="299" t="s">
        <v>149</v>
      </c>
      <c r="U129" s="299"/>
      <c r="V129" s="299"/>
      <c r="W129" s="299"/>
      <c r="X129" s="299"/>
      <c r="Y129" s="299"/>
      <c r="Z129" s="299"/>
      <c r="AA129" s="300" t="e">
        <f>NA()</f>
        <v>#N/A</v>
      </c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86"/>
      <c r="AL129" s="299" t="s">
        <v>150</v>
      </c>
      <c r="AM129" s="299"/>
      <c r="AN129" s="299"/>
      <c r="AO129" s="299"/>
      <c r="AP129" s="299"/>
      <c r="AQ129" s="299"/>
      <c r="AR129" s="299"/>
      <c r="AS129" s="300" t="e">
        <f>NA()</f>
        <v>#N/A</v>
      </c>
      <c r="AT129" s="300"/>
      <c r="AU129" s="300"/>
      <c r="AV129" s="300"/>
      <c r="AW129" s="300"/>
      <c r="AX129" s="300"/>
      <c r="AY129" s="300"/>
      <c r="AZ129" s="300"/>
      <c r="BA129" s="300"/>
      <c r="BB129" s="300"/>
    </row>
    <row r="132" spans="20:54" ht="15">
      <c r="T132" s="301" t="s">
        <v>151</v>
      </c>
      <c r="U132" s="301"/>
      <c r="V132" s="301"/>
      <c r="W132" s="301"/>
      <c r="X132" s="301"/>
      <c r="Y132" s="301"/>
      <c r="Z132" s="89"/>
      <c r="AA132" s="301"/>
      <c r="AB132" s="301"/>
      <c r="AC132" s="89"/>
      <c r="AD132" s="89"/>
      <c r="AE132" s="89"/>
      <c r="AF132" s="301" t="s">
        <v>152</v>
      </c>
      <c r="AG132" s="301"/>
      <c r="AH132" s="301"/>
      <c r="AI132" s="301"/>
      <c r="AJ132" s="301"/>
      <c r="AK132" s="301"/>
      <c r="AL132" s="89"/>
      <c r="AM132" s="89"/>
      <c r="AN132" s="89"/>
      <c r="AO132" s="89"/>
      <c r="AP132" s="89"/>
      <c r="AQ132" s="89"/>
      <c r="AR132" s="301" t="s">
        <v>153</v>
      </c>
      <c r="AS132" s="301"/>
      <c r="AT132" s="301"/>
      <c r="AU132" s="301"/>
      <c r="AV132" s="301"/>
      <c r="AW132" s="301"/>
      <c r="AX132" s="89"/>
      <c r="AY132" s="89"/>
      <c r="AZ132" s="89"/>
      <c r="BA132" s="89"/>
      <c r="BB132" s="89"/>
    </row>
    <row r="134" spans="20:54" ht="14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154</v>
      </c>
      <c r="AQ134" t="s">
        <v>155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155</v>
      </c>
    </row>
    <row r="135" spans="20:54" ht="14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155</v>
      </c>
    </row>
    <row r="139" spans="20:54" ht="15" customHeight="1">
      <c r="T139" s="298" t="s">
        <v>144</v>
      </c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8"/>
      <c r="BB139" s="298"/>
    </row>
    <row r="140" spans="20:54" ht="14.25"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  <c r="BB140" s="302"/>
    </row>
  </sheetData>
  <sheetProtection selectLockedCells="1" selectUnlockedCells="1"/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2:S36"/>
  <sheetViews>
    <sheetView showGridLines="0" zoomScale="72" zoomScaleNormal="72" zoomScalePageLayoutView="0" workbookViewId="0" topLeftCell="A4">
      <selection activeCell="R13" sqref="R13"/>
    </sheetView>
  </sheetViews>
  <sheetFormatPr defaultColWidth="8.421875" defaultRowHeight="15"/>
  <cols>
    <col min="1" max="1" width="4.00390625" style="0" customWidth="1"/>
    <col min="2" max="2" width="35.2812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4" width="4.28125" style="0" customWidth="1"/>
    <col min="15" max="15" width="4.140625" style="0" customWidth="1"/>
    <col min="16" max="16" width="1.421875" style="0" customWidth="1"/>
    <col min="17" max="17" width="4.140625" style="0" customWidth="1"/>
    <col min="18" max="18" width="6.7109375" style="0" customWidth="1"/>
    <col min="19" max="220" width="8.421875" style="0" customWidth="1"/>
    <col min="221" max="221" width="4.00390625" style="0" customWidth="1"/>
    <col min="222" max="222" width="35.28125" style="0" customWidth="1"/>
    <col min="223" max="223" width="4.28125" style="0" customWidth="1"/>
    <col min="224" max="224" width="1.421875" style="0" customWidth="1"/>
    <col min="225" max="226" width="4.28125" style="0" customWidth="1"/>
    <col min="227" max="227" width="1.421875" style="0" customWidth="1"/>
    <col min="228" max="229" width="4.28125" style="0" customWidth="1"/>
    <col min="230" max="230" width="1.421875" style="0" customWidth="1"/>
    <col min="231" max="232" width="4.28125" style="0" customWidth="1"/>
    <col min="233" max="233" width="1.421875" style="0" customWidth="1"/>
    <col min="234" max="234" width="4.28125" style="0" customWidth="1"/>
    <col min="235" max="235" width="4.7109375" style="0" customWidth="1"/>
    <col min="236" max="236" width="1.421875" style="0" customWidth="1"/>
    <col min="237" max="237" width="4.7109375" style="0" customWidth="1"/>
    <col min="238" max="238" width="6.7109375" style="0" customWidth="1"/>
  </cols>
  <sheetData>
    <row r="2" spans="1:18" ht="15" customHeight="1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5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128</v>
      </c>
      <c r="B4" s="230"/>
      <c r="C4" s="261" t="str">
        <f>'Nasazení do skupin'!B3</f>
        <v>České Budějovice 10.11.2018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</row>
    <row r="5" spans="1:18" ht="15" customHeight="1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5.75" customHeight="1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5" t="s">
        <v>138</v>
      </c>
    </row>
    <row r="7" spans="1:18" ht="15" customHeight="1">
      <c r="A7" s="264">
        <v>1</v>
      </c>
      <c r="B7" s="236" t="str">
        <f>'Nasazení do skupin'!B9</f>
        <v>TJ Dynamo ČEZ České Budějovice "A" -</v>
      </c>
      <c r="C7" s="258"/>
      <c r="D7" s="258"/>
      <c r="E7" s="258"/>
      <c r="F7" s="265">
        <f>O35</f>
        <v>2</v>
      </c>
      <c r="G7" s="265" t="s">
        <v>140</v>
      </c>
      <c r="H7" s="266">
        <f>Q35</f>
        <v>0</v>
      </c>
      <c r="I7" s="267">
        <f>Q29</f>
        <v>2</v>
      </c>
      <c r="J7" s="265" t="s">
        <v>140</v>
      </c>
      <c r="K7" s="266">
        <f>O29</f>
        <v>0</v>
      </c>
      <c r="L7" s="267">
        <v>2</v>
      </c>
      <c r="M7" s="265" t="s">
        <v>140</v>
      </c>
      <c r="N7" s="266">
        <f>Q25</f>
        <v>0</v>
      </c>
      <c r="O7" s="268">
        <f>F7+I7+L7</f>
        <v>6</v>
      </c>
      <c r="P7" s="269" t="s">
        <v>140</v>
      </c>
      <c r="Q7" s="270">
        <f>H7+K7+N7</f>
        <v>0</v>
      </c>
      <c r="R7" s="271">
        <v>6</v>
      </c>
    </row>
    <row r="8" spans="1:18" ht="15.75" customHeight="1">
      <c r="A8" s="264"/>
      <c r="B8" s="236"/>
      <c r="C8" s="258"/>
      <c r="D8" s="258"/>
      <c r="E8" s="258"/>
      <c r="F8" s="265"/>
      <c r="G8" s="265"/>
      <c r="H8" s="266"/>
      <c r="I8" s="267"/>
      <c r="J8" s="265"/>
      <c r="K8" s="266"/>
      <c r="L8" s="267"/>
      <c r="M8" s="265"/>
      <c r="N8" s="266"/>
      <c r="O8" s="268"/>
      <c r="P8" s="269"/>
      <c r="Q8" s="270"/>
      <c r="R8" s="271"/>
    </row>
    <row r="9" spans="1:18" ht="15" customHeight="1">
      <c r="A9" s="264"/>
      <c r="B9" s="236"/>
      <c r="C9" s="258"/>
      <c r="D9" s="258"/>
      <c r="E9" s="258"/>
      <c r="F9" s="272">
        <f>O36</f>
        <v>20</v>
      </c>
      <c r="G9" s="272" t="s">
        <v>140</v>
      </c>
      <c r="H9" s="273">
        <f>Q36</f>
        <v>13</v>
      </c>
      <c r="I9" s="274">
        <f>Q30</f>
        <v>20</v>
      </c>
      <c r="J9" s="275" t="s">
        <v>140</v>
      </c>
      <c r="K9" s="276">
        <f>O30</f>
        <v>11</v>
      </c>
      <c r="L9">
        <v>20</v>
      </c>
      <c r="M9" s="275" t="s">
        <v>140</v>
      </c>
      <c r="N9" s="276">
        <v>2</v>
      </c>
      <c r="O9" s="277">
        <f>F9+I9+L9</f>
        <v>60</v>
      </c>
      <c r="P9" s="278" t="s">
        <v>140</v>
      </c>
      <c r="Q9" s="279">
        <f>H9+K9+N9</f>
        <v>26</v>
      </c>
      <c r="R9" s="283">
        <v>1</v>
      </c>
    </row>
    <row r="10" spans="1:18" ht="15.75" customHeight="1">
      <c r="A10" s="264"/>
      <c r="B10" s="236"/>
      <c r="C10" s="258"/>
      <c r="D10" s="258"/>
      <c r="E10" s="258"/>
      <c r="F10" s="272"/>
      <c r="G10" s="272"/>
      <c r="H10" s="273"/>
      <c r="I10" s="274"/>
      <c r="J10" s="275"/>
      <c r="K10" s="276"/>
      <c r="L10" s="76"/>
      <c r="M10" s="275"/>
      <c r="N10" s="276"/>
      <c r="O10" s="277"/>
      <c r="P10" s="278"/>
      <c r="Q10" s="279"/>
      <c r="R10" s="283"/>
    </row>
    <row r="11" spans="1:18" ht="15" customHeight="1">
      <c r="A11" s="264">
        <v>2</v>
      </c>
      <c r="B11" s="236" t="str">
        <f>'Nasazení do skupin'!B10</f>
        <v>SK Liapor - Witte Karlovy Vary z.s. "A" -</v>
      </c>
      <c r="C11" s="281">
        <f>H7</f>
        <v>0</v>
      </c>
      <c r="D11" s="282" t="s">
        <v>140</v>
      </c>
      <c r="E11" s="282">
        <f>F7</f>
        <v>2</v>
      </c>
      <c r="F11" s="255" t="s">
        <v>139</v>
      </c>
      <c r="G11" s="255"/>
      <c r="H11" s="255"/>
      <c r="I11" s="265">
        <f>O27</f>
        <v>2</v>
      </c>
      <c r="J11" s="265" t="s">
        <v>140</v>
      </c>
      <c r="K11" s="266">
        <f>Q27</f>
        <v>0</v>
      </c>
      <c r="L11" s="267">
        <f>O31</f>
        <v>2</v>
      </c>
      <c r="M11" s="265" t="s">
        <v>140</v>
      </c>
      <c r="N11" s="266">
        <f>Q31</f>
        <v>0</v>
      </c>
      <c r="O11" s="268">
        <f>C11+I11+L11</f>
        <v>4</v>
      </c>
      <c r="P11" s="269" t="s">
        <v>140</v>
      </c>
      <c r="Q11" s="270">
        <f>E11+K11+N11</f>
        <v>2</v>
      </c>
      <c r="R11" s="271">
        <v>4</v>
      </c>
    </row>
    <row r="12" spans="1:18" ht="15.75" customHeight="1">
      <c r="A12" s="264"/>
      <c r="B12" s="236"/>
      <c r="C12" s="281"/>
      <c r="D12" s="282"/>
      <c r="E12" s="282"/>
      <c r="F12" s="255"/>
      <c r="G12" s="255"/>
      <c r="H12" s="255"/>
      <c r="I12" s="265"/>
      <c r="J12" s="265"/>
      <c r="K12" s="266"/>
      <c r="L12" s="267"/>
      <c r="M12" s="265"/>
      <c r="N12" s="266"/>
      <c r="O12" s="268"/>
      <c r="P12" s="269"/>
      <c r="Q12" s="270"/>
      <c r="R12" s="271"/>
    </row>
    <row r="13" spans="1:18" ht="15" customHeight="1">
      <c r="A13" s="264"/>
      <c r="B13" s="236"/>
      <c r="C13" s="274">
        <f>H9</f>
        <v>13</v>
      </c>
      <c r="D13" s="275" t="s">
        <v>140</v>
      </c>
      <c r="E13" s="275">
        <f>F9</f>
        <v>20</v>
      </c>
      <c r="F13" s="255"/>
      <c r="G13" s="255"/>
      <c r="H13" s="255"/>
      <c r="I13" s="272">
        <f>O28</f>
        <v>20</v>
      </c>
      <c r="J13" s="272" t="s">
        <v>140</v>
      </c>
      <c r="K13" s="273">
        <f>Q28</f>
        <v>7</v>
      </c>
      <c r="L13" s="274">
        <f>O32</f>
        <v>20</v>
      </c>
      <c r="M13" s="275" t="s">
        <v>140</v>
      </c>
      <c r="N13" s="276">
        <f>Q32</f>
        <v>6</v>
      </c>
      <c r="O13" s="277">
        <f>C13+I13+L13</f>
        <v>53</v>
      </c>
      <c r="P13" s="278" t="s">
        <v>140</v>
      </c>
      <c r="Q13" s="279">
        <f>E13+K13+N13</f>
        <v>33</v>
      </c>
      <c r="R13" s="283">
        <v>2</v>
      </c>
    </row>
    <row r="14" spans="1:18" ht="15.75" customHeight="1">
      <c r="A14" s="264"/>
      <c r="B14" s="236"/>
      <c r="C14" s="274"/>
      <c r="D14" s="275"/>
      <c r="E14" s="275"/>
      <c r="F14" s="255"/>
      <c r="G14" s="255"/>
      <c r="H14" s="255"/>
      <c r="I14" s="272"/>
      <c r="J14" s="272"/>
      <c r="K14" s="273"/>
      <c r="L14" s="274"/>
      <c r="M14" s="275"/>
      <c r="N14" s="276"/>
      <c r="O14" s="277"/>
      <c r="P14" s="278"/>
      <c r="Q14" s="279"/>
      <c r="R14" s="283"/>
    </row>
    <row r="15" spans="1:18" ht="15" customHeight="1">
      <c r="A15" s="264">
        <v>3</v>
      </c>
      <c r="B15" s="236" t="str">
        <f>'Nasazení do skupin'!B11</f>
        <v>T.J. SOKOL Holice "C" - </v>
      </c>
      <c r="C15" s="267">
        <f>K7</f>
        <v>0</v>
      </c>
      <c r="D15" s="265" t="s">
        <v>140</v>
      </c>
      <c r="E15" s="266">
        <f>I7</f>
        <v>2</v>
      </c>
      <c r="F15" s="281">
        <f>K11</f>
        <v>0</v>
      </c>
      <c r="G15" s="282" t="s">
        <v>140</v>
      </c>
      <c r="H15" s="282">
        <f>I11</f>
        <v>2</v>
      </c>
      <c r="I15" s="291"/>
      <c r="J15" s="291"/>
      <c r="K15" s="291"/>
      <c r="L15" s="265">
        <f>Q33</f>
        <v>2</v>
      </c>
      <c r="M15" s="265" t="s">
        <v>140</v>
      </c>
      <c r="N15" s="266">
        <f>O33</f>
        <v>0</v>
      </c>
      <c r="O15" s="268">
        <f>C15+F15+L15</f>
        <v>2</v>
      </c>
      <c r="P15" s="269" t="s">
        <v>140</v>
      </c>
      <c r="Q15" s="270">
        <f>E15+H15+N15</f>
        <v>4</v>
      </c>
      <c r="R15" s="271">
        <v>2</v>
      </c>
    </row>
    <row r="16" spans="1:18" ht="15.75" customHeight="1">
      <c r="A16" s="264"/>
      <c r="B16" s="236"/>
      <c r="C16" s="267"/>
      <c r="D16" s="265"/>
      <c r="E16" s="266"/>
      <c r="F16" s="281"/>
      <c r="G16" s="282"/>
      <c r="H16" s="282"/>
      <c r="I16" s="291"/>
      <c r="J16" s="291"/>
      <c r="K16" s="291"/>
      <c r="L16" s="265"/>
      <c r="M16" s="265"/>
      <c r="N16" s="266"/>
      <c r="O16" s="268"/>
      <c r="P16" s="269"/>
      <c r="Q16" s="270"/>
      <c r="R16" s="271"/>
    </row>
    <row r="17" spans="1:18" ht="15" customHeight="1">
      <c r="A17" s="264"/>
      <c r="B17" s="236"/>
      <c r="C17" s="274">
        <f>K9</f>
        <v>11</v>
      </c>
      <c r="D17" s="275" t="s">
        <v>140</v>
      </c>
      <c r="E17" s="276">
        <f>I9</f>
        <v>20</v>
      </c>
      <c r="F17" s="274">
        <f>K13</f>
        <v>7</v>
      </c>
      <c r="G17" s="275" t="s">
        <v>140</v>
      </c>
      <c r="H17" s="275">
        <f>I13</f>
        <v>20</v>
      </c>
      <c r="I17" s="291"/>
      <c r="J17" s="291"/>
      <c r="K17" s="291"/>
      <c r="L17" s="284">
        <f>Q34</f>
        <v>20</v>
      </c>
      <c r="M17" s="284" t="s">
        <v>140</v>
      </c>
      <c r="N17" s="285">
        <f>O34</f>
        <v>14</v>
      </c>
      <c r="O17" s="277">
        <f>C17+F17+L17</f>
        <v>38</v>
      </c>
      <c r="P17" s="278" t="s">
        <v>140</v>
      </c>
      <c r="Q17" s="279">
        <f>E17+H17+N17</f>
        <v>54</v>
      </c>
      <c r="R17" s="283">
        <v>3</v>
      </c>
    </row>
    <row r="18" spans="1:18" ht="15.75" customHeight="1">
      <c r="A18" s="264"/>
      <c r="B18" s="236"/>
      <c r="C18" s="274"/>
      <c r="D18" s="275"/>
      <c r="E18" s="276"/>
      <c r="F18" s="274"/>
      <c r="G18" s="275"/>
      <c r="H18" s="275"/>
      <c r="I18" s="291"/>
      <c r="J18" s="291"/>
      <c r="K18" s="291"/>
      <c r="L18" s="284"/>
      <c r="M18" s="284"/>
      <c r="N18" s="285"/>
      <c r="O18" s="277"/>
      <c r="P18" s="278"/>
      <c r="Q18" s="279"/>
      <c r="R18" s="283"/>
    </row>
    <row r="19" spans="1:18" ht="15" customHeight="1">
      <c r="A19" s="264">
        <v>4</v>
      </c>
      <c r="B19" s="236" t="str">
        <f>'Nasazení do skupin'!B12</f>
        <v>TJ Spartak MSEM Přerov "C" -</v>
      </c>
      <c r="C19" s="267">
        <f>N7</f>
        <v>0</v>
      </c>
      <c r="D19" s="265" t="s">
        <v>140</v>
      </c>
      <c r="E19" s="266">
        <f>L7</f>
        <v>2</v>
      </c>
      <c r="F19" s="267">
        <f>N11</f>
        <v>0</v>
      </c>
      <c r="G19" s="265" t="s">
        <v>140</v>
      </c>
      <c r="H19" s="266">
        <f>L11</f>
        <v>2</v>
      </c>
      <c r="I19" s="281">
        <f>N15</f>
        <v>0</v>
      </c>
      <c r="J19" s="282" t="s">
        <v>140</v>
      </c>
      <c r="K19" s="282">
        <f>L15</f>
        <v>2</v>
      </c>
      <c r="L19" s="261">
        <v>2018</v>
      </c>
      <c r="M19" s="261"/>
      <c r="N19" s="261"/>
      <c r="O19" s="269">
        <f>C19+F19+I19</f>
        <v>0</v>
      </c>
      <c r="P19" s="269" t="s">
        <v>140</v>
      </c>
      <c r="Q19" s="270">
        <f>E19+H19+K19</f>
        <v>6</v>
      </c>
      <c r="R19" s="271">
        <v>0</v>
      </c>
    </row>
    <row r="20" spans="1:18" ht="15.75" customHeight="1">
      <c r="A20" s="264"/>
      <c r="B20" s="236"/>
      <c r="C20" s="267"/>
      <c r="D20" s="265"/>
      <c r="E20" s="266"/>
      <c r="F20" s="267"/>
      <c r="G20" s="265"/>
      <c r="H20" s="266"/>
      <c r="I20" s="281"/>
      <c r="J20" s="282"/>
      <c r="K20" s="282"/>
      <c r="L20" s="261"/>
      <c r="M20" s="261"/>
      <c r="N20" s="261"/>
      <c r="O20" s="269"/>
      <c r="P20" s="269"/>
      <c r="Q20" s="270"/>
      <c r="R20" s="271"/>
    </row>
    <row r="21" spans="1:18" ht="15" customHeight="1">
      <c r="A21" s="264"/>
      <c r="B21" s="236"/>
      <c r="C21" s="274">
        <f>N9</f>
        <v>2</v>
      </c>
      <c r="D21" s="275" t="s">
        <v>140</v>
      </c>
      <c r="E21" s="276">
        <f>L9</f>
        <v>20</v>
      </c>
      <c r="F21" s="274">
        <f>N13</f>
        <v>6</v>
      </c>
      <c r="G21" s="275" t="s">
        <v>140</v>
      </c>
      <c r="H21" s="276">
        <f>L13</f>
        <v>20</v>
      </c>
      <c r="I21" s="274">
        <f>N17</f>
        <v>14</v>
      </c>
      <c r="J21" s="275" t="s">
        <v>140</v>
      </c>
      <c r="K21" s="275">
        <f>L17</f>
        <v>20</v>
      </c>
      <c r="L21" s="261"/>
      <c r="M21" s="261"/>
      <c r="N21" s="261"/>
      <c r="O21" s="286">
        <f>C21+F21+I21</f>
        <v>22</v>
      </c>
      <c r="P21" s="278" t="s">
        <v>140</v>
      </c>
      <c r="Q21" s="279">
        <f>E21+H21+K21</f>
        <v>60</v>
      </c>
      <c r="R21" s="283">
        <v>4</v>
      </c>
    </row>
    <row r="22" spans="1:18" ht="15.75" customHeight="1">
      <c r="A22" s="264"/>
      <c r="B22" s="236"/>
      <c r="C22" s="274"/>
      <c r="D22" s="275"/>
      <c r="E22" s="276"/>
      <c r="F22" s="274"/>
      <c r="G22" s="275"/>
      <c r="H22" s="276"/>
      <c r="I22" s="274"/>
      <c r="J22" s="275"/>
      <c r="K22" s="275"/>
      <c r="L22" s="261"/>
      <c r="M22" s="261"/>
      <c r="N22" s="261"/>
      <c r="O22" s="286"/>
      <c r="P22" s="278"/>
      <c r="Q22" s="279"/>
      <c r="R22" s="283"/>
    </row>
    <row r="24" spans="1:18" ht="24.75" customHeight="1">
      <c r="A24" s="287" t="s">
        <v>141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</row>
    <row r="25" spans="1:19" ht="15" customHeight="1">
      <c r="A25" s="288">
        <v>1</v>
      </c>
      <c r="B25" s="289" t="str">
        <f>B7</f>
        <v>TJ Dynamo ČEZ České Budějovice "A" -</v>
      </c>
      <c r="C25" s="289"/>
      <c r="D25" s="289" t="s">
        <v>140</v>
      </c>
      <c r="E25" s="289" t="str">
        <f>B19</f>
        <v>TJ Spartak MSEM Přerov "C" -</v>
      </c>
      <c r="F25" s="289"/>
      <c r="G25" s="289"/>
      <c r="H25" s="289"/>
      <c r="I25" s="289"/>
      <c r="J25" s="289"/>
      <c r="K25" s="289"/>
      <c r="L25" s="289"/>
      <c r="M25" s="289"/>
      <c r="N25" s="289"/>
      <c r="O25" s="77">
        <v>2</v>
      </c>
      <c r="P25" s="78" t="s">
        <v>140</v>
      </c>
      <c r="Q25" s="78">
        <v>0</v>
      </c>
      <c r="R25" s="79" t="s">
        <v>142</v>
      </c>
      <c r="S25" s="13"/>
    </row>
    <row r="26" spans="1:19" ht="1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80">
        <v>20</v>
      </c>
      <c r="P26" s="78" t="s">
        <v>140</v>
      </c>
      <c r="Q26" s="30">
        <v>2</v>
      </c>
      <c r="R26" s="79" t="s">
        <v>143</v>
      </c>
      <c r="S26" s="13"/>
    </row>
    <row r="27" spans="1:18" ht="15" customHeight="1">
      <c r="A27" s="288">
        <v>2</v>
      </c>
      <c r="B27" s="289" t="str">
        <f>B11</f>
        <v>SK Liapor - Witte Karlovy Vary z.s. "A" -</v>
      </c>
      <c r="C27" s="289"/>
      <c r="D27" s="289" t="s">
        <v>140</v>
      </c>
      <c r="E27" s="289" t="str">
        <f>B15</f>
        <v>T.J. SOKOL Holice "C" - </v>
      </c>
      <c r="F27" s="289"/>
      <c r="G27" s="289"/>
      <c r="H27" s="289"/>
      <c r="I27" s="289"/>
      <c r="J27" s="289"/>
      <c r="K27" s="289"/>
      <c r="L27" s="289"/>
      <c r="M27" s="289"/>
      <c r="N27" s="289"/>
      <c r="O27" s="77">
        <v>2</v>
      </c>
      <c r="P27" s="78" t="s">
        <v>140</v>
      </c>
      <c r="Q27" s="78">
        <v>0</v>
      </c>
      <c r="R27" s="79" t="s">
        <v>142</v>
      </c>
    </row>
    <row r="28" spans="1:18" ht="1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80">
        <v>20</v>
      </c>
      <c r="P28" s="78" t="s">
        <v>140</v>
      </c>
      <c r="Q28" s="30">
        <v>7</v>
      </c>
      <c r="R28" s="79" t="s">
        <v>143</v>
      </c>
    </row>
    <row r="29" spans="1:18" ht="12.75" customHeight="1">
      <c r="A29" s="288">
        <v>3</v>
      </c>
      <c r="B29" s="289" t="str">
        <f>B15</f>
        <v>T.J. SOKOL Holice "C" - </v>
      </c>
      <c r="C29" s="289"/>
      <c r="D29" s="289" t="s">
        <v>140</v>
      </c>
      <c r="E29" s="289" t="str">
        <f>B7</f>
        <v>TJ Dynamo ČEZ České Budějovice "A" -</v>
      </c>
      <c r="F29" s="289"/>
      <c r="G29" s="289"/>
      <c r="H29" s="289"/>
      <c r="I29" s="289"/>
      <c r="J29" s="289"/>
      <c r="K29" s="289"/>
      <c r="L29" s="289"/>
      <c r="M29" s="289"/>
      <c r="N29" s="289"/>
      <c r="O29" s="77">
        <v>0</v>
      </c>
      <c r="P29" s="78" t="s">
        <v>140</v>
      </c>
      <c r="Q29" s="78">
        <v>2</v>
      </c>
      <c r="R29" s="79" t="s">
        <v>142</v>
      </c>
    </row>
    <row r="30" spans="1:18" ht="12.75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80">
        <v>11</v>
      </c>
      <c r="P30" s="78" t="s">
        <v>140</v>
      </c>
      <c r="Q30" s="30">
        <v>20</v>
      </c>
      <c r="R30" s="79" t="s">
        <v>143</v>
      </c>
    </row>
    <row r="31" spans="1:18" ht="15" customHeight="1">
      <c r="A31" s="288">
        <v>4</v>
      </c>
      <c r="B31" s="289" t="str">
        <f>B11</f>
        <v>SK Liapor - Witte Karlovy Vary z.s. "A" -</v>
      </c>
      <c r="C31" s="289"/>
      <c r="D31" s="289" t="s">
        <v>140</v>
      </c>
      <c r="E31" s="289" t="str">
        <f>B19</f>
        <v>TJ Spartak MSEM Přerov "C" -</v>
      </c>
      <c r="F31" s="289"/>
      <c r="G31" s="289"/>
      <c r="H31" s="289"/>
      <c r="I31" s="289"/>
      <c r="J31" s="289"/>
      <c r="K31" s="289"/>
      <c r="L31" s="289"/>
      <c r="M31" s="289"/>
      <c r="N31" s="289"/>
      <c r="O31" s="77">
        <v>2</v>
      </c>
      <c r="P31" s="78" t="s">
        <v>140</v>
      </c>
      <c r="Q31" s="78">
        <v>0</v>
      </c>
      <c r="R31" s="79" t="s">
        <v>142</v>
      </c>
    </row>
    <row r="32" spans="1:18" ht="15.75" customHeight="1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80">
        <v>20</v>
      </c>
      <c r="P32" s="78" t="s">
        <v>140</v>
      </c>
      <c r="Q32" s="30">
        <v>6</v>
      </c>
      <c r="R32" s="79" t="s">
        <v>143</v>
      </c>
    </row>
    <row r="33" spans="1:18" ht="15" customHeight="1">
      <c r="A33" s="288">
        <v>5</v>
      </c>
      <c r="B33" s="289" t="str">
        <f>B19</f>
        <v>TJ Spartak MSEM Přerov "C" -</v>
      </c>
      <c r="C33" s="289"/>
      <c r="D33" s="289" t="s">
        <v>140</v>
      </c>
      <c r="E33" s="289" t="str">
        <f>B15</f>
        <v>T.J. SOKOL Holice "C" - </v>
      </c>
      <c r="F33" s="289"/>
      <c r="G33" s="289"/>
      <c r="H33" s="289"/>
      <c r="I33" s="289"/>
      <c r="J33" s="289"/>
      <c r="K33" s="289"/>
      <c r="L33" s="289"/>
      <c r="M33" s="289"/>
      <c r="N33" s="289"/>
      <c r="O33" s="77">
        <v>0</v>
      </c>
      <c r="P33" s="78" t="s">
        <v>140</v>
      </c>
      <c r="Q33" s="78">
        <v>2</v>
      </c>
      <c r="R33" s="79" t="s">
        <v>142</v>
      </c>
    </row>
    <row r="34" spans="1:18" ht="15" customHeight="1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80">
        <v>14</v>
      </c>
      <c r="P34" s="78" t="s">
        <v>140</v>
      </c>
      <c r="Q34" s="30">
        <v>20</v>
      </c>
      <c r="R34" s="79" t="s">
        <v>143</v>
      </c>
    </row>
    <row r="35" spans="1:18" ht="15" customHeight="1">
      <c r="A35" s="288">
        <v>6</v>
      </c>
      <c r="B35" s="289" t="str">
        <f>B7</f>
        <v>TJ Dynamo ČEZ České Budějovice "A" -</v>
      </c>
      <c r="C35" s="289"/>
      <c r="D35" s="289" t="s">
        <v>140</v>
      </c>
      <c r="E35" s="289" t="str">
        <f>B11</f>
        <v>SK Liapor - Witte Karlovy Vary z.s. "A" -</v>
      </c>
      <c r="F35" s="289"/>
      <c r="G35" s="289"/>
      <c r="H35" s="289"/>
      <c r="I35" s="289"/>
      <c r="J35" s="289"/>
      <c r="K35" s="289"/>
      <c r="L35" s="289"/>
      <c r="M35" s="289"/>
      <c r="N35" s="289"/>
      <c r="O35" s="77">
        <v>2</v>
      </c>
      <c r="P35" s="78" t="s">
        <v>140</v>
      </c>
      <c r="Q35" s="78">
        <v>0</v>
      </c>
      <c r="R35" s="79" t="s">
        <v>142</v>
      </c>
    </row>
    <row r="36" spans="1:18" ht="15" customHeight="1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80">
        <v>20</v>
      </c>
      <c r="P36" s="78" t="s">
        <v>140</v>
      </c>
      <c r="Q36" s="30">
        <v>13</v>
      </c>
      <c r="R36" s="79" t="s">
        <v>143</v>
      </c>
    </row>
    <row r="50" ht="14.25" customHeight="1"/>
    <row r="51" ht="14.25" customHeight="1"/>
    <row r="53" ht="14.25" customHeight="1"/>
    <row r="54" ht="14.25" customHeight="1"/>
    <row r="67" ht="14.25" customHeight="1"/>
    <row r="68" ht="14.25" customHeight="1"/>
    <row r="85" ht="14.25" customHeight="1"/>
    <row r="86" ht="14.25" customHeight="1"/>
    <row r="103" ht="14.25" customHeight="1"/>
    <row r="104" ht="14.25" customHeight="1"/>
    <row r="121" ht="14.25" customHeight="1"/>
    <row r="122" ht="14.25" customHeight="1"/>
    <row r="139" ht="14.25" customHeight="1"/>
    <row r="140" ht="14.25" customHeight="1"/>
  </sheetData>
  <sheetProtection selectLockedCells="1" selectUnlockedCells="1"/>
  <mergeCells count="149">
    <mergeCell ref="A35:A36"/>
    <mergeCell ref="B35:C36"/>
    <mergeCell ref="D35:D36"/>
    <mergeCell ref="E35:N36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R15:R16"/>
    <mergeCell ref="C17:C18"/>
    <mergeCell ref="D17:D18"/>
    <mergeCell ref="E17:E18"/>
    <mergeCell ref="F17:F18"/>
    <mergeCell ref="G17:G18"/>
    <mergeCell ref="H17:H18"/>
    <mergeCell ref="L17:L18"/>
    <mergeCell ref="M17:M18"/>
    <mergeCell ref="N17:N18"/>
    <mergeCell ref="L15:L16"/>
    <mergeCell ref="M15:M16"/>
    <mergeCell ref="N15:N16"/>
    <mergeCell ref="O15:O16"/>
    <mergeCell ref="P15:P16"/>
    <mergeCell ref="Q15:Q16"/>
    <mergeCell ref="R13:R14"/>
    <mergeCell ref="A15:A18"/>
    <mergeCell ref="B15:B18"/>
    <mergeCell ref="C15:C16"/>
    <mergeCell ref="D15:D16"/>
    <mergeCell ref="E15:E16"/>
    <mergeCell ref="F15:F16"/>
    <mergeCell ref="G15:G16"/>
    <mergeCell ref="H15:H16"/>
    <mergeCell ref="I15:K18"/>
    <mergeCell ref="L13:L14"/>
    <mergeCell ref="M13:M14"/>
    <mergeCell ref="N13:N14"/>
    <mergeCell ref="O13:O14"/>
    <mergeCell ref="P13:P14"/>
    <mergeCell ref="Q13:Q14"/>
    <mergeCell ref="O11:O12"/>
    <mergeCell ref="P11:P12"/>
    <mergeCell ref="Q11:Q12"/>
    <mergeCell ref="R11:R12"/>
    <mergeCell ref="C13:C14"/>
    <mergeCell ref="D13:D14"/>
    <mergeCell ref="E13:E14"/>
    <mergeCell ref="I13:I14"/>
    <mergeCell ref="J13:J14"/>
    <mergeCell ref="K13:K14"/>
    <mergeCell ref="I11:I12"/>
    <mergeCell ref="J11:J12"/>
    <mergeCell ref="K11:K12"/>
    <mergeCell ref="L11:L12"/>
    <mergeCell ref="M11:M12"/>
    <mergeCell ref="N11:N12"/>
    <mergeCell ref="A11:A14"/>
    <mergeCell ref="B11:B14"/>
    <mergeCell ref="C11:C12"/>
    <mergeCell ref="D11:D12"/>
    <mergeCell ref="E11:E12"/>
    <mergeCell ref="F11:H14"/>
    <mergeCell ref="M9:M10"/>
    <mergeCell ref="N9:N10"/>
    <mergeCell ref="O9:O10"/>
    <mergeCell ref="P9:P10"/>
    <mergeCell ref="Q9:Q10"/>
    <mergeCell ref="R9:R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BB140"/>
  <sheetViews>
    <sheetView showGridLines="0" zoomScale="72" zoomScaleNormal="72" zoomScalePageLayoutView="0" workbookViewId="0" topLeftCell="A1">
      <selection activeCell="L19" sqref="L19"/>
    </sheetView>
  </sheetViews>
  <sheetFormatPr defaultColWidth="8.421875" defaultRowHeight="15"/>
  <cols>
    <col min="1" max="1" width="4.00390625" style="0" customWidth="1"/>
    <col min="2" max="2" width="34.5742187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5" width="4.28125" style="0" customWidth="1"/>
    <col min="16" max="16" width="1.421875" style="0" customWidth="1"/>
    <col min="17" max="17" width="4.28125" style="0" customWidth="1"/>
    <col min="18" max="18" width="6.421875" style="0" customWidth="1"/>
    <col min="19" max="19" width="8.421875" style="0" customWidth="1"/>
    <col min="20" max="28" width="2.7109375" style="0" customWidth="1"/>
    <col min="29" max="29" width="3.00390625" style="0" customWidth="1"/>
    <col min="30" max="40" width="2.7109375" style="0" customWidth="1"/>
    <col min="41" max="41" width="3.00390625" style="0" customWidth="1"/>
    <col min="42" max="52" width="2.7109375" style="0" customWidth="1"/>
    <col min="53" max="53" width="3.00390625" style="0" customWidth="1"/>
    <col min="54" max="54" width="2.7109375" style="0" customWidth="1"/>
  </cols>
  <sheetData>
    <row r="2" spans="1:18" ht="15" customHeight="1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5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129</v>
      </c>
      <c r="B4" s="230"/>
      <c r="C4" s="231" t="str">
        <f>'Nasazení do skupin'!B3</f>
        <v>České Budějovice 10.11.2018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</row>
    <row r="5" spans="1:18" ht="15" customHeight="1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5.75" customHeight="1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4" t="s">
        <v>138</v>
      </c>
    </row>
    <row r="7" spans="1:25" ht="15" customHeight="1">
      <c r="A7" s="235">
        <v>1</v>
      </c>
      <c r="B7" s="236" t="str">
        <f>'Nasazení do skupin'!B13</f>
        <v>NK CLIMAX Vsetín "A" -</v>
      </c>
      <c r="C7" s="258"/>
      <c r="D7" s="258"/>
      <c r="E7" s="258"/>
      <c r="F7" s="239"/>
      <c r="G7" s="239"/>
      <c r="H7" s="240"/>
      <c r="I7" s="238"/>
      <c r="J7" s="239"/>
      <c r="K7" s="240"/>
      <c r="L7" s="238"/>
      <c r="M7" s="239"/>
      <c r="N7" s="240"/>
      <c r="O7" s="241"/>
      <c r="P7" s="242"/>
      <c r="Q7" s="243"/>
      <c r="R7" s="244"/>
      <c r="Y7" s="16"/>
    </row>
    <row r="8" spans="1:18" ht="15.75" customHeight="1">
      <c r="A8" s="235"/>
      <c r="B8" s="236"/>
      <c r="C8" s="258"/>
      <c r="D8" s="258"/>
      <c r="E8" s="258"/>
      <c r="F8" s="239"/>
      <c r="G8" s="239"/>
      <c r="H8" s="240"/>
      <c r="I8" s="238"/>
      <c r="J8" s="239"/>
      <c r="K8" s="240"/>
      <c r="L8" s="238"/>
      <c r="M8" s="239"/>
      <c r="N8" s="240"/>
      <c r="O8" s="241"/>
      <c r="P8" s="242"/>
      <c r="Q8" s="243"/>
      <c r="R8" s="244"/>
    </row>
    <row r="9" spans="1:26" ht="15" customHeight="1">
      <c r="A9" s="235"/>
      <c r="B9" s="236"/>
      <c r="C9" s="258"/>
      <c r="D9" s="258"/>
      <c r="E9" s="258"/>
      <c r="F9" s="246"/>
      <c r="G9" s="246"/>
      <c r="H9" s="247"/>
      <c r="I9" s="248"/>
      <c r="J9" s="249"/>
      <c r="K9" s="250"/>
      <c r="L9" s="248"/>
      <c r="M9" s="249"/>
      <c r="N9" s="250"/>
      <c r="O9" s="251"/>
      <c r="P9" s="252"/>
      <c r="Q9" s="253"/>
      <c r="R9" s="254"/>
      <c r="X9" s="16"/>
      <c r="Y9" s="16"/>
      <c r="Z9" s="16"/>
    </row>
    <row r="10" spans="1:26" ht="15.75" customHeight="1">
      <c r="A10" s="235"/>
      <c r="B10" s="236"/>
      <c r="C10" s="258"/>
      <c r="D10" s="258"/>
      <c r="E10" s="258"/>
      <c r="F10" s="246"/>
      <c r="G10" s="246"/>
      <c r="H10" s="247"/>
      <c r="I10" s="248"/>
      <c r="J10" s="249"/>
      <c r="K10" s="250"/>
      <c r="L10" s="248"/>
      <c r="M10" s="249"/>
      <c r="N10" s="250"/>
      <c r="O10" s="251"/>
      <c r="P10" s="252"/>
      <c r="Q10" s="253"/>
      <c r="R10" s="254"/>
      <c r="X10" s="16"/>
      <c r="Y10" s="16"/>
      <c r="Z10" s="16"/>
    </row>
    <row r="11" spans="1:18" ht="15" customHeight="1">
      <c r="A11" s="235">
        <v>2</v>
      </c>
      <c r="B11" s="236" t="str">
        <f>'Nasazení do skupin'!B14</f>
        <v>TJ SLAVOJ Český Brod "C" -</v>
      </c>
      <c r="C11" s="256"/>
      <c r="D11" s="257"/>
      <c r="E11" s="257"/>
      <c r="F11" s="255" t="s">
        <v>139</v>
      </c>
      <c r="G11" s="255"/>
      <c r="H11" s="255"/>
      <c r="I11" s="239"/>
      <c r="J11" s="239"/>
      <c r="K11" s="240"/>
      <c r="L11" s="238"/>
      <c r="M11" s="239"/>
      <c r="N11" s="240"/>
      <c r="O11" s="241"/>
      <c r="P11" s="242"/>
      <c r="Q11" s="243"/>
      <c r="R11" s="244"/>
    </row>
    <row r="12" spans="1:18" ht="15.75" customHeight="1">
      <c r="A12" s="235"/>
      <c r="B12" s="236"/>
      <c r="C12" s="256"/>
      <c r="D12" s="257"/>
      <c r="E12" s="257"/>
      <c r="F12" s="255"/>
      <c r="G12" s="255"/>
      <c r="H12" s="255"/>
      <c r="I12" s="239"/>
      <c r="J12" s="239"/>
      <c r="K12" s="240"/>
      <c r="L12" s="238"/>
      <c r="M12" s="239"/>
      <c r="N12" s="240"/>
      <c r="O12" s="241"/>
      <c r="P12" s="242"/>
      <c r="Q12" s="243"/>
      <c r="R12" s="244"/>
    </row>
    <row r="13" spans="1:18" ht="15" customHeight="1">
      <c r="A13" s="235"/>
      <c r="B13" s="236"/>
      <c r="C13" s="248"/>
      <c r="D13" s="249"/>
      <c r="E13" s="249"/>
      <c r="F13" s="255"/>
      <c r="G13" s="255"/>
      <c r="H13" s="255"/>
      <c r="I13" s="246"/>
      <c r="J13" s="246"/>
      <c r="K13" s="247"/>
      <c r="L13" s="248"/>
      <c r="M13" s="249"/>
      <c r="N13" s="250"/>
      <c r="O13" s="251"/>
      <c r="P13" s="252"/>
      <c r="Q13" s="253"/>
      <c r="R13" s="254"/>
    </row>
    <row r="14" spans="1:18" ht="15.75" customHeight="1">
      <c r="A14" s="235"/>
      <c r="B14" s="236"/>
      <c r="C14" s="248"/>
      <c r="D14" s="249"/>
      <c r="E14" s="249"/>
      <c r="F14" s="255"/>
      <c r="G14" s="255"/>
      <c r="H14" s="255"/>
      <c r="I14" s="246"/>
      <c r="J14" s="246"/>
      <c r="K14" s="247"/>
      <c r="L14" s="248"/>
      <c r="M14" s="249"/>
      <c r="N14" s="250"/>
      <c r="O14" s="251"/>
      <c r="P14" s="252"/>
      <c r="Q14" s="253"/>
      <c r="R14" s="254"/>
    </row>
    <row r="15" spans="1:18" ht="15" customHeight="1">
      <c r="A15" s="235">
        <v>3</v>
      </c>
      <c r="B15" s="236" t="str">
        <f>'Nasazení do skupin'!B15</f>
        <v>TJ Radomyšl, z.s. "B" -</v>
      </c>
      <c r="C15" s="238"/>
      <c r="D15" s="239"/>
      <c r="E15" s="240"/>
      <c r="F15" s="256"/>
      <c r="G15" s="257"/>
      <c r="H15" s="257"/>
      <c r="I15" s="291"/>
      <c r="J15" s="291"/>
      <c r="K15" s="291"/>
      <c r="L15" s="239"/>
      <c r="M15" s="239"/>
      <c r="N15" s="240"/>
      <c r="O15" s="241"/>
      <c r="P15" s="242"/>
      <c r="Q15" s="243"/>
      <c r="R15" s="244"/>
    </row>
    <row r="16" spans="1:18" ht="15.75" customHeight="1">
      <c r="A16" s="235"/>
      <c r="B16" s="236"/>
      <c r="C16" s="238"/>
      <c r="D16" s="239"/>
      <c r="E16" s="240"/>
      <c r="F16" s="256"/>
      <c r="G16" s="257"/>
      <c r="H16" s="257"/>
      <c r="I16" s="291"/>
      <c r="J16" s="291"/>
      <c r="K16" s="291"/>
      <c r="L16" s="239"/>
      <c r="M16" s="239"/>
      <c r="N16" s="240"/>
      <c r="O16" s="241"/>
      <c r="P16" s="242"/>
      <c r="Q16" s="243"/>
      <c r="R16" s="244"/>
    </row>
    <row r="17" spans="1:18" ht="15" customHeight="1">
      <c r="A17" s="235"/>
      <c r="B17" s="236"/>
      <c r="C17" s="248"/>
      <c r="D17" s="249"/>
      <c r="E17" s="250"/>
      <c r="F17" s="248"/>
      <c r="G17" s="249"/>
      <c r="H17" s="249"/>
      <c r="I17" s="291"/>
      <c r="J17" s="291"/>
      <c r="K17" s="291"/>
      <c r="L17" s="259"/>
      <c r="M17" s="259"/>
      <c r="N17" s="260"/>
      <c r="O17" s="251"/>
      <c r="P17" s="252"/>
      <c r="Q17" s="253"/>
      <c r="R17" s="254"/>
    </row>
    <row r="18" spans="1:18" ht="15.75" customHeight="1">
      <c r="A18" s="235"/>
      <c r="B18" s="236"/>
      <c r="C18" s="248"/>
      <c r="D18" s="249"/>
      <c r="E18" s="250"/>
      <c r="F18" s="248"/>
      <c r="G18" s="249"/>
      <c r="H18" s="249"/>
      <c r="I18" s="291"/>
      <c r="J18" s="291"/>
      <c r="K18" s="291"/>
      <c r="L18" s="259"/>
      <c r="M18" s="259"/>
      <c r="N18" s="260"/>
      <c r="O18" s="251"/>
      <c r="P18" s="252"/>
      <c r="Q18" s="253"/>
      <c r="R18" s="254"/>
    </row>
    <row r="19" spans="1:18" ht="15" customHeight="1">
      <c r="A19" s="235">
        <v>4</v>
      </c>
      <c r="B19" s="236" t="str">
        <f>'Nasazení do skupin'!B16</f>
        <v>T.J. SOKOL Holice "D" - náhr.</v>
      </c>
      <c r="C19" s="238"/>
      <c r="D19" s="239"/>
      <c r="E19" s="240"/>
      <c r="F19" s="238"/>
      <c r="G19" s="239"/>
      <c r="H19" s="240"/>
      <c r="I19" s="256"/>
      <c r="J19" s="257"/>
      <c r="K19" s="257"/>
      <c r="L19" s="261">
        <v>2018</v>
      </c>
      <c r="M19" s="261"/>
      <c r="N19" s="261"/>
      <c r="O19" s="242"/>
      <c r="P19" s="242"/>
      <c r="Q19" s="243"/>
      <c r="R19" s="244"/>
    </row>
    <row r="20" spans="1:18" ht="15.75" customHeight="1">
      <c r="A20" s="235"/>
      <c r="B20" s="236"/>
      <c r="C20" s="238"/>
      <c r="D20" s="239"/>
      <c r="E20" s="240"/>
      <c r="F20" s="238"/>
      <c r="G20" s="239"/>
      <c r="H20" s="240"/>
      <c r="I20" s="256"/>
      <c r="J20" s="257"/>
      <c r="K20" s="257"/>
      <c r="L20" s="261"/>
      <c r="M20" s="261"/>
      <c r="N20" s="261"/>
      <c r="O20" s="242"/>
      <c r="P20" s="242"/>
      <c r="Q20" s="243"/>
      <c r="R20" s="244"/>
    </row>
    <row r="21" spans="1:18" ht="15" customHeight="1">
      <c r="A21" s="235"/>
      <c r="B21" s="236"/>
      <c r="C21" s="248"/>
      <c r="D21" s="249"/>
      <c r="E21" s="250"/>
      <c r="F21" s="248"/>
      <c r="G21" s="249"/>
      <c r="H21" s="250"/>
      <c r="I21" s="248"/>
      <c r="J21" s="249"/>
      <c r="K21" s="249"/>
      <c r="L21" s="261"/>
      <c r="M21" s="261"/>
      <c r="N21" s="261"/>
      <c r="O21" s="262"/>
      <c r="P21" s="252"/>
      <c r="Q21" s="253"/>
      <c r="R21" s="254"/>
    </row>
    <row r="22" spans="1:18" ht="15.75" customHeight="1">
      <c r="A22" s="235"/>
      <c r="B22" s="236"/>
      <c r="C22" s="248"/>
      <c r="D22" s="249"/>
      <c r="E22" s="250"/>
      <c r="F22" s="248"/>
      <c r="G22" s="249"/>
      <c r="H22" s="250"/>
      <c r="I22" s="248"/>
      <c r="J22" s="249"/>
      <c r="K22" s="249"/>
      <c r="L22" s="261"/>
      <c r="M22" s="261"/>
      <c r="N22" s="261"/>
      <c r="O22" s="262"/>
      <c r="P22" s="252"/>
      <c r="Q22" s="253"/>
      <c r="R22" s="254"/>
    </row>
    <row r="24" spans="1:28" ht="24.75" customHeight="1">
      <c r="A24" s="292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5" customHeight="1">
      <c r="A25" s="293"/>
      <c r="B25" s="294"/>
      <c r="C25" s="294"/>
      <c r="D25" s="295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81"/>
      <c r="P25" s="82"/>
      <c r="Q25" s="82"/>
      <c r="R25" s="83"/>
      <c r="S25" s="84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5" customHeight="1">
      <c r="A26" s="293"/>
      <c r="B26" s="294"/>
      <c r="C26" s="294"/>
      <c r="D26" s="295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85"/>
      <c r="P26" s="82"/>
      <c r="Q26" s="16"/>
      <c r="R26" s="83"/>
      <c r="S26" s="84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5" customHeight="1">
      <c r="A27" s="293"/>
      <c r="B27" s="294"/>
      <c r="C27" s="294"/>
      <c r="D27" s="295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81"/>
      <c r="P27" s="82"/>
      <c r="Q27" s="82"/>
      <c r="R27" s="83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5" customHeight="1">
      <c r="A28" s="293"/>
      <c r="B28" s="294"/>
      <c r="C28" s="294"/>
      <c r="D28" s="295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85"/>
      <c r="P28" s="82"/>
      <c r="Q28" s="16"/>
      <c r="R28" s="83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2.75" customHeight="1">
      <c r="A29" s="293"/>
      <c r="B29" s="294"/>
      <c r="C29" s="294"/>
      <c r="D29" s="295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81"/>
      <c r="P29" s="82"/>
      <c r="Q29" s="82"/>
      <c r="R29" s="83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2.75" customHeight="1">
      <c r="A30" s="293"/>
      <c r="B30" s="294"/>
      <c r="C30" s="294"/>
      <c r="D30" s="295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85"/>
      <c r="P30" s="82"/>
      <c r="Q30" s="16"/>
      <c r="R30" s="83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5" customHeight="1">
      <c r="A31" s="293"/>
      <c r="B31" s="294"/>
      <c r="C31" s="294"/>
      <c r="D31" s="295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81"/>
      <c r="P31" s="82"/>
      <c r="Q31" s="82"/>
      <c r="R31" s="83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5.75" customHeight="1">
      <c r="A32" s="293"/>
      <c r="B32" s="294"/>
      <c r="C32" s="294"/>
      <c r="D32" s="295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85"/>
      <c r="P32" s="82"/>
      <c r="Q32" s="16"/>
      <c r="R32" s="83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5" customHeight="1">
      <c r="A33" s="293"/>
      <c r="B33" s="294"/>
      <c r="C33" s="294"/>
      <c r="D33" s="295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81"/>
      <c r="P33" s="82"/>
      <c r="Q33" s="82"/>
      <c r="R33" s="83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5" customHeight="1">
      <c r="A34" s="293"/>
      <c r="B34" s="294"/>
      <c r="C34" s="294"/>
      <c r="D34" s="295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85"/>
      <c r="P34" s="82"/>
      <c r="Q34" s="16"/>
      <c r="R34" s="83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5" customHeight="1">
      <c r="A35" s="293"/>
      <c r="B35" s="294"/>
      <c r="C35" s="294"/>
      <c r="D35" s="295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81"/>
      <c r="P35" s="82"/>
      <c r="Q35" s="82"/>
      <c r="R35" s="83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15" customHeight="1">
      <c r="A36" s="293"/>
      <c r="B36" s="294"/>
      <c r="C36" s="294"/>
      <c r="D36" s="295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85"/>
      <c r="P36" s="82"/>
      <c r="Q36" s="16"/>
      <c r="R36" s="83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6:54" ht="22.5">
      <c r="P37" s="296"/>
      <c r="Q37" s="296"/>
      <c r="R37" s="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</row>
    <row r="38" spans="20:54" ht="21">
      <c r="T38" s="298"/>
      <c r="U38" s="298"/>
      <c r="V38" s="298"/>
      <c r="W38" s="298"/>
      <c r="X38" s="298"/>
      <c r="Y38" s="298"/>
      <c r="Z38" s="298"/>
      <c r="AA38" s="299"/>
      <c r="AB38" s="299"/>
      <c r="AC38" s="299"/>
      <c r="AD38" s="299"/>
      <c r="AE38" s="299"/>
      <c r="AF38" s="299"/>
      <c r="AH38" s="86"/>
      <c r="AI38" s="298"/>
      <c r="AJ38" s="298"/>
      <c r="AK38" s="298"/>
      <c r="AL38" s="298"/>
      <c r="AM38" s="298"/>
      <c r="AN38" s="298"/>
      <c r="AO38" s="87"/>
      <c r="AP38" s="88"/>
      <c r="AQ38" s="88"/>
      <c r="AR38" s="88"/>
      <c r="AS38" s="88"/>
      <c r="AT38" s="88"/>
      <c r="AU38" s="298"/>
      <c r="AV38" s="298"/>
      <c r="AW38" s="298"/>
      <c r="AX38" s="298"/>
      <c r="AY38" s="86"/>
      <c r="AZ38" s="86"/>
      <c r="BA38" s="86"/>
      <c r="BB38" s="86"/>
    </row>
    <row r="40" spans="20:54" ht="21">
      <c r="T40" s="299"/>
      <c r="U40" s="299"/>
      <c r="V40" s="299"/>
      <c r="W40" s="299"/>
      <c r="X40" s="299"/>
      <c r="Y40" s="299"/>
      <c r="Z40" s="299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86"/>
      <c r="AL40" s="299"/>
      <c r="AM40" s="299"/>
      <c r="AN40" s="299"/>
      <c r="AO40" s="299"/>
      <c r="AP40" s="299"/>
      <c r="AQ40" s="299"/>
      <c r="AR40" s="299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</row>
    <row r="43" spans="20:54" ht="15">
      <c r="T43" s="301"/>
      <c r="U43" s="301"/>
      <c r="V43" s="301"/>
      <c r="W43" s="301"/>
      <c r="X43" s="301"/>
      <c r="Y43" s="301"/>
      <c r="Z43" s="89"/>
      <c r="AA43" s="301"/>
      <c r="AB43" s="301"/>
      <c r="AC43" s="89"/>
      <c r="AD43" s="89"/>
      <c r="AE43" s="89"/>
      <c r="AF43" s="301"/>
      <c r="AG43" s="301"/>
      <c r="AH43" s="301"/>
      <c r="AI43" s="301"/>
      <c r="AJ43" s="301"/>
      <c r="AK43" s="301"/>
      <c r="AL43" s="89"/>
      <c r="AM43" s="89"/>
      <c r="AN43" s="89"/>
      <c r="AO43" s="89"/>
      <c r="AP43" s="89"/>
      <c r="AQ43" s="89"/>
      <c r="AR43" s="301"/>
      <c r="AS43" s="301"/>
      <c r="AT43" s="301"/>
      <c r="AU43" s="301"/>
      <c r="AV43" s="301"/>
      <c r="AW43" s="301"/>
      <c r="AX43" s="89"/>
      <c r="AY43" s="89"/>
      <c r="AZ43" s="89"/>
      <c r="BA43" s="89"/>
      <c r="BB43" s="89"/>
    </row>
    <row r="44" ht="15" customHeight="1"/>
    <row r="50" spans="20:54" ht="14.25"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</row>
    <row r="51" spans="20:54" ht="14.25"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298"/>
      <c r="AZ51" s="298"/>
      <c r="BA51" s="298"/>
      <c r="BB51" s="298"/>
    </row>
    <row r="53" spans="20:54" ht="14.25"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</row>
    <row r="54" spans="20:54" ht="14.25"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</row>
    <row r="55" spans="20:54" ht="21">
      <c r="T55" s="298"/>
      <c r="U55" s="298"/>
      <c r="V55" s="298"/>
      <c r="W55" s="298"/>
      <c r="X55" s="298"/>
      <c r="Y55" s="298"/>
      <c r="Z55" s="298"/>
      <c r="AA55" s="299"/>
      <c r="AB55" s="299"/>
      <c r="AC55" s="299"/>
      <c r="AD55" s="299"/>
      <c r="AE55" s="299"/>
      <c r="AF55" s="299"/>
      <c r="AG55" s="86"/>
      <c r="AH55" s="86"/>
      <c r="AI55" s="298"/>
      <c r="AJ55" s="298"/>
      <c r="AK55" s="298"/>
      <c r="AL55" s="298"/>
      <c r="AM55" s="298"/>
      <c r="AN55" s="298"/>
      <c r="AO55" s="87"/>
      <c r="AP55" s="88"/>
      <c r="AQ55" s="88"/>
      <c r="AR55" s="88"/>
      <c r="AS55" s="88"/>
      <c r="AT55" s="88"/>
      <c r="AU55" s="298"/>
      <c r="AV55" s="298"/>
      <c r="AW55" s="298"/>
      <c r="AX55" s="298"/>
      <c r="AY55" s="86"/>
      <c r="AZ55" s="86"/>
      <c r="BA55" s="86"/>
      <c r="BB55" s="86"/>
    </row>
    <row r="57" spans="20:54" ht="21">
      <c r="T57" s="299"/>
      <c r="U57" s="299"/>
      <c r="V57" s="299"/>
      <c r="W57" s="299"/>
      <c r="X57" s="299"/>
      <c r="Y57" s="299"/>
      <c r="Z57" s="299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86"/>
      <c r="AL57" s="299"/>
      <c r="AM57" s="299"/>
      <c r="AN57" s="299"/>
      <c r="AO57" s="299"/>
      <c r="AP57" s="299"/>
      <c r="AQ57" s="299"/>
      <c r="AR57" s="299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</row>
    <row r="60" spans="20:54" ht="15">
      <c r="T60" s="301"/>
      <c r="U60" s="301"/>
      <c r="V60" s="301"/>
      <c r="W60" s="301"/>
      <c r="X60" s="301"/>
      <c r="Y60" s="301"/>
      <c r="Z60" s="89"/>
      <c r="AA60" s="301"/>
      <c r="AB60" s="301"/>
      <c r="AC60" s="89"/>
      <c r="AD60" s="89"/>
      <c r="AE60" s="89"/>
      <c r="AF60" s="301"/>
      <c r="AG60" s="301"/>
      <c r="AH60" s="301"/>
      <c r="AI60" s="301"/>
      <c r="AJ60" s="301"/>
      <c r="AK60" s="301"/>
      <c r="AL60" s="89"/>
      <c r="AM60" s="89"/>
      <c r="AN60" s="89"/>
      <c r="AO60" s="89"/>
      <c r="AP60" s="89"/>
      <c r="AQ60" s="89"/>
      <c r="AR60" s="301"/>
      <c r="AS60" s="301"/>
      <c r="AT60" s="301"/>
      <c r="AU60" s="301"/>
      <c r="AV60" s="301"/>
      <c r="AW60" s="301"/>
      <c r="AX60" s="89"/>
      <c r="AY60" s="89"/>
      <c r="AZ60" s="89"/>
      <c r="BA60" s="89"/>
      <c r="BB60" s="89"/>
    </row>
    <row r="67" spans="20:54" ht="14.25"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</row>
    <row r="68" spans="20:54" ht="14.25"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298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</row>
    <row r="72" spans="20:54" ht="22.5"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7"/>
      <c r="AJ72" s="297"/>
      <c r="AK72" s="297"/>
      <c r="AL72" s="297"/>
      <c r="AM72" s="297"/>
      <c r="AN72" s="297"/>
      <c r="AO72" s="297"/>
      <c r="AP72" s="297"/>
      <c r="AQ72" s="297"/>
      <c r="AR72" s="297"/>
      <c r="AS72" s="297"/>
      <c r="AT72" s="297"/>
      <c r="AU72" s="297"/>
      <c r="AV72" s="297"/>
      <c r="AW72" s="297"/>
      <c r="AX72" s="297"/>
      <c r="AY72" s="297"/>
      <c r="AZ72" s="297"/>
      <c r="BA72" s="297"/>
      <c r="BB72" s="297"/>
    </row>
    <row r="73" spans="20:54" ht="21">
      <c r="T73" s="298"/>
      <c r="U73" s="298"/>
      <c r="V73" s="298"/>
      <c r="W73" s="298"/>
      <c r="X73" s="298"/>
      <c r="Y73" s="298"/>
      <c r="Z73" s="298"/>
      <c r="AA73" s="299"/>
      <c r="AB73" s="299"/>
      <c r="AC73" s="299"/>
      <c r="AD73" s="299"/>
      <c r="AE73" s="299"/>
      <c r="AF73" s="299"/>
      <c r="AG73" s="86"/>
      <c r="AH73" s="86"/>
      <c r="AI73" s="298"/>
      <c r="AJ73" s="298"/>
      <c r="AK73" s="298"/>
      <c r="AL73" s="298"/>
      <c r="AM73" s="298"/>
      <c r="AN73" s="298"/>
      <c r="AO73" s="87"/>
      <c r="AP73" s="88"/>
      <c r="AQ73" s="88"/>
      <c r="AR73" s="88"/>
      <c r="AS73" s="88"/>
      <c r="AT73" s="88"/>
      <c r="AU73" s="298"/>
      <c r="AV73" s="298"/>
      <c r="AW73" s="298"/>
      <c r="AX73" s="298"/>
      <c r="AY73" s="86"/>
      <c r="AZ73" s="86"/>
      <c r="BA73" s="86"/>
      <c r="BB73" s="86"/>
    </row>
    <row r="75" spans="20:54" ht="21">
      <c r="T75" s="299"/>
      <c r="U75" s="299"/>
      <c r="V75" s="299"/>
      <c r="W75" s="299"/>
      <c r="X75" s="299"/>
      <c r="Y75" s="299"/>
      <c r="Z75" s="299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86"/>
      <c r="AL75" s="299"/>
      <c r="AM75" s="299"/>
      <c r="AN75" s="299"/>
      <c r="AO75" s="299"/>
      <c r="AP75" s="299"/>
      <c r="AQ75" s="299"/>
      <c r="AR75" s="299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</row>
    <row r="78" spans="20:54" ht="15">
      <c r="T78" s="301"/>
      <c r="U78" s="301"/>
      <c r="V78" s="301"/>
      <c r="W78" s="301"/>
      <c r="X78" s="301"/>
      <c r="Y78" s="301"/>
      <c r="Z78" s="89"/>
      <c r="AA78" s="301"/>
      <c r="AB78" s="301"/>
      <c r="AC78" s="89"/>
      <c r="AD78" s="89"/>
      <c r="AE78" s="89"/>
      <c r="AF78" s="301"/>
      <c r="AG78" s="301"/>
      <c r="AH78" s="301"/>
      <c r="AI78" s="301"/>
      <c r="AJ78" s="301"/>
      <c r="AK78" s="301"/>
      <c r="AL78" s="89"/>
      <c r="AM78" s="89"/>
      <c r="AN78" s="89"/>
      <c r="AO78" s="89"/>
      <c r="AP78" s="89"/>
      <c r="AQ78" s="89"/>
      <c r="AR78" s="301"/>
      <c r="AS78" s="301"/>
      <c r="AT78" s="301"/>
      <c r="AU78" s="301"/>
      <c r="AV78" s="301"/>
      <c r="AW78" s="301"/>
      <c r="AX78" s="89"/>
      <c r="AY78" s="89"/>
      <c r="AZ78" s="89"/>
      <c r="BA78" s="89"/>
      <c r="BB78" s="89"/>
    </row>
    <row r="85" spans="20:54" ht="14.25"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298"/>
      <c r="AF85" s="298"/>
      <c r="AG85" s="298"/>
      <c r="AH85" s="298"/>
      <c r="AI85" s="298"/>
      <c r="AJ85" s="298"/>
      <c r="AK85" s="298"/>
      <c r="AL85" s="298"/>
      <c r="AM85" s="298"/>
      <c r="AN85" s="298"/>
      <c r="AO85" s="298"/>
      <c r="AP85" s="298"/>
      <c r="AQ85" s="298"/>
      <c r="AR85" s="298"/>
      <c r="AS85" s="298"/>
      <c r="AT85" s="298"/>
      <c r="AU85" s="298"/>
      <c r="AV85" s="298"/>
      <c r="AW85" s="298"/>
      <c r="AX85" s="298"/>
      <c r="AY85" s="298"/>
      <c r="AZ85" s="298"/>
      <c r="BA85" s="298"/>
      <c r="BB85" s="298"/>
    </row>
    <row r="86" spans="20:54" ht="14.25"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</row>
    <row r="90" spans="20:54" ht="22.5">
      <c r="T90" s="297"/>
      <c r="U90" s="297"/>
      <c r="V90" s="297"/>
      <c r="W90" s="297"/>
      <c r="X90" s="297"/>
      <c r="Y90" s="297"/>
      <c r="Z90" s="297"/>
      <c r="AA90" s="297"/>
      <c r="AB90" s="297"/>
      <c r="AC90" s="297"/>
      <c r="AD90" s="297"/>
      <c r="AE90" s="297"/>
      <c r="AF90" s="297"/>
      <c r="AG90" s="297"/>
      <c r="AH90" s="297"/>
      <c r="AI90" s="297"/>
      <c r="AJ90" s="297"/>
      <c r="AK90" s="297"/>
      <c r="AL90" s="297"/>
      <c r="AM90" s="297"/>
      <c r="AN90" s="297"/>
      <c r="AO90" s="297"/>
      <c r="AP90" s="297"/>
      <c r="AQ90" s="297"/>
      <c r="AR90" s="297"/>
      <c r="AS90" s="297"/>
      <c r="AT90" s="297"/>
      <c r="AU90" s="297"/>
      <c r="AV90" s="297"/>
      <c r="AW90" s="297"/>
      <c r="AX90" s="297"/>
      <c r="AY90" s="297"/>
      <c r="AZ90" s="297"/>
      <c r="BA90" s="297"/>
      <c r="BB90" s="297"/>
    </row>
    <row r="91" spans="20:54" ht="21">
      <c r="T91" s="298"/>
      <c r="U91" s="298"/>
      <c r="V91" s="298"/>
      <c r="W91" s="298"/>
      <c r="X91" s="298"/>
      <c r="Y91" s="298"/>
      <c r="Z91" s="298"/>
      <c r="AA91" s="299"/>
      <c r="AB91" s="299"/>
      <c r="AC91" s="299"/>
      <c r="AD91" s="299"/>
      <c r="AE91" s="299"/>
      <c r="AF91" s="299"/>
      <c r="AG91" s="86"/>
      <c r="AH91" s="86"/>
      <c r="AI91" s="298"/>
      <c r="AJ91" s="298"/>
      <c r="AK91" s="298"/>
      <c r="AL91" s="298"/>
      <c r="AM91" s="298"/>
      <c r="AN91" s="298"/>
      <c r="AO91" s="87"/>
      <c r="AP91" s="88"/>
      <c r="AQ91" s="88"/>
      <c r="AR91" s="88"/>
      <c r="AS91" s="88"/>
      <c r="AT91" s="88"/>
      <c r="AU91" s="298"/>
      <c r="AV91" s="298"/>
      <c r="AW91" s="298"/>
      <c r="AX91" s="298"/>
      <c r="AY91" s="86"/>
      <c r="AZ91" s="86"/>
      <c r="BA91" s="86"/>
      <c r="BB91" s="86"/>
    </row>
    <row r="93" spans="20:54" ht="21">
      <c r="T93" s="299"/>
      <c r="U93" s="299"/>
      <c r="V93" s="299"/>
      <c r="W93" s="299"/>
      <c r="X93" s="299"/>
      <c r="Y93" s="299"/>
      <c r="Z93" s="299"/>
      <c r="AA93" s="300"/>
      <c r="AB93" s="300"/>
      <c r="AC93" s="300"/>
      <c r="AD93" s="300"/>
      <c r="AE93" s="300"/>
      <c r="AF93" s="300"/>
      <c r="AG93" s="300"/>
      <c r="AH93" s="300"/>
      <c r="AI93" s="300"/>
      <c r="AJ93" s="300"/>
      <c r="AK93" s="86"/>
      <c r="AL93" s="299"/>
      <c r="AM93" s="299"/>
      <c r="AN93" s="299"/>
      <c r="AO93" s="299"/>
      <c r="AP93" s="299"/>
      <c r="AQ93" s="299"/>
      <c r="AR93" s="299"/>
      <c r="AS93" s="300"/>
      <c r="AT93" s="300"/>
      <c r="AU93" s="300"/>
      <c r="AV93" s="300"/>
      <c r="AW93" s="300"/>
      <c r="AX93" s="300"/>
      <c r="AY93" s="300"/>
      <c r="AZ93" s="300"/>
      <c r="BA93" s="300"/>
      <c r="BB93" s="300"/>
    </row>
    <row r="96" spans="20:54" ht="15">
      <c r="T96" s="301"/>
      <c r="U96" s="301"/>
      <c r="V96" s="301"/>
      <c r="W96" s="301"/>
      <c r="X96" s="301"/>
      <c r="Y96" s="301"/>
      <c r="Z96" s="89"/>
      <c r="AA96" s="301"/>
      <c r="AB96" s="301"/>
      <c r="AC96" s="89"/>
      <c r="AD96" s="89"/>
      <c r="AE96" s="89"/>
      <c r="AF96" s="301"/>
      <c r="AG96" s="301"/>
      <c r="AH96" s="301"/>
      <c r="AI96" s="301"/>
      <c r="AJ96" s="301"/>
      <c r="AK96" s="301"/>
      <c r="AL96" s="89"/>
      <c r="AM96" s="89"/>
      <c r="AN96" s="89"/>
      <c r="AO96" s="89"/>
      <c r="AP96" s="89"/>
      <c r="AQ96" s="90"/>
      <c r="AR96" s="301"/>
      <c r="AS96" s="301"/>
      <c r="AT96" s="301"/>
      <c r="AU96" s="301"/>
      <c r="AV96" s="301"/>
      <c r="AW96" s="301"/>
      <c r="AX96" s="89"/>
      <c r="AY96" s="89"/>
      <c r="AZ96" s="89"/>
      <c r="BA96" s="89"/>
      <c r="BB96" s="89"/>
    </row>
    <row r="103" spans="20:54" ht="14.25">
      <c r="T103" s="298" t="s">
        <v>144</v>
      </c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8"/>
      <c r="AR103" s="298"/>
      <c r="AS103" s="298"/>
      <c r="AT103" s="298"/>
      <c r="AU103" s="298"/>
      <c r="AV103" s="298"/>
      <c r="AW103" s="298"/>
      <c r="AX103" s="298"/>
      <c r="AY103" s="298"/>
      <c r="AZ103" s="298"/>
      <c r="BA103" s="298"/>
      <c r="BB103" s="298"/>
    </row>
    <row r="104" spans="20:54" ht="14.25"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8"/>
      <c r="AQ104" s="298"/>
      <c r="AR104" s="298"/>
      <c r="AS104" s="298"/>
      <c r="AT104" s="298"/>
      <c r="AU104" s="298"/>
      <c r="AV104" s="298"/>
      <c r="AW104" s="298"/>
      <c r="AX104" s="298"/>
      <c r="AY104" s="298"/>
      <c r="AZ104" s="298"/>
      <c r="BA104" s="298"/>
      <c r="BB104" s="298"/>
    </row>
    <row r="107" spans="20:54" ht="22.5">
      <c r="T107" s="297" t="s">
        <v>145</v>
      </c>
      <c r="U107" s="297"/>
      <c r="V107" s="297"/>
      <c r="W107" s="297"/>
      <c r="X107" s="297"/>
      <c r="Y107" s="297"/>
      <c r="Z107" s="297"/>
      <c r="AA107" s="297"/>
      <c r="AB107" s="297"/>
      <c r="AC107" s="297"/>
      <c r="AD107" s="297"/>
      <c r="AE107" s="297"/>
      <c r="AF107" s="297"/>
      <c r="AG107" s="297"/>
      <c r="AH107" s="297"/>
      <c r="AI107" s="297"/>
      <c r="AJ107" s="297"/>
      <c r="AK107" s="297"/>
      <c r="AL107" s="297"/>
      <c r="AM107" s="297"/>
      <c r="AN107" s="297"/>
      <c r="AO107" s="297"/>
      <c r="AP107" s="297"/>
      <c r="AQ107" s="297"/>
      <c r="AR107" s="297"/>
      <c r="AS107" s="297"/>
      <c r="AT107" s="297"/>
      <c r="AU107" s="297"/>
      <c r="AV107" s="297"/>
      <c r="AW107" s="297"/>
      <c r="AX107" s="297"/>
      <c r="AY107" s="297"/>
      <c r="AZ107" s="297"/>
      <c r="BA107" s="297"/>
      <c r="BB107" s="297"/>
    </row>
    <row r="108" spans="20:54" ht="21">
      <c r="T108" s="298" t="s">
        <v>146</v>
      </c>
      <c r="U108" s="298"/>
      <c r="V108" s="298"/>
      <c r="W108" s="298"/>
      <c r="X108" s="298"/>
      <c r="Y108" s="298"/>
      <c r="Z108" s="298"/>
      <c r="AA108" s="299" t="str">
        <f>C4</f>
        <v>České Budějovice 10.11.2018</v>
      </c>
      <c r="AB108" s="299"/>
      <c r="AC108" s="299"/>
      <c r="AD108" s="299"/>
      <c r="AE108" s="299"/>
      <c r="AF108" s="299"/>
      <c r="AG108" s="86"/>
      <c r="AH108" s="86"/>
      <c r="AI108" s="298" t="s">
        <v>147</v>
      </c>
      <c r="AJ108" s="298"/>
      <c r="AK108" s="298"/>
      <c r="AL108" s="298"/>
      <c r="AM108" s="298"/>
      <c r="AN108" s="298"/>
      <c r="AO108" s="87" t="str">
        <f>CONCATENATE("(",P4,"-5)")</f>
        <v>(-5)</v>
      </c>
      <c r="AP108" s="88"/>
      <c r="AQ108" s="88"/>
      <c r="AR108" s="88"/>
      <c r="AS108" s="88"/>
      <c r="AT108" s="88"/>
      <c r="AU108" s="298" t="s">
        <v>148</v>
      </c>
      <c r="AV108" s="298"/>
      <c r="AW108" s="298"/>
      <c r="AX108" s="298"/>
      <c r="AY108" s="86"/>
      <c r="AZ108" s="86"/>
      <c r="BA108" s="86"/>
      <c r="BB108" s="86"/>
    </row>
    <row r="110" spans="20:54" ht="21">
      <c r="T110" s="299" t="s">
        <v>149</v>
      </c>
      <c r="U110" s="299"/>
      <c r="V110" s="299"/>
      <c r="W110" s="299"/>
      <c r="X110" s="299"/>
      <c r="Y110" s="299"/>
      <c r="Z110" s="299"/>
      <c r="AA110" s="300" t="e">
        <f>NA()</f>
        <v>#N/A</v>
      </c>
      <c r="AB110" s="300"/>
      <c r="AC110" s="300"/>
      <c r="AD110" s="300"/>
      <c r="AE110" s="300"/>
      <c r="AF110" s="300"/>
      <c r="AG110" s="300"/>
      <c r="AH110" s="300"/>
      <c r="AI110" s="300"/>
      <c r="AJ110" s="300"/>
      <c r="AK110" s="86"/>
      <c r="AL110" s="299" t="s">
        <v>150</v>
      </c>
      <c r="AM110" s="299"/>
      <c r="AN110" s="299"/>
      <c r="AO110" s="299"/>
      <c r="AP110" s="299"/>
      <c r="AQ110" s="299"/>
      <c r="AR110" s="299"/>
      <c r="AS110" s="300" t="e">
        <f>NA()</f>
        <v>#N/A</v>
      </c>
      <c r="AT110" s="300"/>
      <c r="AU110" s="300"/>
      <c r="AV110" s="300"/>
      <c r="AW110" s="300"/>
      <c r="AX110" s="300"/>
      <c r="AY110" s="300"/>
      <c r="AZ110" s="300"/>
      <c r="BA110" s="300"/>
      <c r="BB110" s="300"/>
    </row>
    <row r="113" spans="20:54" ht="15">
      <c r="T113" s="301" t="s">
        <v>151</v>
      </c>
      <c r="U113" s="301"/>
      <c r="V113" s="301"/>
      <c r="W113" s="301"/>
      <c r="X113" s="301"/>
      <c r="Y113" s="301"/>
      <c r="Z113" s="89"/>
      <c r="AA113" s="301"/>
      <c r="AB113" s="301"/>
      <c r="AC113" s="89"/>
      <c r="AD113" s="89"/>
      <c r="AE113" s="89"/>
      <c r="AF113" s="301" t="s">
        <v>152</v>
      </c>
      <c r="AG113" s="301"/>
      <c r="AH113" s="301"/>
      <c r="AI113" s="301"/>
      <c r="AJ113" s="301"/>
      <c r="AK113" s="301"/>
      <c r="AL113" s="89"/>
      <c r="AM113" s="89"/>
      <c r="AN113" s="89"/>
      <c r="AO113" s="89"/>
      <c r="AP113" s="89"/>
      <c r="AQ113" s="89"/>
      <c r="AR113" s="301" t="s">
        <v>153</v>
      </c>
      <c r="AS113" s="301"/>
      <c r="AT113" s="301"/>
      <c r="AU113" s="301"/>
      <c r="AV113" s="301"/>
      <c r="AW113" s="301"/>
      <c r="AX113" s="89"/>
      <c r="AY113" s="89"/>
      <c r="AZ113" s="89"/>
      <c r="BA113" s="89"/>
      <c r="BB113" s="89"/>
    </row>
    <row r="115" spans="20:53" ht="14.25">
      <c r="T115">
        <v>1</v>
      </c>
      <c r="U115">
        <v>2</v>
      </c>
      <c r="V115">
        <v>3</v>
      </c>
      <c r="W115">
        <v>4</v>
      </c>
      <c r="X115">
        <v>5</v>
      </c>
      <c r="Y115">
        <v>6</v>
      </c>
      <c r="Z115">
        <v>7</v>
      </c>
      <c r="AA115">
        <v>8</v>
      </c>
      <c r="AB115">
        <v>9</v>
      </c>
      <c r="AC115">
        <v>10</v>
      </c>
      <c r="AF115">
        <v>1</v>
      </c>
      <c r="AG115">
        <v>2</v>
      </c>
      <c r="AH115">
        <v>3</v>
      </c>
      <c r="AI115">
        <v>4</v>
      </c>
      <c r="AJ115">
        <v>5</v>
      </c>
      <c r="AK115">
        <v>6</v>
      </c>
      <c r="AL115">
        <v>7</v>
      </c>
      <c r="AM115">
        <v>8</v>
      </c>
      <c r="AN115">
        <v>9</v>
      </c>
      <c r="AO115">
        <v>10</v>
      </c>
      <c r="AP115" t="s">
        <v>154</v>
      </c>
      <c r="AQ115" t="s">
        <v>155</v>
      </c>
      <c r="AR115">
        <v>1</v>
      </c>
      <c r="AS115">
        <v>2</v>
      </c>
      <c r="AT115">
        <v>3</v>
      </c>
      <c r="AU115">
        <v>4</v>
      </c>
      <c r="AV115">
        <v>5</v>
      </c>
      <c r="AW115">
        <v>6</v>
      </c>
      <c r="AX115">
        <v>7</v>
      </c>
      <c r="AY115">
        <v>8</v>
      </c>
      <c r="AZ115">
        <v>9</v>
      </c>
      <c r="BA115">
        <v>10</v>
      </c>
    </row>
    <row r="116" spans="20:53" ht="14.25">
      <c r="T116">
        <v>1</v>
      </c>
      <c r="U116">
        <v>2</v>
      </c>
      <c r="V116">
        <v>3</v>
      </c>
      <c r="W116">
        <v>4</v>
      </c>
      <c r="X116">
        <v>5</v>
      </c>
      <c r="Y116">
        <v>6</v>
      </c>
      <c r="Z116">
        <v>7</v>
      </c>
      <c r="AA116">
        <v>8</v>
      </c>
      <c r="AB116">
        <v>9</v>
      </c>
      <c r="AC116">
        <v>10</v>
      </c>
      <c r="AF116">
        <v>1</v>
      </c>
      <c r="AG116">
        <v>2</v>
      </c>
      <c r="AH116">
        <v>3</v>
      </c>
      <c r="AI116">
        <v>4</v>
      </c>
      <c r="AJ116">
        <v>5</v>
      </c>
      <c r="AK116">
        <v>6</v>
      </c>
      <c r="AL116">
        <v>7</v>
      </c>
      <c r="AM116">
        <v>8</v>
      </c>
      <c r="AN116">
        <v>9</v>
      </c>
      <c r="AO116">
        <v>10</v>
      </c>
      <c r="AR116">
        <v>1</v>
      </c>
      <c r="AS116">
        <v>2</v>
      </c>
      <c r="AT116">
        <v>3</v>
      </c>
      <c r="AU116">
        <v>4</v>
      </c>
      <c r="AV116">
        <v>5</v>
      </c>
      <c r="AW116">
        <v>6</v>
      </c>
      <c r="AX116">
        <v>7</v>
      </c>
      <c r="AY116">
        <v>8</v>
      </c>
      <c r="AZ116">
        <v>9</v>
      </c>
      <c r="BA116">
        <v>10</v>
      </c>
    </row>
    <row r="121" spans="20:54" ht="14.25">
      <c r="T121" s="298" t="s">
        <v>144</v>
      </c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298"/>
      <c r="AL121" s="298"/>
      <c r="AM121" s="298"/>
      <c r="AN121" s="298"/>
      <c r="AO121" s="298"/>
      <c r="AP121" s="298"/>
      <c r="AQ121" s="298"/>
      <c r="AR121" s="298"/>
      <c r="AS121" s="298"/>
      <c r="AT121" s="298"/>
      <c r="AU121" s="298"/>
      <c r="AV121" s="298"/>
      <c r="AW121" s="298"/>
      <c r="AX121" s="298"/>
      <c r="AY121" s="298"/>
      <c r="AZ121" s="298"/>
      <c r="BA121" s="298"/>
      <c r="BB121" s="298"/>
    </row>
    <row r="122" spans="20:54" ht="14.25">
      <c r="T122" s="298"/>
      <c r="U122" s="298"/>
      <c r="V122" s="298"/>
      <c r="W122" s="298"/>
      <c r="X122" s="298"/>
      <c r="Y122" s="298"/>
      <c r="Z122" s="298"/>
      <c r="AA122" s="298"/>
      <c r="AB122" s="298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8"/>
      <c r="AQ122" s="298"/>
      <c r="AR122" s="298"/>
      <c r="AS122" s="298"/>
      <c r="AT122" s="298"/>
      <c r="AU122" s="298"/>
      <c r="AV122" s="298"/>
      <c r="AW122" s="298"/>
      <c r="AX122" s="298"/>
      <c r="AY122" s="298"/>
      <c r="AZ122" s="298"/>
      <c r="BA122" s="298"/>
      <c r="BB122" s="298"/>
    </row>
    <row r="126" spans="20:54" ht="22.5">
      <c r="T126" s="297" t="s">
        <v>145</v>
      </c>
      <c r="U126" s="297"/>
      <c r="V126" s="297"/>
      <c r="W126" s="297"/>
      <c r="X126" s="297"/>
      <c r="Y126" s="297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97"/>
      <c r="BA126" s="297"/>
      <c r="BB126" s="297"/>
    </row>
    <row r="127" spans="20:54" ht="21">
      <c r="T127" s="298" t="s">
        <v>146</v>
      </c>
      <c r="U127" s="298"/>
      <c r="V127" s="298"/>
      <c r="W127" s="298"/>
      <c r="X127" s="298"/>
      <c r="Y127" s="298"/>
      <c r="Z127" s="298"/>
      <c r="AA127" s="299" t="str">
        <f>C4</f>
        <v>České Budějovice 10.11.2018</v>
      </c>
      <c r="AB127" s="299"/>
      <c r="AC127" s="299"/>
      <c r="AD127" s="299"/>
      <c r="AE127" s="299"/>
      <c r="AF127" s="299"/>
      <c r="AG127" s="86"/>
      <c r="AH127" s="86"/>
      <c r="AI127" s="298" t="s">
        <v>147</v>
      </c>
      <c r="AJ127" s="298"/>
      <c r="AK127" s="298"/>
      <c r="AL127" s="298"/>
      <c r="AM127" s="298"/>
      <c r="AN127" s="298"/>
      <c r="AO127" s="87" t="str">
        <f>CONCATENATE("(",P4,"-6)")</f>
        <v>(-6)</v>
      </c>
      <c r="AP127" s="88"/>
      <c r="AQ127" s="88"/>
      <c r="AR127" s="88"/>
      <c r="AS127" s="88"/>
      <c r="AT127" s="88"/>
      <c r="AU127" s="298" t="s">
        <v>148</v>
      </c>
      <c r="AV127" s="298"/>
      <c r="AW127" s="298"/>
      <c r="AX127" s="298"/>
      <c r="AY127" s="86"/>
      <c r="AZ127" s="86"/>
      <c r="BA127" s="86"/>
      <c r="BB127" s="86"/>
    </row>
    <row r="129" spans="20:54" ht="21">
      <c r="T129" s="299" t="s">
        <v>149</v>
      </c>
      <c r="U129" s="299"/>
      <c r="V129" s="299"/>
      <c r="W129" s="299"/>
      <c r="X129" s="299"/>
      <c r="Y129" s="299"/>
      <c r="Z129" s="299"/>
      <c r="AA129" s="300" t="e">
        <f>NA()</f>
        <v>#N/A</v>
      </c>
      <c r="AB129" s="300"/>
      <c r="AC129" s="300"/>
      <c r="AD129" s="300"/>
      <c r="AE129" s="300"/>
      <c r="AF129" s="300"/>
      <c r="AG129" s="300"/>
      <c r="AH129" s="300"/>
      <c r="AI129" s="300"/>
      <c r="AJ129" s="300"/>
      <c r="AK129" s="86"/>
      <c r="AL129" s="299" t="s">
        <v>150</v>
      </c>
      <c r="AM129" s="299"/>
      <c r="AN129" s="299"/>
      <c r="AO129" s="299"/>
      <c r="AP129" s="299"/>
      <c r="AQ129" s="299"/>
      <c r="AR129" s="299"/>
      <c r="AS129" s="300" t="e">
        <f>NA()</f>
        <v>#N/A</v>
      </c>
      <c r="AT129" s="300"/>
      <c r="AU129" s="300"/>
      <c r="AV129" s="300"/>
      <c r="AW129" s="300"/>
      <c r="AX129" s="300"/>
      <c r="AY129" s="300"/>
      <c r="AZ129" s="300"/>
      <c r="BA129" s="300"/>
      <c r="BB129" s="300"/>
    </row>
    <row r="132" spans="20:54" ht="15">
      <c r="T132" s="301" t="s">
        <v>151</v>
      </c>
      <c r="U132" s="301"/>
      <c r="V132" s="301"/>
      <c r="W132" s="301"/>
      <c r="X132" s="301"/>
      <c r="Y132" s="301"/>
      <c r="Z132" s="89"/>
      <c r="AA132" s="301"/>
      <c r="AB132" s="301"/>
      <c r="AC132" s="89"/>
      <c r="AD132" s="89"/>
      <c r="AE132" s="89"/>
      <c r="AF132" s="301" t="s">
        <v>152</v>
      </c>
      <c r="AG132" s="301"/>
      <c r="AH132" s="301"/>
      <c r="AI132" s="301"/>
      <c r="AJ132" s="301"/>
      <c r="AK132" s="301"/>
      <c r="AL132" s="89"/>
      <c r="AM132" s="89"/>
      <c r="AN132" s="89"/>
      <c r="AO132" s="89"/>
      <c r="AP132" s="89"/>
      <c r="AQ132" s="89"/>
      <c r="AR132" s="301" t="s">
        <v>153</v>
      </c>
      <c r="AS132" s="301"/>
      <c r="AT132" s="301"/>
      <c r="AU132" s="301"/>
      <c r="AV132" s="301"/>
      <c r="AW132" s="301"/>
      <c r="AX132" s="89"/>
      <c r="AY132" s="89"/>
      <c r="AZ132" s="89"/>
      <c r="BA132" s="89"/>
      <c r="BB132" s="89"/>
    </row>
    <row r="134" spans="20:54" ht="14.25">
      <c r="T134">
        <v>1</v>
      </c>
      <c r="U134">
        <v>2</v>
      </c>
      <c r="V134">
        <v>3</v>
      </c>
      <c r="W134">
        <v>4</v>
      </c>
      <c r="X134">
        <v>5</v>
      </c>
      <c r="Y134">
        <v>6</v>
      </c>
      <c r="Z134">
        <v>7</v>
      </c>
      <c r="AA134">
        <v>8</v>
      </c>
      <c r="AB134">
        <v>9</v>
      </c>
      <c r="AC134">
        <v>10</v>
      </c>
      <c r="AF134">
        <v>1</v>
      </c>
      <c r="AG134">
        <v>2</v>
      </c>
      <c r="AH134">
        <v>3</v>
      </c>
      <c r="AI134">
        <v>4</v>
      </c>
      <c r="AJ134">
        <v>5</v>
      </c>
      <c r="AK134">
        <v>6</v>
      </c>
      <c r="AL134">
        <v>7</v>
      </c>
      <c r="AM134">
        <v>8</v>
      </c>
      <c r="AN134">
        <v>9</v>
      </c>
      <c r="AO134">
        <v>10</v>
      </c>
      <c r="AP134" t="s">
        <v>154</v>
      </c>
      <c r="AQ134" t="s">
        <v>155</v>
      </c>
      <c r="AR134">
        <v>1</v>
      </c>
      <c r="AS134">
        <v>2</v>
      </c>
      <c r="AT134">
        <v>3</v>
      </c>
      <c r="AU134">
        <v>4</v>
      </c>
      <c r="AV134">
        <v>5</v>
      </c>
      <c r="AW134">
        <v>6</v>
      </c>
      <c r="AX134">
        <v>7</v>
      </c>
      <c r="AY134">
        <v>8</v>
      </c>
      <c r="AZ134">
        <v>9</v>
      </c>
      <c r="BA134">
        <v>10</v>
      </c>
      <c r="BB134" t="s">
        <v>155</v>
      </c>
    </row>
    <row r="135" spans="20:54" ht="14.25">
      <c r="T135">
        <v>1</v>
      </c>
      <c r="U135">
        <v>2</v>
      </c>
      <c r="V135">
        <v>3</v>
      </c>
      <c r="W135">
        <v>4</v>
      </c>
      <c r="X135">
        <v>5</v>
      </c>
      <c r="Y135">
        <v>6</v>
      </c>
      <c r="Z135">
        <v>7</v>
      </c>
      <c r="AA135">
        <v>8</v>
      </c>
      <c r="AB135">
        <v>9</v>
      </c>
      <c r="AC135">
        <v>10</v>
      </c>
      <c r="AF135">
        <v>1</v>
      </c>
      <c r="AG135">
        <v>2</v>
      </c>
      <c r="AH135">
        <v>3</v>
      </c>
      <c r="AI135">
        <v>4</v>
      </c>
      <c r="AJ135">
        <v>5</v>
      </c>
      <c r="AK135">
        <v>6</v>
      </c>
      <c r="AL135">
        <v>7</v>
      </c>
      <c r="AM135">
        <v>8</v>
      </c>
      <c r="AN135">
        <v>9</v>
      </c>
      <c r="AO135">
        <v>10</v>
      </c>
      <c r="AR135">
        <v>1</v>
      </c>
      <c r="AS135">
        <v>2</v>
      </c>
      <c r="AT135">
        <v>3</v>
      </c>
      <c r="AU135">
        <v>4</v>
      </c>
      <c r="AV135">
        <v>5</v>
      </c>
      <c r="AW135">
        <v>6</v>
      </c>
      <c r="AX135">
        <v>7</v>
      </c>
      <c r="AY135">
        <v>8</v>
      </c>
      <c r="AZ135">
        <v>9</v>
      </c>
      <c r="BA135">
        <v>10</v>
      </c>
      <c r="BB135" t="s">
        <v>155</v>
      </c>
    </row>
    <row r="139" spans="20:54" ht="14.25">
      <c r="T139" s="298" t="s">
        <v>144</v>
      </c>
      <c r="U139" s="298"/>
      <c r="V139" s="298"/>
      <c r="W139" s="298"/>
      <c r="X139" s="298"/>
      <c r="Y139" s="298"/>
      <c r="Z139" s="298"/>
      <c r="AA139" s="298"/>
      <c r="AB139" s="298"/>
      <c r="AC139" s="298"/>
      <c r="AD139" s="298"/>
      <c r="AE139" s="298"/>
      <c r="AF139" s="298"/>
      <c r="AG139" s="298"/>
      <c r="AH139" s="298"/>
      <c r="AI139" s="298"/>
      <c r="AJ139" s="298"/>
      <c r="AK139" s="298"/>
      <c r="AL139" s="298"/>
      <c r="AM139" s="298"/>
      <c r="AN139" s="298"/>
      <c r="AO139" s="298"/>
      <c r="AP139" s="298"/>
      <c r="AQ139" s="298"/>
      <c r="AR139" s="298"/>
      <c r="AS139" s="298"/>
      <c r="AT139" s="298"/>
      <c r="AU139" s="298"/>
      <c r="AV139" s="298"/>
      <c r="AW139" s="298"/>
      <c r="AX139" s="298"/>
      <c r="AY139" s="298"/>
      <c r="AZ139" s="298"/>
      <c r="BA139" s="298"/>
      <c r="BB139" s="298"/>
    </row>
    <row r="140" spans="20:54" ht="14.25"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302"/>
      <c r="AH140" s="302"/>
      <c r="AI140" s="302"/>
      <c r="AJ140" s="302"/>
      <c r="AK140" s="302"/>
      <c r="AL140" s="302"/>
      <c r="AM140" s="302"/>
      <c r="AN140" s="302"/>
      <c r="AO140" s="302"/>
      <c r="AP140" s="302"/>
      <c r="AQ140" s="302"/>
      <c r="AR140" s="302"/>
      <c r="AS140" s="302"/>
      <c r="AT140" s="302"/>
      <c r="AU140" s="302"/>
      <c r="AV140" s="302"/>
      <c r="AW140" s="302"/>
      <c r="AX140" s="302"/>
      <c r="AY140" s="302"/>
      <c r="AZ140" s="302"/>
      <c r="BA140" s="302"/>
      <c r="BB140" s="302"/>
    </row>
  </sheetData>
  <sheetProtection selectLockedCells="1" selectUnlockedCells="1"/>
  <mergeCells count="235">
    <mergeCell ref="T132:Y132"/>
    <mergeCell ref="AA132:AB132"/>
    <mergeCell ref="AF132:AK132"/>
    <mergeCell ref="AR132:AW132"/>
    <mergeCell ref="T139:BB140"/>
    <mergeCell ref="T127:Z127"/>
    <mergeCell ref="AA127:AF127"/>
    <mergeCell ref="AI127:AN127"/>
    <mergeCell ref="AU127:AX127"/>
    <mergeCell ref="T129:Z129"/>
    <mergeCell ref="AA129:AJ129"/>
    <mergeCell ref="AL129:AR129"/>
    <mergeCell ref="AS129:BB129"/>
    <mergeCell ref="T113:Y113"/>
    <mergeCell ref="AA113:AB113"/>
    <mergeCell ref="AF113:AK113"/>
    <mergeCell ref="AR113:AW113"/>
    <mergeCell ref="T121:BB122"/>
    <mergeCell ref="T126:BB126"/>
    <mergeCell ref="T108:Z108"/>
    <mergeCell ref="AA108:AF108"/>
    <mergeCell ref="AI108:AN108"/>
    <mergeCell ref="AU108:AX108"/>
    <mergeCell ref="T110:Z110"/>
    <mergeCell ref="AA110:AJ110"/>
    <mergeCell ref="AL110:AR110"/>
    <mergeCell ref="AS110:BB110"/>
    <mergeCell ref="T96:Y96"/>
    <mergeCell ref="AA96:AB96"/>
    <mergeCell ref="AF96:AK96"/>
    <mergeCell ref="AR96:AW96"/>
    <mergeCell ref="T103:BB104"/>
    <mergeCell ref="T107:BB107"/>
    <mergeCell ref="T91:Z91"/>
    <mergeCell ref="AA91:AF91"/>
    <mergeCell ref="AI91:AN91"/>
    <mergeCell ref="AU91:AX91"/>
    <mergeCell ref="T93:Z93"/>
    <mergeCell ref="AA93:AJ93"/>
    <mergeCell ref="AL93:AR93"/>
    <mergeCell ref="AS93:BB93"/>
    <mergeCell ref="T78:Y78"/>
    <mergeCell ref="AA78:AB78"/>
    <mergeCell ref="AF78:AK78"/>
    <mergeCell ref="AR78:AW78"/>
    <mergeCell ref="T85:BB86"/>
    <mergeCell ref="T90:BB90"/>
    <mergeCell ref="T73:Z73"/>
    <mergeCell ref="AA73:AF73"/>
    <mergeCell ref="AI73:AN73"/>
    <mergeCell ref="AU73:AX73"/>
    <mergeCell ref="T75:Z75"/>
    <mergeCell ref="AA75:AJ75"/>
    <mergeCell ref="AL75:AR75"/>
    <mergeCell ref="AS75:BB75"/>
    <mergeCell ref="T60:Y60"/>
    <mergeCell ref="AA60:AB60"/>
    <mergeCell ref="AF60:AK60"/>
    <mergeCell ref="AR60:AW60"/>
    <mergeCell ref="T67:BB68"/>
    <mergeCell ref="T72:BB72"/>
    <mergeCell ref="T55:Z55"/>
    <mergeCell ref="AA55:AF55"/>
    <mergeCell ref="AI55:AN55"/>
    <mergeCell ref="AU55:AX55"/>
    <mergeCell ref="T57:Z57"/>
    <mergeCell ref="AA57:AJ57"/>
    <mergeCell ref="AL57:AR57"/>
    <mergeCell ref="AS57:BB57"/>
    <mergeCell ref="T43:Y43"/>
    <mergeCell ref="AA43:AB43"/>
    <mergeCell ref="AF43:AK43"/>
    <mergeCell ref="AR43:AW43"/>
    <mergeCell ref="T50:BB51"/>
    <mergeCell ref="T53:BB54"/>
    <mergeCell ref="T38:Z38"/>
    <mergeCell ref="AA38:AF38"/>
    <mergeCell ref="AI38:AN38"/>
    <mergeCell ref="AU38:AX38"/>
    <mergeCell ref="T40:Z40"/>
    <mergeCell ref="AA40:AJ40"/>
    <mergeCell ref="AL40:AR40"/>
    <mergeCell ref="AS40:BB40"/>
    <mergeCell ref="A35:A36"/>
    <mergeCell ref="B35:C36"/>
    <mergeCell ref="D35:D36"/>
    <mergeCell ref="E35:N36"/>
    <mergeCell ref="P37:Q37"/>
    <mergeCell ref="T37:BB37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S36"/>
  <sheetViews>
    <sheetView showGridLines="0" zoomScale="72" zoomScaleNormal="72" zoomScalePageLayoutView="0" workbookViewId="0" topLeftCell="A4">
      <selection activeCell="R11" sqref="R11:R12"/>
    </sheetView>
  </sheetViews>
  <sheetFormatPr defaultColWidth="8.421875" defaultRowHeight="15"/>
  <cols>
    <col min="1" max="1" width="4.00390625" style="0" customWidth="1"/>
    <col min="2" max="2" width="34.57421875" style="0" customWidth="1"/>
    <col min="3" max="3" width="4.28125" style="0" customWidth="1"/>
    <col min="4" max="4" width="1.421875" style="0" customWidth="1"/>
    <col min="5" max="6" width="4.28125" style="0" customWidth="1"/>
    <col min="7" max="7" width="1.421875" style="0" customWidth="1"/>
    <col min="8" max="9" width="4.28125" style="0" customWidth="1"/>
    <col min="10" max="10" width="1.421875" style="0" customWidth="1"/>
    <col min="11" max="12" width="4.28125" style="0" customWidth="1"/>
    <col min="13" max="13" width="1.421875" style="0" customWidth="1"/>
    <col min="14" max="15" width="4.28125" style="0" customWidth="1"/>
    <col min="16" max="16" width="1.421875" style="0" customWidth="1"/>
    <col min="17" max="17" width="4.28125" style="0" customWidth="1"/>
    <col min="18" max="18" width="6.421875" style="0" customWidth="1"/>
    <col min="19" max="220" width="8.421875" style="0" customWidth="1"/>
    <col min="221" max="221" width="4.00390625" style="0" customWidth="1"/>
    <col min="222" max="222" width="35.28125" style="0" customWidth="1"/>
    <col min="223" max="223" width="4.28125" style="0" customWidth="1"/>
    <col min="224" max="224" width="1.421875" style="0" customWidth="1"/>
    <col min="225" max="226" width="4.28125" style="0" customWidth="1"/>
    <col min="227" max="227" width="1.421875" style="0" customWidth="1"/>
    <col min="228" max="229" width="4.28125" style="0" customWidth="1"/>
    <col min="230" max="230" width="1.421875" style="0" customWidth="1"/>
    <col min="231" max="232" width="4.28125" style="0" customWidth="1"/>
    <col min="233" max="233" width="1.421875" style="0" customWidth="1"/>
    <col min="234" max="234" width="4.28125" style="0" customWidth="1"/>
    <col min="235" max="235" width="4.7109375" style="0" customWidth="1"/>
    <col min="236" max="236" width="1.421875" style="0" customWidth="1"/>
    <col min="237" max="237" width="4.7109375" style="0" customWidth="1"/>
    <col min="238" max="238" width="6.7109375" style="0" customWidth="1"/>
  </cols>
  <sheetData>
    <row r="2" spans="1:18" ht="15" customHeight="1">
      <c r="A2" s="229" t="str">
        <f>'Nasazení do skupin'!B2</f>
        <v>20. BOTAS MČR jednotlivců dorostu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</row>
    <row r="3" spans="1:18" ht="15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</row>
    <row r="4" spans="1:18" ht="32.25" customHeight="1">
      <c r="A4" s="230" t="s">
        <v>129</v>
      </c>
      <c r="B4" s="230"/>
      <c r="C4" s="261" t="str">
        <f>'Nasazení do skupin'!B3</f>
        <v>České Budějovice 10.11.2018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</row>
    <row r="5" spans="1:18" ht="15" customHeight="1">
      <c r="A5" s="230"/>
      <c r="B5" s="230"/>
      <c r="C5" s="263">
        <v>1</v>
      </c>
      <c r="D5" s="263"/>
      <c r="E5" s="263"/>
      <c r="F5" s="229">
        <v>2</v>
      </c>
      <c r="G5" s="229"/>
      <c r="H5" s="229"/>
      <c r="I5" s="229">
        <v>3</v>
      </c>
      <c r="J5" s="229"/>
      <c r="K5" s="229"/>
      <c r="L5" s="229">
        <v>4</v>
      </c>
      <c r="M5" s="229"/>
      <c r="N5" s="229"/>
      <c r="O5" s="233" t="s">
        <v>135</v>
      </c>
      <c r="P5" s="233"/>
      <c r="Q5" s="233"/>
      <c r="R5" s="73" t="s">
        <v>136</v>
      </c>
    </row>
    <row r="6" spans="1:18" ht="15.75" customHeight="1">
      <c r="A6" s="230"/>
      <c r="B6" s="230"/>
      <c r="C6" s="263"/>
      <c r="D6" s="263"/>
      <c r="E6" s="263"/>
      <c r="F6" s="229"/>
      <c r="G6" s="229"/>
      <c r="H6" s="229"/>
      <c r="I6" s="229"/>
      <c r="J6" s="229"/>
      <c r="K6" s="229"/>
      <c r="L6" s="229"/>
      <c r="M6" s="229"/>
      <c r="N6" s="229"/>
      <c r="O6" s="234" t="s">
        <v>137</v>
      </c>
      <c r="P6" s="234"/>
      <c r="Q6" s="234"/>
      <c r="R6" s="75" t="s">
        <v>138</v>
      </c>
    </row>
    <row r="7" spans="1:18" ht="15" customHeight="1">
      <c r="A7" s="264">
        <v>1</v>
      </c>
      <c r="B7" s="236" t="str">
        <f>'Nasazení do skupin'!B13</f>
        <v>NK CLIMAX Vsetín "A" -</v>
      </c>
      <c r="C7" s="258"/>
      <c r="D7" s="258"/>
      <c r="E7" s="258"/>
      <c r="F7" s="265">
        <f>O35</f>
        <v>2</v>
      </c>
      <c r="G7" s="265" t="s">
        <v>140</v>
      </c>
      <c r="H7" s="266">
        <f>Q35</f>
        <v>0</v>
      </c>
      <c r="I7" s="267">
        <f>Q29</f>
        <v>2</v>
      </c>
      <c r="J7" s="265" t="s">
        <v>140</v>
      </c>
      <c r="K7" s="266">
        <f>O29</f>
        <v>1</v>
      </c>
      <c r="L7" s="267">
        <f>O25</f>
        <v>2</v>
      </c>
      <c r="M7" s="265" t="s">
        <v>140</v>
      </c>
      <c r="N7" s="266">
        <f>Q25</f>
        <v>0</v>
      </c>
      <c r="O7" s="268">
        <f>F7+I7+L7</f>
        <v>6</v>
      </c>
      <c r="P7" s="269" t="s">
        <v>140</v>
      </c>
      <c r="Q7" s="270">
        <f>H7+K7+N7</f>
        <v>1</v>
      </c>
      <c r="R7" s="271">
        <v>6</v>
      </c>
    </row>
    <row r="8" spans="1:18" ht="15.75" customHeight="1">
      <c r="A8" s="264"/>
      <c r="B8" s="236"/>
      <c r="C8" s="258"/>
      <c r="D8" s="258"/>
      <c r="E8" s="258"/>
      <c r="F8" s="265"/>
      <c r="G8" s="265"/>
      <c r="H8" s="266"/>
      <c r="I8" s="267"/>
      <c r="J8" s="265"/>
      <c r="K8" s="266"/>
      <c r="L8" s="267"/>
      <c r="M8" s="265"/>
      <c r="N8" s="266"/>
      <c r="O8" s="268"/>
      <c r="P8" s="269"/>
      <c r="Q8" s="270"/>
      <c r="R8" s="271"/>
    </row>
    <row r="9" spans="1:18" ht="15" customHeight="1">
      <c r="A9" s="264"/>
      <c r="B9" s="236"/>
      <c r="C9" s="258"/>
      <c r="D9" s="258"/>
      <c r="E9" s="258"/>
      <c r="F9" s="272">
        <f>O36</f>
        <v>20</v>
      </c>
      <c r="G9" s="272" t="s">
        <v>140</v>
      </c>
      <c r="H9" s="273">
        <f>Q36</f>
        <v>0</v>
      </c>
      <c r="I9" s="274">
        <f>Q30</f>
        <v>28</v>
      </c>
      <c r="J9" s="275" t="s">
        <v>140</v>
      </c>
      <c r="K9" s="276">
        <f>O30</f>
        <v>21</v>
      </c>
      <c r="L9" s="274">
        <f>O26</f>
        <v>20</v>
      </c>
      <c r="M9" s="275" t="s">
        <v>140</v>
      </c>
      <c r="N9" s="276">
        <f>Q26</f>
        <v>5</v>
      </c>
      <c r="O9" s="277">
        <f>F9+I9+L9</f>
        <v>68</v>
      </c>
      <c r="P9" s="278" t="s">
        <v>140</v>
      </c>
      <c r="Q9" s="279">
        <f>H9+K9+N9</f>
        <v>26</v>
      </c>
      <c r="R9" s="280">
        <v>1</v>
      </c>
    </row>
    <row r="10" spans="1:18" ht="15.75" customHeight="1">
      <c r="A10" s="264"/>
      <c r="B10" s="236"/>
      <c r="C10" s="258"/>
      <c r="D10" s="258"/>
      <c r="E10" s="258"/>
      <c r="F10" s="272"/>
      <c r="G10" s="272"/>
      <c r="H10" s="273"/>
      <c r="I10" s="274"/>
      <c r="J10" s="275"/>
      <c r="K10" s="276"/>
      <c r="L10" s="274"/>
      <c r="M10" s="275"/>
      <c r="N10" s="276"/>
      <c r="O10" s="277"/>
      <c r="P10" s="278"/>
      <c r="Q10" s="279"/>
      <c r="R10" s="280"/>
    </row>
    <row r="11" spans="1:18" ht="15" customHeight="1">
      <c r="A11" s="264">
        <v>2</v>
      </c>
      <c r="B11" s="236" t="str">
        <f>'Nasazení do skupin'!B14</f>
        <v>TJ SLAVOJ Český Brod "C" -</v>
      </c>
      <c r="C11" s="281">
        <f>H7</f>
        <v>0</v>
      </c>
      <c r="D11" s="282" t="s">
        <v>140</v>
      </c>
      <c r="E11" s="282">
        <f>F7</f>
        <v>2</v>
      </c>
      <c r="F11" s="255" t="s">
        <v>139</v>
      </c>
      <c r="G11" s="255"/>
      <c r="H11" s="255"/>
      <c r="I11" s="265">
        <f>O27</f>
        <v>0</v>
      </c>
      <c r="J11" s="265" t="s">
        <v>140</v>
      </c>
      <c r="K11" s="266">
        <f>Q27</f>
        <v>2</v>
      </c>
      <c r="L11" s="267">
        <f>O31</f>
        <v>0</v>
      </c>
      <c r="M11" s="265" t="s">
        <v>140</v>
      </c>
      <c r="N11" s="266">
        <f>Q31</f>
        <v>2</v>
      </c>
      <c r="O11" s="268">
        <f>C11+I11+L11</f>
        <v>0</v>
      </c>
      <c r="P11" s="269" t="s">
        <v>140</v>
      </c>
      <c r="Q11" s="270">
        <f>E11+K11+N11</f>
        <v>6</v>
      </c>
      <c r="R11" s="271">
        <v>0</v>
      </c>
    </row>
    <row r="12" spans="1:18" ht="15.75" customHeight="1">
      <c r="A12" s="264"/>
      <c r="B12" s="236"/>
      <c r="C12" s="281"/>
      <c r="D12" s="282"/>
      <c r="E12" s="282"/>
      <c r="F12" s="255"/>
      <c r="G12" s="255"/>
      <c r="H12" s="255"/>
      <c r="I12" s="265"/>
      <c r="J12" s="265"/>
      <c r="K12" s="266"/>
      <c r="L12" s="267"/>
      <c r="M12" s="265"/>
      <c r="N12" s="266"/>
      <c r="O12" s="268"/>
      <c r="P12" s="269"/>
      <c r="Q12" s="270"/>
      <c r="R12" s="271"/>
    </row>
    <row r="13" spans="1:18" ht="15" customHeight="1">
      <c r="A13" s="264"/>
      <c r="B13" s="236"/>
      <c r="C13" s="274">
        <f>H9</f>
        <v>0</v>
      </c>
      <c r="D13" s="275" t="s">
        <v>140</v>
      </c>
      <c r="E13" s="275">
        <f>F9</f>
        <v>20</v>
      </c>
      <c r="F13" s="255"/>
      <c r="G13" s="255"/>
      <c r="H13" s="255"/>
      <c r="I13" s="272">
        <f>O28</f>
        <v>9</v>
      </c>
      <c r="J13" s="272" t="s">
        <v>140</v>
      </c>
      <c r="K13" s="273">
        <f>Q28</f>
        <v>20</v>
      </c>
      <c r="L13" s="274">
        <f>O32</f>
        <v>0</v>
      </c>
      <c r="M13" s="275" t="s">
        <v>140</v>
      </c>
      <c r="N13" s="276">
        <f>Q32</f>
        <v>20</v>
      </c>
      <c r="O13" s="277">
        <f>C13+I13+L13</f>
        <v>9</v>
      </c>
      <c r="P13" s="278" t="s">
        <v>140</v>
      </c>
      <c r="Q13" s="279">
        <f>E13+K13+N13</f>
        <v>60</v>
      </c>
      <c r="R13" s="283">
        <v>4</v>
      </c>
    </row>
    <row r="14" spans="1:18" ht="15.75" customHeight="1">
      <c r="A14" s="264"/>
      <c r="B14" s="236"/>
      <c r="C14" s="274"/>
      <c r="D14" s="275"/>
      <c r="E14" s="275"/>
      <c r="F14" s="255"/>
      <c r="G14" s="255"/>
      <c r="H14" s="255"/>
      <c r="I14" s="272"/>
      <c r="J14" s="272"/>
      <c r="K14" s="273"/>
      <c r="L14" s="274"/>
      <c r="M14" s="275"/>
      <c r="N14" s="276"/>
      <c r="O14" s="277"/>
      <c r="P14" s="278"/>
      <c r="Q14" s="279"/>
      <c r="R14" s="283"/>
    </row>
    <row r="15" spans="1:18" ht="15" customHeight="1">
      <c r="A15" s="264">
        <v>3</v>
      </c>
      <c r="B15" s="236" t="str">
        <f>'Nasazení do skupin'!B15</f>
        <v>TJ Radomyšl, z.s. "B" -</v>
      </c>
      <c r="C15" s="267">
        <f>K7</f>
        <v>1</v>
      </c>
      <c r="D15" s="265" t="s">
        <v>140</v>
      </c>
      <c r="E15" s="266">
        <f>I7</f>
        <v>2</v>
      </c>
      <c r="F15" s="281">
        <f>K11</f>
        <v>2</v>
      </c>
      <c r="G15" s="282" t="s">
        <v>140</v>
      </c>
      <c r="H15" s="282">
        <f>I11</f>
        <v>0</v>
      </c>
      <c r="I15" s="291"/>
      <c r="J15" s="291"/>
      <c r="K15" s="291"/>
      <c r="L15" s="265">
        <f>Q33</f>
        <v>2</v>
      </c>
      <c r="M15" s="265" t="s">
        <v>140</v>
      </c>
      <c r="N15" s="266">
        <f>O33</f>
        <v>0</v>
      </c>
      <c r="O15" s="268">
        <f>C15+F15+L15</f>
        <v>5</v>
      </c>
      <c r="P15" s="269" t="s">
        <v>140</v>
      </c>
      <c r="Q15" s="270">
        <f>E15+H15+N15</f>
        <v>2</v>
      </c>
      <c r="R15" s="271">
        <v>4</v>
      </c>
    </row>
    <row r="16" spans="1:18" ht="15.75" customHeight="1">
      <c r="A16" s="264"/>
      <c r="B16" s="236"/>
      <c r="C16" s="267"/>
      <c r="D16" s="265"/>
      <c r="E16" s="266"/>
      <c r="F16" s="281"/>
      <c r="G16" s="282"/>
      <c r="H16" s="282"/>
      <c r="I16" s="291"/>
      <c r="J16" s="291"/>
      <c r="K16" s="291"/>
      <c r="L16" s="265"/>
      <c r="M16" s="265"/>
      <c r="N16" s="266"/>
      <c r="O16" s="268"/>
      <c r="P16" s="269"/>
      <c r="Q16" s="270"/>
      <c r="R16" s="271"/>
    </row>
    <row r="17" spans="1:18" ht="15" customHeight="1">
      <c r="A17" s="264"/>
      <c r="B17" s="236"/>
      <c r="C17" s="274">
        <f>K9</f>
        <v>21</v>
      </c>
      <c r="D17" s="275" t="s">
        <v>140</v>
      </c>
      <c r="E17" s="276">
        <f>I9</f>
        <v>28</v>
      </c>
      <c r="F17" s="274">
        <f>K13</f>
        <v>20</v>
      </c>
      <c r="G17" s="275" t="s">
        <v>140</v>
      </c>
      <c r="H17" s="275">
        <f>I13</f>
        <v>9</v>
      </c>
      <c r="I17" s="291"/>
      <c r="J17" s="291"/>
      <c r="K17" s="291"/>
      <c r="L17" s="284">
        <f>Q34</f>
        <v>20</v>
      </c>
      <c r="M17" s="284" t="s">
        <v>140</v>
      </c>
      <c r="N17" s="285">
        <f>O34</f>
        <v>8</v>
      </c>
      <c r="O17" s="277">
        <f>C17+F17+L17</f>
        <v>61</v>
      </c>
      <c r="P17" s="278" t="s">
        <v>140</v>
      </c>
      <c r="Q17" s="279">
        <f>E17+H17+N17</f>
        <v>45</v>
      </c>
      <c r="R17" s="283">
        <v>2</v>
      </c>
    </row>
    <row r="18" spans="1:18" ht="15.75" customHeight="1">
      <c r="A18" s="264"/>
      <c r="B18" s="236"/>
      <c r="C18" s="274"/>
      <c r="D18" s="275"/>
      <c r="E18" s="276"/>
      <c r="F18" s="274"/>
      <c r="G18" s="275"/>
      <c r="H18" s="275"/>
      <c r="I18" s="291"/>
      <c r="J18" s="291"/>
      <c r="K18" s="291"/>
      <c r="L18" s="284"/>
      <c r="M18" s="284"/>
      <c r="N18" s="285"/>
      <c r="O18" s="277"/>
      <c r="P18" s="278"/>
      <c r="Q18" s="279"/>
      <c r="R18" s="283"/>
    </row>
    <row r="19" spans="1:18" ht="15" customHeight="1">
      <c r="A19" s="264">
        <v>4</v>
      </c>
      <c r="B19" s="236" t="str">
        <f>'Nasazení do skupin'!B16</f>
        <v>T.J. SOKOL Holice "D" - náhr.</v>
      </c>
      <c r="C19" s="267">
        <f>N7</f>
        <v>0</v>
      </c>
      <c r="D19" s="265" t="s">
        <v>140</v>
      </c>
      <c r="E19" s="266">
        <f>L7</f>
        <v>2</v>
      </c>
      <c r="F19" s="267">
        <f>N11</f>
        <v>2</v>
      </c>
      <c r="G19" s="265" t="s">
        <v>140</v>
      </c>
      <c r="H19" s="266">
        <f>L11</f>
        <v>0</v>
      </c>
      <c r="I19" s="281">
        <f>N15</f>
        <v>0</v>
      </c>
      <c r="J19" s="282" t="s">
        <v>140</v>
      </c>
      <c r="K19" s="282">
        <f>L15</f>
        <v>2</v>
      </c>
      <c r="L19" s="261">
        <v>2018</v>
      </c>
      <c r="M19" s="261"/>
      <c r="N19" s="261"/>
      <c r="O19" s="269">
        <f>C19+F19+I19</f>
        <v>2</v>
      </c>
      <c r="P19" s="269" t="s">
        <v>140</v>
      </c>
      <c r="Q19" s="270">
        <f>E19+H19+K19</f>
        <v>4</v>
      </c>
      <c r="R19" s="271">
        <v>2</v>
      </c>
    </row>
    <row r="20" spans="1:18" ht="15.75" customHeight="1">
      <c r="A20" s="264"/>
      <c r="B20" s="236"/>
      <c r="C20" s="267"/>
      <c r="D20" s="265"/>
      <c r="E20" s="266"/>
      <c r="F20" s="267"/>
      <c r="G20" s="265"/>
      <c r="H20" s="266"/>
      <c r="I20" s="281"/>
      <c r="J20" s="282"/>
      <c r="K20" s="282"/>
      <c r="L20" s="261"/>
      <c r="M20" s="261"/>
      <c r="N20" s="261"/>
      <c r="O20" s="269"/>
      <c r="P20" s="269"/>
      <c r="Q20" s="270"/>
      <c r="R20" s="271"/>
    </row>
    <row r="21" spans="1:18" ht="15" customHeight="1">
      <c r="A21" s="264"/>
      <c r="B21" s="236"/>
      <c r="C21" s="274">
        <f>N9</f>
        <v>5</v>
      </c>
      <c r="D21" s="275" t="s">
        <v>140</v>
      </c>
      <c r="E21" s="276">
        <f>L9</f>
        <v>20</v>
      </c>
      <c r="F21" s="274">
        <f>N13</f>
        <v>20</v>
      </c>
      <c r="G21" s="275" t="s">
        <v>140</v>
      </c>
      <c r="H21" s="276">
        <f>L13</f>
        <v>0</v>
      </c>
      <c r="I21" s="274">
        <f>N17</f>
        <v>8</v>
      </c>
      <c r="J21" s="275" t="s">
        <v>140</v>
      </c>
      <c r="K21" s="275">
        <f>L17</f>
        <v>20</v>
      </c>
      <c r="L21" s="261"/>
      <c r="M21" s="261"/>
      <c r="N21" s="261"/>
      <c r="O21" s="286">
        <f>C21+F21+I21</f>
        <v>33</v>
      </c>
      <c r="P21" s="278" t="s">
        <v>140</v>
      </c>
      <c r="Q21" s="279">
        <f>E21+H21+K21</f>
        <v>40</v>
      </c>
      <c r="R21" s="283">
        <v>3</v>
      </c>
    </row>
    <row r="22" spans="1:18" ht="15.75" customHeight="1">
      <c r="A22" s="264"/>
      <c r="B22" s="236"/>
      <c r="C22" s="274"/>
      <c r="D22" s="275"/>
      <c r="E22" s="276"/>
      <c r="F22" s="274"/>
      <c r="G22" s="275"/>
      <c r="H22" s="276"/>
      <c r="I22" s="274"/>
      <c r="J22" s="275"/>
      <c r="K22" s="275"/>
      <c r="L22" s="261"/>
      <c r="M22" s="261"/>
      <c r="N22" s="261"/>
      <c r="O22" s="286"/>
      <c r="P22" s="278"/>
      <c r="Q22" s="279"/>
      <c r="R22" s="283"/>
    </row>
    <row r="24" spans="1:18" ht="24.75" customHeight="1">
      <c r="A24" s="287" t="s">
        <v>141</v>
      </c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</row>
    <row r="25" spans="1:19" ht="15" customHeight="1">
      <c r="A25" s="288">
        <v>1</v>
      </c>
      <c r="B25" s="289" t="str">
        <f>B7</f>
        <v>NK CLIMAX Vsetín "A" -</v>
      </c>
      <c r="C25" s="289"/>
      <c r="D25" s="289" t="s">
        <v>140</v>
      </c>
      <c r="E25" s="289" t="str">
        <f>B19</f>
        <v>T.J. SOKOL Holice "D" - náhr.</v>
      </c>
      <c r="F25" s="289"/>
      <c r="G25" s="289"/>
      <c r="H25" s="289"/>
      <c r="I25" s="289"/>
      <c r="J25" s="289"/>
      <c r="K25" s="289"/>
      <c r="L25" s="289"/>
      <c r="M25" s="289"/>
      <c r="N25" s="289"/>
      <c r="O25" s="77">
        <v>2</v>
      </c>
      <c r="P25" s="78" t="s">
        <v>140</v>
      </c>
      <c r="Q25" s="78">
        <v>0</v>
      </c>
      <c r="R25" s="79" t="s">
        <v>142</v>
      </c>
      <c r="S25" s="13"/>
    </row>
    <row r="26" spans="1:19" ht="15" customHeight="1">
      <c r="A26" s="288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80">
        <v>20</v>
      </c>
      <c r="P26" s="78" t="s">
        <v>140</v>
      </c>
      <c r="Q26" s="30">
        <v>5</v>
      </c>
      <c r="R26" s="79" t="s">
        <v>143</v>
      </c>
      <c r="S26" s="13"/>
    </row>
    <row r="27" spans="1:18" ht="15" customHeight="1">
      <c r="A27" s="288">
        <v>2</v>
      </c>
      <c r="B27" s="289" t="str">
        <f>B11</f>
        <v>TJ SLAVOJ Český Brod "C" -</v>
      </c>
      <c r="C27" s="289"/>
      <c r="D27" s="289" t="s">
        <v>140</v>
      </c>
      <c r="E27" s="289" t="str">
        <f>B15</f>
        <v>TJ Radomyšl, z.s. "B" -</v>
      </c>
      <c r="F27" s="289"/>
      <c r="G27" s="289"/>
      <c r="H27" s="289"/>
      <c r="I27" s="289"/>
      <c r="J27" s="289"/>
      <c r="K27" s="289"/>
      <c r="L27" s="289"/>
      <c r="M27" s="289"/>
      <c r="N27" s="289"/>
      <c r="O27" s="77">
        <v>0</v>
      </c>
      <c r="P27" s="78" t="s">
        <v>140</v>
      </c>
      <c r="Q27" s="78">
        <v>2</v>
      </c>
      <c r="R27" s="79" t="s">
        <v>142</v>
      </c>
    </row>
    <row r="28" spans="1:18" ht="15" customHeight="1">
      <c r="A28" s="288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80">
        <v>9</v>
      </c>
      <c r="P28" s="78" t="s">
        <v>140</v>
      </c>
      <c r="Q28" s="30">
        <v>20</v>
      </c>
      <c r="R28" s="79" t="s">
        <v>143</v>
      </c>
    </row>
    <row r="29" spans="1:18" ht="12.75" customHeight="1">
      <c r="A29" s="288">
        <v>3</v>
      </c>
      <c r="B29" s="289" t="str">
        <f>B15</f>
        <v>TJ Radomyšl, z.s. "B" -</v>
      </c>
      <c r="C29" s="289"/>
      <c r="D29" s="289" t="s">
        <v>140</v>
      </c>
      <c r="E29" s="289" t="str">
        <f>B7</f>
        <v>NK CLIMAX Vsetín "A" -</v>
      </c>
      <c r="F29" s="289"/>
      <c r="G29" s="289"/>
      <c r="H29" s="289"/>
      <c r="I29" s="289"/>
      <c r="J29" s="289"/>
      <c r="K29" s="289"/>
      <c r="L29" s="289"/>
      <c r="M29" s="289"/>
      <c r="N29" s="289"/>
      <c r="O29" s="77">
        <v>1</v>
      </c>
      <c r="P29" s="78" t="s">
        <v>140</v>
      </c>
      <c r="Q29" s="78">
        <v>2</v>
      </c>
      <c r="R29" s="79" t="s">
        <v>142</v>
      </c>
    </row>
    <row r="30" spans="1:18" ht="12.75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80">
        <v>21</v>
      </c>
      <c r="P30" s="78" t="s">
        <v>140</v>
      </c>
      <c r="Q30" s="30">
        <v>28</v>
      </c>
      <c r="R30" s="79" t="s">
        <v>143</v>
      </c>
    </row>
    <row r="31" spans="1:18" ht="15" customHeight="1">
      <c r="A31" s="288">
        <v>4</v>
      </c>
      <c r="B31" s="289" t="str">
        <f>B11</f>
        <v>TJ SLAVOJ Český Brod "C" -</v>
      </c>
      <c r="C31" s="289"/>
      <c r="D31" s="289" t="s">
        <v>140</v>
      </c>
      <c r="E31" s="289" t="str">
        <f>B19</f>
        <v>T.J. SOKOL Holice "D" - náhr.</v>
      </c>
      <c r="F31" s="289"/>
      <c r="G31" s="289"/>
      <c r="H31" s="289"/>
      <c r="I31" s="289"/>
      <c r="J31" s="289"/>
      <c r="K31" s="289"/>
      <c r="L31" s="289"/>
      <c r="M31" s="289"/>
      <c r="N31" s="289"/>
      <c r="O31" s="77">
        <v>0</v>
      </c>
      <c r="P31" s="78" t="s">
        <v>140</v>
      </c>
      <c r="Q31" s="78">
        <v>2</v>
      </c>
      <c r="R31" s="79" t="s">
        <v>142</v>
      </c>
    </row>
    <row r="32" spans="1:18" ht="15.75" customHeight="1">
      <c r="A32" s="288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80">
        <v>0</v>
      </c>
      <c r="P32" s="78" t="s">
        <v>140</v>
      </c>
      <c r="Q32" s="30">
        <v>20</v>
      </c>
      <c r="R32" s="79" t="s">
        <v>143</v>
      </c>
    </row>
    <row r="33" spans="1:18" ht="15" customHeight="1">
      <c r="A33" s="288">
        <v>5</v>
      </c>
      <c r="B33" s="289" t="str">
        <f>B19</f>
        <v>T.J. SOKOL Holice "D" - náhr.</v>
      </c>
      <c r="C33" s="289"/>
      <c r="D33" s="289" t="s">
        <v>140</v>
      </c>
      <c r="E33" s="289" t="str">
        <f>B15</f>
        <v>TJ Radomyšl, z.s. "B" -</v>
      </c>
      <c r="F33" s="289"/>
      <c r="G33" s="289"/>
      <c r="H33" s="289"/>
      <c r="I33" s="289"/>
      <c r="J33" s="289"/>
      <c r="K33" s="289"/>
      <c r="L33" s="289"/>
      <c r="M33" s="289"/>
      <c r="N33" s="289"/>
      <c r="O33" s="77">
        <v>0</v>
      </c>
      <c r="P33" s="78" t="s">
        <v>140</v>
      </c>
      <c r="Q33" s="78">
        <v>2</v>
      </c>
      <c r="R33" s="79" t="s">
        <v>142</v>
      </c>
    </row>
    <row r="34" spans="1:18" ht="15" customHeight="1">
      <c r="A34" s="288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80">
        <v>8</v>
      </c>
      <c r="P34" s="78" t="s">
        <v>140</v>
      </c>
      <c r="Q34" s="30">
        <v>20</v>
      </c>
      <c r="R34" s="79" t="s">
        <v>143</v>
      </c>
    </row>
    <row r="35" spans="1:18" ht="15" customHeight="1">
      <c r="A35" s="288">
        <v>6</v>
      </c>
      <c r="B35" s="289" t="str">
        <f>B7</f>
        <v>NK CLIMAX Vsetín "A" -</v>
      </c>
      <c r="C35" s="289"/>
      <c r="D35" s="289" t="s">
        <v>140</v>
      </c>
      <c r="E35" s="289" t="str">
        <f>B11</f>
        <v>TJ SLAVOJ Český Brod "C" -</v>
      </c>
      <c r="F35" s="289"/>
      <c r="G35" s="289"/>
      <c r="H35" s="289"/>
      <c r="I35" s="289"/>
      <c r="J35" s="289"/>
      <c r="K35" s="289"/>
      <c r="L35" s="289"/>
      <c r="M35" s="289"/>
      <c r="N35" s="289"/>
      <c r="O35" s="77">
        <v>2</v>
      </c>
      <c r="P35" s="78" t="s">
        <v>140</v>
      </c>
      <c r="Q35" s="78">
        <v>0</v>
      </c>
      <c r="R35" s="79" t="s">
        <v>142</v>
      </c>
    </row>
    <row r="36" spans="1:18" ht="15" customHeight="1">
      <c r="A36" s="288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80">
        <v>20</v>
      </c>
      <c r="P36" s="78" t="s">
        <v>140</v>
      </c>
      <c r="Q36" s="30">
        <v>0</v>
      </c>
      <c r="R36" s="79" t="s">
        <v>143</v>
      </c>
    </row>
    <row r="50" ht="14.25" customHeight="1"/>
    <row r="51" ht="14.25" customHeight="1"/>
    <row r="53" ht="14.25" customHeight="1"/>
    <row r="54" ht="14.25" customHeight="1"/>
    <row r="67" ht="14.25" customHeight="1"/>
    <row r="68" ht="14.25" customHeight="1"/>
    <row r="85" ht="14.25" customHeight="1"/>
    <row r="86" ht="14.25" customHeight="1"/>
    <row r="103" ht="14.25" customHeight="1"/>
    <row r="104" ht="14.25" customHeight="1"/>
    <row r="121" ht="14.25" customHeight="1"/>
    <row r="122" ht="14.25" customHeight="1"/>
    <row r="139" ht="14.25" customHeight="1"/>
    <row r="140" ht="14.25" customHeight="1"/>
  </sheetData>
  <sheetProtection selectLockedCells="1" selectUnlockedCells="1"/>
  <mergeCells count="150">
    <mergeCell ref="A35:A36"/>
    <mergeCell ref="B35:C36"/>
    <mergeCell ref="D35:D36"/>
    <mergeCell ref="E35:N36"/>
    <mergeCell ref="A31:A32"/>
    <mergeCell ref="B31:C32"/>
    <mergeCell ref="D31:D32"/>
    <mergeCell ref="E31:N32"/>
    <mergeCell ref="A33:A34"/>
    <mergeCell ref="B33:C34"/>
    <mergeCell ref="D33:D34"/>
    <mergeCell ref="E33:N34"/>
    <mergeCell ref="A27:A28"/>
    <mergeCell ref="B27:C28"/>
    <mergeCell ref="D27:D28"/>
    <mergeCell ref="E27:N28"/>
    <mergeCell ref="A29:A30"/>
    <mergeCell ref="B29:C30"/>
    <mergeCell ref="D29:D30"/>
    <mergeCell ref="E29:N30"/>
    <mergeCell ref="O21:O22"/>
    <mergeCell ref="P21:P22"/>
    <mergeCell ref="Q21:Q22"/>
    <mergeCell ref="R21:R22"/>
    <mergeCell ref="A24:R24"/>
    <mergeCell ref="A25:A26"/>
    <mergeCell ref="B25:C26"/>
    <mergeCell ref="D25:D26"/>
    <mergeCell ref="E25:N26"/>
    <mergeCell ref="O19:O20"/>
    <mergeCell ref="P19:P20"/>
    <mergeCell ref="Q19:Q20"/>
    <mergeCell ref="R19:R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L19:N22"/>
    <mergeCell ref="I21:I22"/>
    <mergeCell ref="J21:J22"/>
    <mergeCell ref="K21:K22"/>
    <mergeCell ref="O17:O18"/>
    <mergeCell ref="P17:P18"/>
    <mergeCell ref="Q17:Q18"/>
    <mergeCell ref="R17:R18"/>
    <mergeCell ref="A19:A22"/>
    <mergeCell ref="B19:B22"/>
    <mergeCell ref="C19:C20"/>
    <mergeCell ref="D19:D20"/>
    <mergeCell ref="E19:E20"/>
    <mergeCell ref="F19:F20"/>
    <mergeCell ref="O15:O16"/>
    <mergeCell ref="P15:P16"/>
    <mergeCell ref="Q15:Q16"/>
    <mergeCell ref="R15:R16"/>
    <mergeCell ref="C17:C18"/>
    <mergeCell ref="D17:D18"/>
    <mergeCell ref="E17:E18"/>
    <mergeCell ref="F17:F18"/>
    <mergeCell ref="G17:G18"/>
    <mergeCell ref="H17:H18"/>
    <mergeCell ref="G15:G16"/>
    <mergeCell ref="H15:H16"/>
    <mergeCell ref="I15:K18"/>
    <mergeCell ref="L15:L16"/>
    <mergeCell ref="M15:M16"/>
    <mergeCell ref="N15:N16"/>
    <mergeCell ref="L17:L18"/>
    <mergeCell ref="M17:M18"/>
    <mergeCell ref="N17:N18"/>
    <mergeCell ref="O13:O14"/>
    <mergeCell ref="P13:P14"/>
    <mergeCell ref="Q13:Q14"/>
    <mergeCell ref="R13:R14"/>
    <mergeCell ref="A15:A18"/>
    <mergeCell ref="B15:B18"/>
    <mergeCell ref="C15:C16"/>
    <mergeCell ref="D15:D16"/>
    <mergeCell ref="E15:E16"/>
    <mergeCell ref="F15:F16"/>
    <mergeCell ref="R11:R12"/>
    <mergeCell ref="C13:C14"/>
    <mergeCell ref="D13:D14"/>
    <mergeCell ref="E13:E14"/>
    <mergeCell ref="I13:I14"/>
    <mergeCell ref="J13:J14"/>
    <mergeCell ref="K13:K14"/>
    <mergeCell ref="L13:L14"/>
    <mergeCell ref="M13:M14"/>
    <mergeCell ref="N13:N14"/>
    <mergeCell ref="L11:L12"/>
    <mergeCell ref="M11:M12"/>
    <mergeCell ref="N11:N12"/>
    <mergeCell ref="O11:O12"/>
    <mergeCell ref="P11:P12"/>
    <mergeCell ref="Q11:Q12"/>
    <mergeCell ref="R9:R10"/>
    <mergeCell ref="A11:A14"/>
    <mergeCell ref="B11:B14"/>
    <mergeCell ref="C11:C12"/>
    <mergeCell ref="D11:D12"/>
    <mergeCell ref="E11:E12"/>
    <mergeCell ref="F11:H14"/>
    <mergeCell ref="I11:I12"/>
    <mergeCell ref="J11:J12"/>
    <mergeCell ref="K11:K12"/>
    <mergeCell ref="L9:L10"/>
    <mergeCell ref="M9:M10"/>
    <mergeCell ref="N9:N10"/>
    <mergeCell ref="O9:O10"/>
    <mergeCell ref="P9:P10"/>
    <mergeCell ref="Q9:Q10"/>
    <mergeCell ref="O7:O8"/>
    <mergeCell ref="P7:P8"/>
    <mergeCell ref="Q7:Q8"/>
    <mergeCell ref="R7:R8"/>
    <mergeCell ref="F9:F10"/>
    <mergeCell ref="G9:G10"/>
    <mergeCell ref="H9:H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10"/>
    <mergeCell ref="B7:B10"/>
    <mergeCell ref="C7:E10"/>
    <mergeCell ref="F7:F8"/>
    <mergeCell ref="G7:G8"/>
    <mergeCell ref="H7:H8"/>
    <mergeCell ref="A2:R3"/>
    <mergeCell ref="A4:B6"/>
    <mergeCell ref="C4:R4"/>
    <mergeCell ref="C5:E6"/>
    <mergeCell ref="F5:H6"/>
    <mergeCell ref="I5:K6"/>
    <mergeCell ref="L5:N6"/>
    <mergeCell ref="O5:Q5"/>
    <mergeCell ref="O6:Q6"/>
  </mergeCells>
  <printOptions/>
  <pageMargins left="0.5118055555555555" right="0.31527777777777777" top="0.7875" bottom="0.78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DAVID_L</dc:creator>
  <cp:keywords/>
  <dc:description/>
  <cp:lastModifiedBy>Škoda Ivan</cp:lastModifiedBy>
  <cp:lastPrinted>2018-11-09T14:33:15Z</cp:lastPrinted>
  <dcterms:created xsi:type="dcterms:W3CDTF">2014-08-25T10:10:33Z</dcterms:created>
  <dcterms:modified xsi:type="dcterms:W3CDTF">2018-11-13T10:07:28Z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