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chal Hostinský\Desktop\"/>
    </mc:Choice>
  </mc:AlternateContent>
  <xr:revisionPtr revIDLastSave="0" documentId="13_ncr:1_{AC2CF110-A1B9-4B3A-A398-916C1BA42912}" xr6:coauthVersionLast="45" xr6:coauthVersionMax="45" xr10:uidLastSave="{00000000-0000-0000-0000-000000000000}"/>
  <bookViews>
    <workbookView xWindow="-120" yWindow="-120" windowWidth="20730" windowHeight="11160" tabRatio="918" xr2:uid="{00000000-000D-0000-FFFF-FFFF00000000}"/>
  </bookViews>
  <sheets>
    <sheet name="Prezence 14.9." sheetId="24" r:id="rId1"/>
    <sheet name="Nasazení do skupin" sheetId="4" r:id="rId2"/>
    <sheet name="sk A" sheetId="33" r:id="rId3"/>
    <sheet name="A - výsledky" sheetId="34" r:id="rId4"/>
    <sheet name="sk B " sheetId="37" r:id="rId5"/>
    <sheet name="B - výsledky " sheetId="38" r:id="rId6"/>
    <sheet name="sk C" sheetId="8" r:id="rId7"/>
    <sheet name="C - výsledky" sheetId="17" r:id="rId8"/>
    <sheet name="sk D" sheetId="9" r:id="rId9"/>
    <sheet name="D - výsledky" sheetId="18" r:id="rId10"/>
    <sheet name="sk E" sheetId="28" r:id="rId11"/>
    <sheet name="E - výsledky" sheetId="29" r:id="rId12"/>
    <sheet name="sk F" sheetId="30" r:id="rId13"/>
    <sheet name="F - výsledky" sheetId="31" r:id="rId14"/>
    <sheet name="sk G " sheetId="41" r:id="rId15"/>
    <sheet name="G - výsledky" sheetId="40" r:id="rId16"/>
    <sheet name="sk H" sheetId="35" r:id="rId17"/>
    <sheet name="H - výsledky" sheetId="36" r:id="rId18"/>
    <sheet name="Zápasy" sheetId="20" r:id="rId19"/>
    <sheet name="KO " sheetId="21" r:id="rId20"/>
    <sheet name="Zápisy" sheetId="25" r:id="rId21"/>
  </sheets>
  <externalReferences>
    <externalReference r:id="rId22"/>
    <externalReference r:id="rId23"/>
  </externalReferences>
  <definedNames>
    <definedName name="_xlnm._FilterDatabase" localSheetId="18" hidden="1">Zápasy!$B$3:$H$27</definedName>
    <definedName name="contacted">[1]Pomucky!$C$2:$C$3</definedName>
    <definedName name="_xlnm.Print_Area" localSheetId="3">'A - výsledky'!$A$2:$R$30</definedName>
    <definedName name="_xlnm.Print_Area" localSheetId="5">'B - výsledky '!$A$2:$R$30</definedName>
    <definedName name="_xlnm.Print_Area" localSheetId="7">'C - výsledky'!$A$2:$R$30</definedName>
    <definedName name="_xlnm.Print_Area" localSheetId="9">'D - výsledky'!$A$2:$R$30</definedName>
    <definedName name="_xlnm.Print_Area" localSheetId="11">'E - výsledky'!$A$2:$R$30</definedName>
    <definedName name="_xlnm.Print_Area" localSheetId="13">'F - výsledky'!$A$2:$R$30</definedName>
    <definedName name="_xlnm.Print_Area" localSheetId="15">'G - výsledky'!$A$2:$R$30</definedName>
    <definedName name="_xlnm.Print_Area" localSheetId="17">'H - výsledky'!$A$2:$R$30</definedName>
    <definedName name="_xlnm.Print_Area" localSheetId="19">'KO '!$B$1:$G$35</definedName>
    <definedName name="_xlnm.Print_Area" localSheetId="0">'Prezence 14.9.'!$A$1:$M$32</definedName>
    <definedName name="_xlnm.Print_Area" localSheetId="2">'sk A'!$A$2:$R$22</definedName>
    <definedName name="_xlnm.Print_Area" localSheetId="4">'sk B '!$A$2:$R$22</definedName>
    <definedName name="_xlnm.Print_Area" localSheetId="6">'sk C'!$A$2:$R$22</definedName>
    <definedName name="_xlnm.Print_Area" localSheetId="8">'sk D'!$A$2:$R$22</definedName>
    <definedName name="_xlnm.Print_Area" localSheetId="10">'sk E'!$A$2:$R$36</definedName>
    <definedName name="_xlnm.Print_Area" localSheetId="12">'sk F'!$A$2:$R$22</definedName>
    <definedName name="_xlnm.Print_Area" localSheetId="14">'sk G '!$A$2:$R$22</definedName>
    <definedName name="_xlnm.Print_Area" localSheetId="16">'sk H'!$A$2:$R$22</definedName>
    <definedName name="_xlnm.Print_Area" localSheetId="18">Zápasy!$B$2:$I$27</definedName>
    <definedName name="_xlnm.Print_Area" localSheetId="20">Zápisy!$A$2:$S$38</definedName>
    <definedName name="Ucast">[1]Pomucky!$A$2:$A$3</definedName>
    <definedName name="volba" localSheetId="5">#REF!</definedName>
    <definedName name="volba" localSheetId="15">#REF!</definedName>
    <definedName name="volba" localSheetId="0">#REF!</definedName>
    <definedName name="volba" localSheetId="4">#REF!</definedName>
    <definedName name="volba" localSheetId="14">#REF!</definedName>
    <definedName name="volba" localSheetId="20">#REF!</definedName>
    <definedName name="volba">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4" l="1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D8" i="4"/>
  <c r="E8" i="4"/>
  <c r="F8" i="4"/>
  <c r="G8" i="4"/>
  <c r="H8" i="4"/>
  <c r="I8" i="4"/>
  <c r="J8" i="4"/>
  <c r="K8" i="4"/>
  <c r="L8" i="4"/>
  <c r="M8" i="4"/>
  <c r="D9" i="4"/>
  <c r="E9" i="4"/>
  <c r="F9" i="4"/>
  <c r="G9" i="4"/>
  <c r="H9" i="4"/>
  <c r="I9" i="4"/>
  <c r="J9" i="4"/>
  <c r="K9" i="4"/>
  <c r="L9" i="4"/>
  <c r="M9" i="4"/>
  <c r="D10" i="4"/>
  <c r="E10" i="4"/>
  <c r="F10" i="4"/>
  <c r="G10" i="4"/>
  <c r="H10" i="4"/>
  <c r="I10" i="4"/>
  <c r="J10" i="4"/>
  <c r="K10" i="4"/>
  <c r="L10" i="4"/>
  <c r="M10" i="4"/>
  <c r="D11" i="4"/>
  <c r="E11" i="4"/>
  <c r="F11" i="4"/>
  <c r="G11" i="4"/>
  <c r="H11" i="4"/>
  <c r="I11" i="4"/>
  <c r="J11" i="4"/>
  <c r="K11" i="4"/>
  <c r="L11" i="4"/>
  <c r="M11" i="4"/>
  <c r="D12" i="4"/>
  <c r="E12" i="4"/>
  <c r="F12" i="4"/>
  <c r="G12" i="4"/>
  <c r="H12" i="4"/>
  <c r="I12" i="4"/>
  <c r="J12" i="4"/>
  <c r="K12" i="4"/>
  <c r="L12" i="4"/>
  <c r="M12" i="4"/>
  <c r="D13" i="4"/>
  <c r="E13" i="4"/>
  <c r="F13" i="4"/>
  <c r="G13" i="4"/>
  <c r="H13" i="4"/>
  <c r="I13" i="4"/>
  <c r="J13" i="4"/>
  <c r="K13" i="4"/>
  <c r="L13" i="4"/>
  <c r="M13" i="4"/>
  <c r="D14" i="4"/>
  <c r="E14" i="4"/>
  <c r="F14" i="4"/>
  <c r="G14" i="4"/>
  <c r="H14" i="4"/>
  <c r="I14" i="4"/>
  <c r="J14" i="4"/>
  <c r="K14" i="4"/>
  <c r="L14" i="4"/>
  <c r="M14" i="4"/>
  <c r="D15" i="4"/>
  <c r="E15" i="4"/>
  <c r="F15" i="4"/>
  <c r="G15" i="4"/>
  <c r="H15" i="4"/>
  <c r="I15" i="4"/>
  <c r="J15" i="4"/>
  <c r="K15" i="4"/>
  <c r="L15" i="4"/>
  <c r="M15" i="4"/>
  <c r="D16" i="4"/>
  <c r="E16" i="4"/>
  <c r="F16" i="4"/>
  <c r="G16" i="4"/>
  <c r="H16" i="4"/>
  <c r="I16" i="4"/>
  <c r="J16" i="4"/>
  <c r="K16" i="4"/>
  <c r="L16" i="4"/>
  <c r="M16" i="4"/>
  <c r="D17" i="4"/>
  <c r="E17" i="4"/>
  <c r="F17" i="4"/>
  <c r="G17" i="4"/>
  <c r="H17" i="4"/>
  <c r="I17" i="4"/>
  <c r="J17" i="4"/>
  <c r="K17" i="4"/>
  <c r="L17" i="4"/>
  <c r="M17" i="4"/>
  <c r="D18" i="4"/>
  <c r="E18" i="4"/>
  <c r="F18" i="4"/>
  <c r="G18" i="4"/>
  <c r="H18" i="4"/>
  <c r="I18" i="4"/>
  <c r="J18" i="4"/>
  <c r="K18" i="4"/>
  <c r="L18" i="4"/>
  <c r="M18" i="4"/>
  <c r="D19" i="4"/>
  <c r="E19" i="4"/>
  <c r="F19" i="4"/>
  <c r="G19" i="4"/>
  <c r="H19" i="4"/>
  <c r="I19" i="4"/>
  <c r="J19" i="4"/>
  <c r="K19" i="4"/>
  <c r="L19" i="4"/>
  <c r="M19" i="4"/>
  <c r="D20" i="4"/>
  <c r="E20" i="4"/>
  <c r="F20" i="4"/>
  <c r="G20" i="4"/>
  <c r="H20" i="4"/>
  <c r="I20" i="4"/>
  <c r="J20" i="4"/>
  <c r="K20" i="4"/>
  <c r="L20" i="4"/>
  <c r="M20" i="4"/>
  <c r="D21" i="4"/>
  <c r="E21" i="4"/>
  <c r="F21" i="4"/>
  <c r="G21" i="4"/>
  <c r="H21" i="4"/>
  <c r="I21" i="4"/>
  <c r="J21" i="4"/>
  <c r="K21" i="4"/>
  <c r="L21" i="4"/>
  <c r="M21" i="4"/>
  <c r="D22" i="4"/>
  <c r="E22" i="4"/>
  <c r="F22" i="4"/>
  <c r="G22" i="4"/>
  <c r="H22" i="4"/>
  <c r="I22" i="4"/>
  <c r="J22" i="4"/>
  <c r="K22" i="4"/>
  <c r="L22" i="4"/>
  <c r="M22" i="4"/>
  <c r="D23" i="4"/>
  <c r="E23" i="4"/>
  <c r="F23" i="4"/>
  <c r="G23" i="4"/>
  <c r="H23" i="4"/>
  <c r="I23" i="4"/>
  <c r="J23" i="4"/>
  <c r="K23" i="4"/>
  <c r="L23" i="4"/>
  <c r="M23" i="4"/>
  <c r="D24" i="4"/>
  <c r="E24" i="4"/>
  <c r="F24" i="4"/>
  <c r="G24" i="4"/>
  <c r="H24" i="4"/>
  <c r="I24" i="4"/>
  <c r="J24" i="4"/>
  <c r="K24" i="4"/>
  <c r="L24" i="4"/>
  <c r="M24" i="4"/>
  <c r="D25" i="4"/>
  <c r="E25" i="4"/>
  <c r="F25" i="4"/>
  <c r="G25" i="4"/>
  <c r="H25" i="4"/>
  <c r="I25" i="4"/>
  <c r="J25" i="4"/>
  <c r="K25" i="4"/>
  <c r="L25" i="4"/>
  <c r="M25" i="4"/>
  <c r="D26" i="4"/>
  <c r="E26" i="4"/>
  <c r="F26" i="4"/>
  <c r="G26" i="4"/>
  <c r="H26" i="4"/>
  <c r="I26" i="4"/>
  <c r="J26" i="4"/>
  <c r="K26" i="4"/>
  <c r="L26" i="4"/>
  <c r="M26" i="4"/>
  <c r="D27" i="4"/>
  <c r="E27" i="4"/>
  <c r="F27" i="4"/>
  <c r="G27" i="4"/>
  <c r="H27" i="4"/>
  <c r="I27" i="4"/>
  <c r="J27" i="4"/>
  <c r="K27" i="4"/>
  <c r="L27" i="4"/>
  <c r="M27" i="4"/>
  <c r="D28" i="4"/>
  <c r="E28" i="4"/>
  <c r="F28" i="4"/>
  <c r="G28" i="4"/>
  <c r="H28" i="4"/>
  <c r="I28" i="4"/>
  <c r="J28" i="4"/>
  <c r="K28" i="4"/>
  <c r="L28" i="4"/>
  <c r="M28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B6" i="4"/>
  <c r="F49" i="20" l="1"/>
  <c r="F44" i="20"/>
  <c r="H33" i="20"/>
  <c r="F32" i="20"/>
  <c r="H40" i="20"/>
  <c r="E17" i="34" l="1"/>
  <c r="I9" i="34" s="1"/>
  <c r="C17" i="34"/>
  <c r="K9" i="34" s="1"/>
  <c r="E15" i="34"/>
  <c r="I7" i="34" s="1"/>
  <c r="C15" i="34"/>
  <c r="K13" i="34"/>
  <c r="F17" i="34" s="1"/>
  <c r="I13" i="34"/>
  <c r="H17" i="34" s="1"/>
  <c r="E13" i="34"/>
  <c r="K11" i="34"/>
  <c r="F15" i="34" s="1"/>
  <c r="I11" i="34"/>
  <c r="H15" i="34" s="1"/>
  <c r="H9" i="34"/>
  <c r="C13" i="34" s="1"/>
  <c r="F9" i="34"/>
  <c r="K7" i="34"/>
  <c r="H7" i="34"/>
  <c r="C11" i="34" s="1"/>
  <c r="F7" i="34"/>
  <c r="E11" i="34" s="1"/>
  <c r="AS129" i="41" l="1"/>
  <c r="AA129" i="41"/>
  <c r="AO127" i="41"/>
  <c r="AS110" i="41"/>
  <c r="AA110" i="41"/>
  <c r="AO108" i="41"/>
  <c r="C4" i="41"/>
  <c r="AA108" i="41" s="1"/>
  <c r="A2" i="41"/>
  <c r="E17" i="40"/>
  <c r="C17" i="40"/>
  <c r="E15" i="40"/>
  <c r="Q15" i="40" s="1"/>
  <c r="C15" i="40"/>
  <c r="K13" i="40"/>
  <c r="F17" i="40" s="1"/>
  <c r="I13" i="40"/>
  <c r="H17" i="40" s="1"/>
  <c r="E13" i="40"/>
  <c r="Q13" i="40" s="1"/>
  <c r="K11" i="40"/>
  <c r="F15" i="40" s="1"/>
  <c r="I11" i="40"/>
  <c r="H15" i="40" s="1"/>
  <c r="I9" i="40"/>
  <c r="H9" i="40"/>
  <c r="C13" i="40" s="1"/>
  <c r="F9" i="40"/>
  <c r="H7" i="40"/>
  <c r="C11" i="40" s="1"/>
  <c r="O11" i="40" s="1"/>
  <c r="F7" i="40"/>
  <c r="C4" i="40"/>
  <c r="A2" i="40"/>
  <c r="B22" i="4"/>
  <c r="B15" i="4"/>
  <c r="B11" i="9" s="1"/>
  <c r="H21" i="20"/>
  <c r="F21" i="20"/>
  <c r="H13" i="20"/>
  <c r="F13" i="20"/>
  <c r="H5" i="20"/>
  <c r="E17" i="38"/>
  <c r="C17" i="38"/>
  <c r="E15" i="38"/>
  <c r="C15" i="38"/>
  <c r="K13" i="38"/>
  <c r="F17" i="38" s="1"/>
  <c r="I13" i="38"/>
  <c r="H17" i="38" s="1"/>
  <c r="K11" i="38"/>
  <c r="F15" i="38" s="1"/>
  <c r="I11" i="38"/>
  <c r="H15" i="38" s="1"/>
  <c r="I9" i="38"/>
  <c r="H9" i="38"/>
  <c r="C13" i="38" s="1"/>
  <c r="F9" i="38"/>
  <c r="E13" i="38" s="1"/>
  <c r="I7" i="38"/>
  <c r="H7" i="38"/>
  <c r="C11" i="38" s="1"/>
  <c r="F7" i="38"/>
  <c r="E11" i="38" s="1"/>
  <c r="C4" i="38"/>
  <c r="A2" i="38"/>
  <c r="AS129" i="37"/>
  <c r="AA129" i="37"/>
  <c r="AO127" i="37"/>
  <c r="AS110" i="37"/>
  <c r="AA110" i="37"/>
  <c r="AO108" i="37"/>
  <c r="C4" i="37"/>
  <c r="AA127" i="37" s="1"/>
  <c r="A2" i="37"/>
  <c r="B19" i="4"/>
  <c r="B28" i="4"/>
  <c r="B25" i="4"/>
  <c r="B15" i="41" s="1"/>
  <c r="B10" i="4"/>
  <c r="B15" i="37" s="1"/>
  <c r="B7" i="4"/>
  <c r="B16" i="4"/>
  <c r="B13" i="4"/>
  <c r="B9" i="4"/>
  <c r="B11" i="38" s="1"/>
  <c r="E29" i="38" s="1"/>
  <c r="B21" i="4"/>
  <c r="B27" i="4"/>
  <c r="B18" i="4"/>
  <c r="B12" i="4"/>
  <c r="B23" i="4"/>
  <c r="B7" i="40" s="1"/>
  <c r="E25" i="40" s="1"/>
  <c r="B26" i="4"/>
  <c r="B20" i="4"/>
  <c r="B17" i="4"/>
  <c r="B8" i="4"/>
  <c r="B7" i="37" s="1"/>
  <c r="B14" i="4"/>
  <c r="B7" i="9" s="1"/>
  <c r="B11" i="4"/>
  <c r="B5" i="4"/>
  <c r="B7" i="33" s="1"/>
  <c r="Q11" i="38" l="1"/>
  <c r="H52" i="20"/>
  <c r="H48" i="20"/>
  <c r="F51" i="20"/>
  <c r="H10" i="20"/>
  <c r="B7" i="41"/>
  <c r="B15" i="40"/>
  <c r="B25" i="40" s="1"/>
  <c r="F10" i="20" s="1"/>
  <c r="O7" i="38"/>
  <c r="B15" i="38"/>
  <c r="B25" i="38" s="1"/>
  <c r="F5" i="20" s="1"/>
  <c r="Q13" i="38"/>
  <c r="O13" i="38"/>
  <c r="O15" i="38"/>
  <c r="O11" i="38"/>
  <c r="O9" i="38"/>
  <c r="K7" i="38"/>
  <c r="Q7" i="38" s="1"/>
  <c r="O13" i="40"/>
  <c r="O9" i="40"/>
  <c r="O15" i="40"/>
  <c r="I7" i="40"/>
  <c r="O7" i="40" s="1"/>
  <c r="K7" i="40"/>
  <c r="Q7" i="40" s="1"/>
  <c r="AA127" i="41"/>
  <c r="O17" i="40"/>
  <c r="Q17" i="40"/>
  <c r="K9" i="40"/>
  <c r="Q9" i="40" s="1"/>
  <c r="E27" i="40"/>
  <c r="E11" i="40"/>
  <c r="Q11" i="40" s="1"/>
  <c r="B29" i="40"/>
  <c r="B11" i="37"/>
  <c r="B7" i="38"/>
  <c r="E25" i="38" s="1"/>
  <c r="Q15" i="38"/>
  <c r="O17" i="38"/>
  <c r="Q17" i="38"/>
  <c r="B27" i="38"/>
  <c r="K9" i="38"/>
  <c r="Q9" i="38" s="1"/>
  <c r="AA108" i="37"/>
  <c r="H43" i="20" l="1"/>
  <c r="F35" i="20"/>
  <c r="F26" i="20"/>
  <c r="H34" i="20"/>
  <c r="H18" i="20"/>
  <c r="B29" i="38"/>
  <c r="E27" i="38"/>
  <c r="B24" i="4"/>
  <c r="B15" i="34"/>
  <c r="B11" i="33"/>
  <c r="B11" i="41" l="1"/>
  <c r="B11" i="40"/>
  <c r="B15" i="33"/>
  <c r="B11" i="34"/>
  <c r="B7" i="34"/>
  <c r="E29" i="40" l="1"/>
  <c r="B27" i="40"/>
  <c r="E17" i="36"/>
  <c r="I9" i="36" s="1"/>
  <c r="C17" i="36"/>
  <c r="K9" i="36" s="1"/>
  <c r="E15" i="36"/>
  <c r="I7" i="36" s="1"/>
  <c r="C15" i="36"/>
  <c r="K7" i="36" s="1"/>
  <c r="E17" i="31"/>
  <c r="I9" i="31" s="1"/>
  <c r="C17" i="31"/>
  <c r="K9" i="31" s="1"/>
  <c r="E15" i="31"/>
  <c r="I7" i="31" s="1"/>
  <c r="C15" i="31"/>
  <c r="K7" i="31" s="1"/>
  <c r="E17" i="29"/>
  <c r="I9" i="29" s="1"/>
  <c r="C17" i="29"/>
  <c r="K9" i="29" s="1"/>
  <c r="E15" i="29"/>
  <c r="I7" i="29" s="1"/>
  <c r="C15" i="29"/>
  <c r="K7" i="29" s="1"/>
  <c r="E17" i="18"/>
  <c r="I9" i="18" s="1"/>
  <c r="C17" i="18"/>
  <c r="K9" i="18" s="1"/>
  <c r="E15" i="18"/>
  <c r="I7" i="18" s="1"/>
  <c r="C15" i="18"/>
  <c r="K7" i="18" s="1"/>
  <c r="E17" i="17"/>
  <c r="I9" i="17" s="1"/>
  <c r="E15" i="17"/>
  <c r="I7" i="17" s="1"/>
  <c r="C17" i="17"/>
  <c r="K9" i="17" s="1"/>
  <c r="C15" i="17"/>
  <c r="K7" i="17" s="1"/>
  <c r="F39" i="20" l="1"/>
  <c r="F18" i="20"/>
  <c r="F52" i="20"/>
  <c r="F50" i="20"/>
  <c r="H46" i="20"/>
  <c r="H26" i="20"/>
  <c r="B15" i="36"/>
  <c r="B25" i="36" s="1"/>
  <c r="B15" i="35"/>
  <c r="B25" i="34"/>
  <c r="F4" i="20" s="1"/>
  <c r="B15" i="31"/>
  <c r="B25" i="31" s="1"/>
  <c r="B15" i="30"/>
  <c r="B15" i="29"/>
  <c r="B25" i="29" s="1"/>
  <c r="B15" i="28"/>
  <c r="B15" i="18"/>
  <c r="B25" i="18" s="1"/>
  <c r="H31" i="20" s="1"/>
  <c r="B15" i="9"/>
  <c r="B15" i="17"/>
  <c r="B25" i="17" s="1"/>
  <c r="B15" i="8"/>
  <c r="H30" i="20" l="1"/>
  <c r="H38" i="20"/>
  <c r="J25" i="25"/>
  <c r="S23" i="25"/>
  <c r="J23" i="25"/>
  <c r="J6" i="25"/>
  <c r="S4" i="25"/>
  <c r="J4" i="25"/>
  <c r="B25" i="25"/>
  <c r="B6" i="25"/>
  <c r="C15" i="20" l="1"/>
  <c r="C21" i="20"/>
  <c r="C20" i="20"/>
  <c r="C13" i="20"/>
  <c r="C12" i="20"/>
  <c r="K13" i="36" l="1"/>
  <c r="F17" i="36" s="1"/>
  <c r="I13" i="36"/>
  <c r="H17" i="36" s="1"/>
  <c r="K11" i="36"/>
  <c r="F15" i="36" s="1"/>
  <c r="I11" i="36"/>
  <c r="H15" i="36" s="1"/>
  <c r="H9" i="36"/>
  <c r="C13" i="36" s="1"/>
  <c r="F9" i="36"/>
  <c r="E13" i="36" s="1"/>
  <c r="H7" i="36"/>
  <c r="C11" i="36" s="1"/>
  <c r="F7" i="36"/>
  <c r="E11" i="36" s="1"/>
  <c r="K13" i="31"/>
  <c r="F17" i="31" s="1"/>
  <c r="I13" i="31"/>
  <c r="H17" i="31" s="1"/>
  <c r="K11" i="31"/>
  <c r="F15" i="31" s="1"/>
  <c r="I11" i="31"/>
  <c r="H15" i="31" s="1"/>
  <c r="H9" i="31"/>
  <c r="C13" i="31" s="1"/>
  <c r="F9" i="31"/>
  <c r="E13" i="31" s="1"/>
  <c r="H7" i="31"/>
  <c r="C11" i="31" s="1"/>
  <c r="F7" i="31"/>
  <c r="E11" i="31" s="1"/>
  <c r="K13" i="29"/>
  <c r="F17" i="29" s="1"/>
  <c r="I13" i="29"/>
  <c r="H17" i="29" s="1"/>
  <c r="K11" i="29"/>
  <c r="F15" i="29" s="1"/>
  <c r="I11" i="29"/>
  <c r="H15" i="29" s="1"/>
  <c r="H9" i="29"/>
  <c r="C13" i="29" s="1"/>
  <c r="F9" i="29"/>
  <c r="E13" i="29" s="1"/>
  <c r="H7" i="29"/>
  <c r="C11" i="29" s="1"/>
  <c r="F7" i="29"/>
  <c r="E11" i="29" s="1"/>
  <c r="K13" i="18"/>
  <c r="F17" i="18" s="1"/>
  <c r="I13" i="18"/>
  <c r="H17" i="18" s="1"/>
  <c r="K11" i="18"/>
  <c r="F15" i="18" s="1"/>
  <c r="I11" i="18"/>
  <c r="H15" i="18" s="1"/>
  <c r="H9" i="18"/>
  <c r="C13" i="18" s="1"/>
  <c r="F9" i="18"/>
  <c r="E13" i="18" s="1"/>
  <c r="H7" i="18"/>
  <c r="C11" i="18" s="1"/>
  <c r="F7" i="18"/>
  <c r="E11" i="18" s="1"/>
  <c r="H9" i="17"/>
  <c r="H7" i="17"/>
  <c r="F9" i="17"/>
  <c r="F7" i="17"/>
  <c r="B32" i="25" l="1"/>
  <c r="C4" i="36"/>
  <c r="A2" i="36"/>
  <c r="C4" i="35"/>
  <c r="A2" i="35"/>
  <c r="C4" i="34"/>
  <c r="A2" i="34"/>
  <c r="C4" i="33"/>
  <c r="A2" i="33"/>
  <c r="C4" i="31"/>
  <c r="A2" i="31"/>
  <c r="C4" i="30"/>
  <c r="A2" i="30"/>
  <c r="C4" i="29"/>
  <c r="A2" i="29"/>
  <c r="C4" i="28"/>
  <c r="A2" i="28"/>
  <c r="C4" i="18"/>
  <c r="A2" i="18"/>
  <c r="C4" i="9"/>
  <c r="A2" i="9"/>
  <c r="C4" i="17"/>
  <c r="A2" i="17"/>
  <c r="C4" i="8"/>
  <c r="A2" i="8"/>
  <c r="B11" i="36"/>
  <c r="B7" i="36"/>
  <c r="E25" i="36" s="1"/>
  <c r="E25" i="34"/>
  <c r="H4" i="20" s="1"/>
  <c r="B11" i="30"/>
  <c r="B7" i="31"/>
  <c r="E25" i="31" s="1"/>
  <c r="F38" i="20" s="1"/>
  <c r="B11" i="28"/>
  <c r="B7" i="29"/>
  <c r="E25" i="29" s="1"/>
  <c r="B7" i="18"/>
  <c r="E25" i="18" s="1"/>
  <c r="B11" i="17"/>
  <c r="E29" i="17" s="1"/>
  <c r="B7" i="17"/>
  <c r="H22" i="20" l="1"/>
  <c r="H39" i="20"/>
  <c r="B29" i="17"/>
  <c r="E25" i="17"/>
  <c r="E27" i="18"/>
  <c r="H15" i="20" s="1"/>
  <c r="E27" i="31"/>
  <c r="H8" i="20"/>
  <c r="E27" i="29"/>
  <c r="E27" i="34"/>
  <c r="E27" i="36"/>
  <c r="B29" i="34"/>
  <c r="B29" i="18"/>
  <c r="F8" i="20"/>
  <c r="B29" i="29"/>
  <c r="E29" i="34"/>
  <c r="B27" i="34"/>
  <c r="B29" i="36"/>
  <c r="B29" i="31"/>
  <c r="E29" i="36"/>
  <c r="B27" i="36"/>
  <c r="B11" i="35"/>
  <c r="B11" i="8"/>
  <c r="B11" i="18"/>
  <c r="B11" i="29"/>
  <c r="B11" i="31"/>
  <c r="B7" i="35"/>
  <c r="B7" i="8"/>
  <c r="B7" i="28"/>
  <c r="B7" i="30"/>
  <c r="F23" i="20" l="1"/>
  <c r="F43" i="20"/>
  <c r="H20" i="20"/>
  <c r="H41" i="20"/>
  <c r="F20" i="20"/>
  <c r="F45" i="20"/>
  <c r="H53" i="20"/>
  <c r="H51" i="20"/>
  <c r="H49" i="20"/>
  <c r="F22" i="20"/>
  <c r="F42" i="20"/>
  <c r="F12" i="20"/>
  <c r="F33" i="20"/>
  <c r="F25" i="20"/>
  <c r="F46" i="20"/>
  <c r="F24" i="20"/>
  <c r="F40" i="20"/>
  <c r="F53" i="20"/>
  <c r="H50" i="20"/>
  <c r="F47" i="20"/>
  <c r="H19" i="20"/>
  <c r="H35" i="20"/>
  <c r="H17" i="20"/>
  <c r="H37" i="20"/>
  <c r="F48" i="20"/>
  <c r="H42" i="20"/>
  <c r="F34" i="20"/>
  <c r="H16" i="20"/>
  <c r="H36" i="20"/>
  <c r="F27" i="20"/>
  <c r="H47" i="20"/>
  <c r="F41" i="20"/>
  <c r="H12" i="20"/>
  <c r="H32" i="20"/>
  <c r="E29" i="31"/>
  <c r="B27" i="31"/>
  <c r="B27" i="29"/>
  <c r="E29" i="29"/>
  <c r="H24" i="20" s="1"/>
  <c r="B27" i="18"/>
  <c r="F15" i="20" s="1"/>
  <c r="E29" i="18"/>
  <c r="F30" i="20" s="1"/>
  <c r="AS129" i="35"/>
  <c r="AO127" i="35"/>
  <c r="AA127" i="35"/>
  <c r="AS110" i="35"/>
  <c r="AA110" i="35"/>
  <c r="AO108" i="35"/>
  <c r="AA108" i="35"/>
  <c r="AS129" i="30"/>
  <c r="AO127" i="30"/>
  <c r="AA127" i="30"/>
  <c r="AS110" i="30"/>
  <c r="AA110" i="30"/>
  <c r="AO108" i="30"/>
  <c r="AA108" i="30"/>
  <c r="AA129" i="30"/>
  <c r="F17" i="20" l="1"/>
  <c r="H44" i="20"/>
  <c r="F36" i="20"/>
  <c r="F16" i="20"/>
  <c r="F37" i="20"/>
  <c r="H45" i="20"/>
  <c r="O15" i="31"/>
  <c r="O15" i="36"/>
  <c r="Q11" i="31"/>
  <c r="O13" i="36"/>
  <c r="Q13" i="31"/>
  <c r="H11" i="20"/>
  <c r="H9" i="20"/>
  <c r="Q7" i="31"/>
  <c r="Q13" i="29"/>
  <c r="O11" i="34"/>
  <c r="Q9" i="34"/>
  <c r="Q9" i="29"/>
  <c r="Q15" i="34"/>
  <c r="Q13" i="34"/>
  <c r="Q13" i="36"/>
  <c r="Q11" i="36"/>
  <c r="O11" i="36"/>
  <c r="Q9" i="36"/>
  <c r="H27" i="20"/>
  <c r="Q7" i="34"/>
  <c r="Q11" i="34"/>
  <c r="O13" i="34"/>
  <c r="Q17" i="31"/>
  <c r="Q9" i="31"/>
  <c r="Q15" i="31"/>
  <c r="Q11" i="29"/>
  <c r="O15" i="29"/>
  <c r="Q17" i="29"/>
  <c r="Q15" i="29"/>
  <c r="Q7" i="29"/>
  <c r="Q17" i="36"/>
  <c r="Q15" i="36"/>
  <c r="Q17" i="34"/>
  <c r="Q7" i="36"/>
  <c r="F11" i="20"/>
  <c r="O7" i="34"/>
  <c r="O9" i="34"/>
  <c r="O15" i="34"/>
  <c r="O17" i="34"/>
  <c r="O7" i="36"/>
  <c r="O9" i="36"/>
  <c r="O17" i="36"/>
  <c r="AA129" i="35"/>
  <c r="F19" i="20"/>
  <c r="F9" i="20"/>
  <c r="H25" i="20"/>
  <c r="O17" i="31"/>
  <c r="O7" i="31"/>
  <c r="O9" i="31"/>
  <c r="O11" i="31"/>
  <c r="O13" i="31"/>
  <c r="O17" i="29"/>
  <c r="O7" i="29"/>
  <c r="O9" i="29"/>
  <c r="O11" i="29"/>
  <c r="O13" i="29"/>
  <c r="C23" i="20" l="1"/>
  <c r="C22" i="20"/>
  <c r="C14" i="20"/>
  <c r="H7" i="20"/>
  <c r="K13" i="17"/>
  <c r="F17" i="17" s="1"/>
  <c r="I13" i="17"/>
  <c r="H17" i="17" s="1"/>
  <c r="K11" i="17"/>
  <c r="F15" i="17" s="1"/>
  <c r="I11" i="17"/>
  <c r="H15" i="17" s="1"/>
  <c r="C13" i="17"/>
  <c r="E13" i="17"/>
  <c r="C11" i="17"/>
  <c r="E11" i="17"/>
  <c r="H13" i="25" l="1"/>
  <c r="H17" i="25" s="1"/>
  <c r="O9" i="17"/>
  <c r="Q11" i="18"/>
  <c r="O15" i="18"/>
  <c r="Q17" i="17"/>
  <c r="O17" i="18"/>
  <c r="Q13" i="18"/>
  <c r="O13" i="18"/>
  <c r="Q17" i="18"/>
  <c r="O11" i="18"/>
  <c r="Q13" i="17"/>
  <c r="O17" i="17"/>
  <c r="O13" i="17"/>
  <c r="Q11" i="17"/>
  <c r="O11" i="17"/>
  <c r="O7" i="17"/>
  <c r="H23" i="20"/>
  <c r="Q15" i="18"/>
  <c r="Q7" i="18"/>
  <c r="Q9" i="18"/>
  <c r="O7" i="18"/>
  <c r="O9" i="18"/>
  <c r="O15" i="17"/>
  <c r="Q15" i="17"/>
  <c r="Q9" i="17"/>
  <c r="Q7" i="17"/>
  <c r="H6" i="20"/>
  <c r="H32" i="25"/>
  <c r="H19" i="25" l="1"/>
  <c r="P10" i="25"/>
  <c r="H18" i="25"/>
  <c r="I10" i="25"/>
  <c r="I29" i="25"/>
  <c r="P29" i="25"/>
  <c r="H37" i="25"/>
  <c r="H36" i="25"/>
  <c r="H38" i="25"/>
  <c r="F7" i="20"/>
  <c r="F6" i="20"/>
  <c r="E27" i="17"/>
  <c r="H14" i="20" s="1"/>
  <c r="B27" i="17"/>
  <c r="AS110" i="8"/>
  <c r="AO127" i="8"/>
  <c r="F14" i="20" l="1"/>
  <c r="F31" i="20"/>
  <c r="B13" i="25"/>
  <c r="P8" i="25" s="1"/>
  <c r="I27" i="25"/>
  <c r="P27" i="25"/>
  <c r="B37" i="25"/>
  <c r="B36" i="25"/>
  <c r="B38" i="25"/>
  <c r="AA108" i="8"/>
  <c r="AS129" i="8"/>
  <c r="AA127" i="8"/>
  <c r="AO108" i="8"/>
  <c r="AA110" i="8"/>
  <c r="AA129" i="8"/>
  <c r="I8" i="25" l="1"/>
  <c r="B18" i="25"/>
  <c r="B19" i="25"/>
  <c r="B17" i="25"/>
</calcChain>
</file>

<file path=xl/sharedStrings.xml><?xml version="1.0" encoding="utf-8"?>
<sst xmlns="http://schemas.openxmlformats.org/spreadsheetml/2006/main" count="1020" uniqueCount="254">
  <si>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</si>
  <si>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</si>
  <si>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</si>
  <si>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</si>
  <si>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</si>
  <si>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</si>
  <si>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</si>
  <si>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</si>
  <si>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</si>
  <si>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</si>
  <si>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</si>
  <si>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</si>
  <si>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</si>
  <si>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</si>
  <si>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</si>
  <si>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</si>
  <si>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</si>
  <si>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</si>
  <si>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</si>
  <si>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</si>
  <si>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</si>
  <si>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</si>
  <si>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</si>
  <si>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</si>
  <si>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</si>
  <si>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</si>
  <si>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</si>
  <si>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</si>
  <si>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</si>
  <si>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</si>
  <si>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</si>
  <si>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</si>
  <si>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</si>
  <si>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</si>
  <si>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</si>
  <si>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</si>
  <si>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</si>
  <si>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V.</t>
  </si>
  <si>
    <t>VÍTĚZ</t>
  </si>
  <si>
    <t>Čtvrtfinále</t>
  </si>
  <si>
    <t>Semifinále</t>
  </si>
  <si>
    <t>Finále</t>
  </si>
  <si>
    <t>E</t>
  </si>
  <si>
    <t>F</t>
  </si>
  <si>
    <t>G</t>
  </si>
  <si>
    <t>H</t>
  </si>
  <si>
    <t>Osmifinále</t>
  </si>
  <si>
    <t>OF1</t>
  </si>
  <si>
    <t>OF2</t>
  </si>
  <si>
    <t>OF3</t>
  </si>
  <si>
    <t>OF4</t>
  </si>
  <si>
    <t>OF5</t>
  </si>
  <si>
    <t>OF6</t>
  </si>
  <si>
    <t>OF7</t>
  </si>
  <si>
    <t>OF8</t>
  </si>
  <si>
    <t>Play-off</t>
  </si>
  <si>
    <t>VI.</t>
  </si>
  <si>
    <t>MČR</t>
  </si>
  <si>
    <t>T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</si>
  <si>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</si>
  <si>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</si>
  <si>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</si>
  <si>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</si>
  <si>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</si>
  <si>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</si>
  <si>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</si>
  <si>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</si>
  <si>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</si>
  <si>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</si>
  <si>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</si>
  <si>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</si>
  <si>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</si>
  <si>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</si>
  <si>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</si>
  <si>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</si>
  <si>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</si>
  <si>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</si>
  <si>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</si>
  <si>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</si>
  <si>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</si>
  <si>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</si>
  <si>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</si>
  <si>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</si>
  <si>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</si>
  <si>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3M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</si>
  <si>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</si>
  <si>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</si>
  <si>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</si>
  <si>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</si>
  <si>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</si>
  <si>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</si>
  <si>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</si>
  <si>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</si>
  <si>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</si>
  <si>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</si>
  <si>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</si>
  <si>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</si>
  <si>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PČNS dorostu dvojic</t>
  </si>
  <si>
    <t>Plzeň 29.2.2020</t>
  </si>
  <si>
    <t>D2</t>
  </si>
  <si>
    <t>SK Šacung Benešov 1947</t>
  </si>
  <si>
    <t>TJ Spartak Přerov A</t>
  </si>
  <si>
    <t>TJ Spartak Přerov B</t>
  </si>
  <si>
    <t>TJ Spartak Čelákovice B</t>
  </si>
  <si>
    <t>TJ Spartak Čelákovice A</t>
  </si>
  <si>
    <t>Areál Club Zruč-Senec A</t>
  </si>
  <si>
    <t>Areál Club Zruč-Senec B</t>
  </si>
  <si>
    <t>TJ Radomyšl A</t>
  </si>
  <si>
    <t>TJ Radomyšl C</t>
  </si>
  <si>
    <t>TJ Radomyšl B</t>
  </si>
  <si>
    <t>TJ Sokol Holice A</t>
  </si>
  <si>
    <t>TJ Sokol Holice B</t>
  </si>
  <si>
    <t>TJ Sokol Holice C</t>
  </si>
  <si>
    <t>Prezence PČNS dorostu dvojic Plzeň 29.2.2020</t>
  </si>
  <si>
    <t xml:space="preserve">TJ Pankrác </t>
  </si>
  <si>
    <t xml:space="preserve">SK Liapor - Witte Karlovy Vary A </t>
  </si>
  <si>
    <t>SK Liapor - Witte Karlovy Vary B</t>
  </si>
  <si>
    <t>TJ Peklo nad Zdobnicí A</t>
  </si>
  <si>
    <t>TJ Peklo nad Zdobnicí B</t>
  </si>
  <si>
    <t>MNK Modřice A</t>
  </si>
  <si>
    <t>MNK Modřice C</t>
  </si>
  <si>
    <t>MNK Modřice B</t>
  </si>
  <si>
    <t>TJ Slavoj Český Brod MIX</t>
  </si>
  <si>
    <t>Unitop SKP Žďár nad Sázavou, z.</t>
  </si>
  <si>
    <t xml:space="preserve">TJ Dynamo České Budějovice </t>
  </si>
  <si>
    <t>Rozpis zápasů PČNS Dorostenců dvojic Plzeň 29.2.2020</t>
  </si>
  <si>
    <t>Základní skupiny A- H</t>
  </si>
  <si>
    <t>Výsledek</t>
  </si>
  <si>
    <t>Předkolo 2</t>
  </si>
  <si>
    <t>Předkolo 1</t>
  </si>
  <si>
    <t>Předkolo 3</t>
  </si>
  <si>
    <t>Předkolo 4</t>
  </si>
  <si>
    <t>Předkolo 5</t>
  </si>
  <si>
    <t>Předkolo 6</t>
  </si>
  <si>
    <t>Předkolo 7</t>
  </si>
  <si>
    <t>Předkolo 8</t>
  </si>
  <si>
    <t xml:space="preserve">TJ Baník Stříbro </t>
  </si>
  <si>
    <t>Předkolo</t>
  </si>
  <si>
    <t>3. místo</t>
  </si>
  <si>
    <t>A2</t>
  </si>
  <si>
    <t>B2</t>
  </si>
  <si>
    <t>C2</t>
  </si>
  <si>
    <t>B3</t>
  </si>
  <si>
    <t>A3</t>
  </si>
  <si>
    <t>D3</t>
  </si>
  <si>
    <t>C3</t>
  </si>
  <si>
    <t>PČNS</t>
  </si>
  <si>
    <t>H2</t>
  </si>
  <si>
    <t>G2</t>
  </si>
  <si>
    <t>F2</t>
  </si>
  <si>
    <t>E2</t>
  </si>
  <si>
    <t>F3</t>
  </si>
  <si>
    <t>G3</t>
  </si>
  <si>
    <t>E3</t>
  </si>
  <si>
    <t>H3</t>
  </si>
  <si>
    <t>LOS SKUPIN</t>
  </si>
  <si>
    <t>TJ Baník Stříbro MIX  (výběr Plzeňského kraje)</t>
  </si>
  <si>
    <t>Matura Dainel</t>
  </si>
  <si>
    <t>Hejtík Dominik</t>
  </si>
  <si>
    <t>Doucek Michal</t>
  </si>
  <si>
    <t>Nesládek Petr</t>
  </si>
  <si>
    <t>Seidl Filip</t>
  </si>
  <si>
    <t>Hostinský Michal</t>
  </si>
  <si>
    <t>Sládek František</t>
  </si>
  <si>
    <t>Flekač Martin</t>
  </si>
  <si>
    <t>Laťák Richard</t>
  </si>
  <si>
    <t>Tolar Petr</t>
  </si>
  <si>
    <t>Nozar Miroslav</t>
  </si>
  <si>
    <t>Vašvader Emanuel</t>
  </si>
  <si>
    <t>Líbal Marek</t>
  </si>
  <si>
    <t>Křepelka Lubomír st.</t>
  </si>
  <si>
    <t>Dutka Jiří</t>
  </si>
  <si>
    <t>Hlavatý Vladimír</t>
  </si>
  <si>
    <t>Chvátal David</t>
  </si>
  <si>
    <t>Novotný Jan</t>
  </si>
  <si>
    <t>Škoda Petr</t>
  </si>
  <si>
    <t>Rott Tomáš</t>
  </si>
  <si>
    <t>Suchý Michal</t>
  </si>
  <si>
    <t>Šůcha Lukáš</t>
  </si>
  <si>
    <t>Hynek Michal</t>
  </si>
  <si>
    <t>Votava Lukáš</t>
  </si>
  <si>
    <t>Ježek Tomáš</t>
  </si>
  <si>
    <t>Vachulka Adam</t>
  </si>
  <si>
    <t>Havlík Tomáš</t>
  </si>
  <si>
    <t>Votava Tomáš</t>
  </si>
  <si>
    <t>Věženský Tomáš</t>
  </si>
  <si>
    <t>Pohl Václav</t>
  </si>
  <si>
    <t>Dreiseitl Jiří</t>
  </si>
  <si>
    <t>Veselý Dominik</t>
  </si>
  <si>
    <t>Vojtíšek Marek</t>
  </si>
  <si>
    <t>Sochůrek Tomáš</t>
  </si>
  <si>
    <t>Kubový Matěj</t>
  </si>
  <si>
    <t>Vohradník Vít</t>
  </si>
  <si>
    <t>Talpa Oliver</t>
  </si>
  <si>
    <t>Hanžl Jiří</t>
  </si>
  <si>
    <t>Tolar Lukáš</t>
  </si>
  <si>
    <t>Hokr Filip</t>
  </si>
  <si>
    <t>Nozar Dominik</t>
  </si>
  <si>
    <t>Sobotka Filip</t>
  </si>
  <si>
    <t>Kopejtko Jakub</t>
  </si>
  <si>
    <t>Henzl Adam</t>
  </si>
  <si>
    <t>Henzl Šimon</t>
  </si>
  <si>
    <t>Rendl Zdeněk</t>
  </si>
  <si>
    <t>Gregor Pavel</t>
  </si>
  <si>
    <t>Fries Ondřej</t>
  </si>
  <si>
    <t>Čižinský Josef</t>
  </si>
  <si>
    <t>Ferebauer Adam</t>
  </si>
  <si>
    <t>Kopecký Vojtěch</t>
  </si>
  <si>
    <t>Kotyza Lukáš</t>
  </si>
  <si>
    <t>Krunert Lukáš</t>
  </si>
  <si>
    <t>Šperlík Jan</t>
  </si>
  <si>
    <t>Fňukal Radek</t>
  </si>
  <si>
    <t>Krmášek David</t>
  </si>
  <si>
    <t>Brenner Tomáš</t>
  </si>
  <si>
    <t>Kolouch Patrik</t>
  </si>
  <si>
    <t>Jonas Michal</t>
  </si>
  <si>
    <t>Svoboda Michael</t>
  </si>
  <si>
    <t>Sluka Tomáš</t>
  </si>
  <si>
    <t>Nesnídal Štěpán</t>
  </si>
  <si>
    <t>Jedlička Martin</t>
  </si>
  <si>
    <t>Loffelmann Tomáš</t>
  </si>
  <si>
    <t>Boček Jakub</t>
  </si>
  <si>
    <t>Slavíček Josef</t>
  </si>
  <si>
    <t>Hanuš Tomáš</t>
  </si>
  <si>
    <t>Aberle Pavlína</t>
  </si>
  <si>
    <t>2:0</t>
  </si>
  <si>
    <t>0:2</t>
  </si>
  <si>
    <t>2:1</t>
  </si>
  <si>
    <t>1:2</t>
  </si>
  <si>
    <t>Unitop SKP Žďár nad Sázavou</t>
  </si>
  <si>
    <t>1:2 (10:5, 5:10, 9:10)</t>
  </si>
  <si>
    <t>2:0 (10:8, 10:8)</t>
  </si>
  <si>
    <t>2:0 (10:7, 10:7)</t>
  </si>
  <si>
    <t>2:0 (10:4, 10:6)</t>
  </si>
  <si>
    <t>2:0 (10:5, 10:7)</t>
  </si>
  <si>
    <t>2:0 (10:7, 10:6)</t>
  </si>
  <si>
    <t>2:0 (10:4, 10:4)</t>
  </si>
  <si>
    <t>2:0 (10:6, 10:8)</t>
  </si>
  <si>
    <t>2:0 (10:6, 10:7)</t>
  </si>
  <si>
    <t>2:1 (9:10, 10:9, 10:8)</t>
  </si>
  <si>
    <t>2:0 (10:5, 10:4)</t>
  </si>
  <si>
    <t>2:0 (10:6, 10:3)</t>
  </si>
  <si>
    <t>0:2 (9:10, 9:10)</t>
  </si>
  <si>
    <t>1:2 (10:9, 6:10, 8:10)</t>
  </si>
  <si>
    <t>2:1 (7:10, 10:4, 10:8)</t>
  </si>
  <si>
    <t>2:0 (10:6, 10:6)</t>
  </si>
  <si>
    <t>2:1(7:0, 10:8, 10:8)</t>
  </si>
  <si>
    <t>1:2 (10:3, 8:10, 8:10)</t>
  </si>
  <si>
    <t>0:2 (7:10, 2:10)</t>
  </si>
  <si>
    <t>1:2 (10:9, 6:10, 9:10)</t>
  </si>
  <si>
    <t>0:2 (5:10, 6:10)</t>
  </si>
  <si>
    <t>2:0 (10:4, 10:8)</t>
  </si>
  <si>
    <t>0:2 (8:10, 8:10)</t>
  </si>
  <si>
    <t>0:2 (7:10, 3:10)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</si>
</sst>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sz val="11"/>
      <name val="Arial CE"/>
      <charset val="238"/>
    </font>
    <font>
      <b/>
      <sz val="10"/>
      <color theme="1"/>
      <name val="Arial CE"/>
      <charset val="238"/>
    </font>
    <font>
      <b/>
      <i/>
      <sz val="10"/>
      <color theme="1"/>
      <name val="Arial CE"/>
      <charset val="238"/>
    </font>
    <font>
      <b/>
      <sz val="8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 CE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/>
  </cellStyleXfs>
  <cellXfs count="53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5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7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5" fillId="2" borderId="0" xfId="1" applyFill="1"/>
    <xf numFmtId="0" fontId="16" fillId="2" borderId="0" xfId="1" applyFont="1" applyFill="1"/>
    <xf numFmtId="0" fontId="0" fillId="0" borderId="0" xfId="0" applyAlignment="1">
      <alignment horizontal="center"/>
    </xf>
    <xf numFmtId="0" fontId="23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38" fillId="0" borderId="0" xfId="1" applyFont="1"/>
    <xf numFmtId="0" fontId="37" fillId="0" borderId="0" xfId="1" applyFont="1" applyAlignment="1">
      <alignment horizontal="center"/>
    </xf>
    <xf numFmtId="0" fontId="23" fillId="0" borderId="0" xfId="1" applyFont="1" applyBorder="1"/>
    <xf numFmtId="0" fontId="17" fillId="3" borderId="28" xfId="1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/>
    </xf>
    <xf numFmtId="0" fontId="17" fillId="3" borderId="29" xfId="1" applyFont="1" applyFill="1" applyBorder="1" applyAlignment="1">
      <alignment horizontal="center" vertical="center"/>
    </xf>
    <xf numFmtId="0" fontId="49" fillId="2" borderId="0" xfId="1" applyFont="1" applyFill="1"/>
    <xf numFmtId="0" fontId="48" fillId="2" borderId="0" xfId="1" applyFont="1" applyFill="1" applyBorder="1" applyAlignment="1">
      <alignment horizontal="center"/>
    </xf>
    <xf numFmtId="20" fontId="5" fillId="0" borderId="48" xfId="1" applyNumberFormat="1" applyFont="1" applyBorder="1" applyAlignment="1">
      <alignment horizontal="left" shrinkToFit="1"/>
    </xf>
    <xf numFmtId="0" fontId="2" fillId="0" borderId="49" xfId="1" applyFont="1" applyBorder="1" applyAlignment="1">
      <alignment horizontal="left" shrinkToFit="1"/>
    </xf>
    <xf numFmtId="0" fontId="5" fillId="0" borderId="50" xfId="1" applyBorder="1" applyAlignment="1">
      <alignment shrinkToFit="1"/>
    </xf>
    <xf numFmtId="0" fontId="5" fillId="0" borderId="48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1" fillId="0" borderId="52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3" fillId="0" borderId="0" xfId="0" applyFont="1"/>
    <xf numFmtId="0" fontId="53" fillId="0" borderId="53" xfId="0" applyFont="1" applyBorder="1"/>
    <xf numFmtId="0" fontId="9" fillId="0" borderId="50" xfId="0" applyFont="1" applyBorder="1"/>
    <xf numFmtId="0" fontId="55" fillId="0" borderId="40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55" fillId="0" borderId="0" xfId="0" applyFont="1"/>
    <xf numFmtId="0" fontId="53" fillId="0" borderId="19" xfId="0" applyFont="1" applyBorder="1" applyAlignment="1">
      <alignment horizontal="center" vertical="center"/>
    </xf>
    <xf numFmtId="0" fontId="55" fillId="0" borderId="41" xfId="0" applyFont="1" applyBorder="1"/>
    <xf numFmtId="0" fontId="55" fillId="3" borderId="20" xfId="0" applyFont="1" applyFill="1" applyBorder="1"/>
    <xf numFmtId="0" fontId="55" fillId="3" borderId="54" xfId="0" applyFont="1" applyFill="1" applyBorder="1"/>
    <xf numFmtId="0" fontId="55" fillId="0" borderId="55" xfId="0" applyFont="1" applyBorder="1"/>
    <xf numFmtId="0" fontId="53" fillId="0" borderId="56" xfId="0" applyFont="1" applyBorder="1" applyAlignment="1">
      <alignment horizontal="center" vertical="center"/>
    </xf>
    <xf numFmtId="0" fontId="55" fillId="0" borderId="37" xfId="0" applyFont="1" applyBorder="1"/>
    <xf numFmtId="0" fontId="55" fillId="0" borderId="28" xfId="0" applyFont="1" applyBorder="1"/>
    <xf numFmtId="0" fontId="55" fillId="0" borderId="36" xfId="0" applyFont="1" applyBorder="1"/>
    <xf numFmtId="0" fontId="55" fillId="3" borderId="24" xfId="0" applyFont="1" applyFill="1" applyBorder="1"/>
    <xf numFmtId="0" fontId="55" fillId="3" borderId="57" xfId="0" applyFont="1" applyFill="1" applyBorder="1"/>
    <xf numFmtId="0" fontId="55" fillId="0" borderId="30" xfId="0" applyFont="1" applyBorder="1"/>
    <xf numFmtId="0" fontId="53" fillId="0" borderId="60" xfId="0" applyFont="1" applyBorder="1" applyAlignment="1">
      <alignment horizontal="center" vertical="center"/>
    </xf>
    <xf numFmtId="0" fontId="55" fillId="0" borderId="40" xfId="0" applyFont="1" applyBorder="1"/>
    <xf numFmtId="0" fontId="55" fillId="0" borderId="32" xfId="0" applyFont="1" applyBorder="1"/>
    <xf numFmtId="0" fontId="55" fillId="0" borderId="39" xfId="0" applyFont="1" applyBorder="1"/>
    <xf numFmtId="0" fontId="55" fillId="3" borderId="26" xfId="0" applyFont="1" applyFill="1" applyBorder="1"/>
    <xf numFmtId="0" fontId="55" fillId="3" borderId="61" xfId="0" applyFont="1" applyFill="1" applyBorder="1"/>
    <xf numFmtId="0" fontId="55" fillId="0" borderId="62" xfId="0" applyFont="1" applyBorder="1"/>
    <xf numFmtId="0" fontId="55" fillId="0" borderId="42" xfId="0" applyFont="1" applyBorder="1"/>
    <xf numFmtId="0" fontId="53" fillId="0" borderId="22" xfId="0" applyFont="1" applyBorder="1" applyAlignment="1">
      <alignment horizontal="center"/>
    </xf>
    <xf numFmtId="0" fontId="53" fillId="0" borderId="0" xfId="0" applyFont="1" applyBorder="1" applyAlignment="1">
      <alignment horizontal="left" vertical="top" indent="1"/>
    </xf>
    <xf numFmtId="0" fontId="55" fillId="0" borderId="0" xfId="0" applyFont="1" applyBorder="1"/>
    <xf numFmtId="0" fontId="55" fillId="0" borderId="4" xfId="0" applyFont="1" applyBorder="1"/>
    <xf numFmtId="0" fontId="55" fillId="0" borderId="43" xfId="0" applyFont="1" applyBorder="1" applyAlignment="1">
      <alignment horizontal="center" vertical="center" textRotation="90"/>
    </xf>
    <xf numFmtId="0" fontId="55" fillId="3" borderId="65" xfId="0" applyFont="1" applyFill="1" applyBorder="1"/>
    <xf numFmtId="0" fontId="53" fillId="0" borderId="66" xfId="0" applyFont="1" applyBorder="1"/>
    <xf numFmtId="0" fontId="55" fillId="0" borderId="67" xfId="0" applyFont="1" applyBorder="1" applyAlignment="1">
      <alignment horizontal="center" vertical="center" textRotation="90"/>
    </xf>
    <xf numFmtId="0" fontId="55" fillId="3" borderId="66" xfId="0" applyFont="1" applyFill="1" applyBorder="1" applyAlignment="1">
      <alignment horizontal="center" vertical="center"/>
    </xf>
    <xf numFmtId="0" fontId="55" fillId="3" borderId="66" xfId="0" applyFont="1" applyFill="1" applyBorder="1"/>
    <xf numFmtId="0" fontId="55" fillId="0" borderId="9" xfId="0" applyFont="1" applyBorder="1"/>
    <xf numFmtId="0" fontId="55" fillId="0" borderId="13" xfId="0" applyFont="1" applyBorder="1"/>
    <xf numFmtId="0" fontId="56" fillId="0" borderId="55" xfId="0" applyFont="1" applyBorder="1"/>
    <xf numFmtId="0" fontId="55" fillId="0" borderId="68" xfId="0" applyFont="1" applyBorder="1"/>
    <xf numFmtId="0" fontId="53" fillId="0" borderId="0" xfId="0" applyFont="1" applyBorder="1"/>
    <xf numFmtId="0" fontId="55" fillId="0" borderId="0" xfId="0" applyFont="1" applyBorder="1" applyAlignment="1">
      <alignment horizontal="center" vertical="center" textRotation="90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textRotation="90"/>
    </xf>
    <xf numFmtId="0" fontId="55" fillId="0" borderId="0" xfId="0" applyFont="1" applyFill="1" applyBorder="1"/>
    <xf numFmtId="0" fontId="55" fillId="3" borderId="54" xfId="0" applyFont="1" applyFill="1" applyBorder="1" applyAlignment="1">
      <alignment horizontal="center" vertical="center"/>
    </xf>
    <xf numFmtId="0" fontId="55" fillId="3" borderId="61" xfId="0" applyFont="1" applyFill="1" applyBorder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17" fillId="3" borderId="31" xfId="1" applyFont="1" applyFill="1" applyBorder="1" applyAlignment="1">
      <alignment horizontal="center" vertical="center"/>
    </xf>
    <xf numFmtId="0" fontId="55" fillId="0" borderId="71" xfId="0" applyFont="1" applyBorder="1"/>
    <xf numFmtId="0" fontId="5" fillId="0" borderId="71" xfId="0" applyFont="1" applyBorder="1" applyAlignment="1">
      <alignment horizontal="center" vertical="center" textRotation="90"/>
    </xf>
    <xf numFmtId="0" fontId="50" fillId="0" borderId="45" xfId="0" applyNumberFormat="1" applyFont="1" applyBorder="1" applyAlignment="1">
      <alignment horizontal="left" shrinkToFit="1"/>
    </xf>
    <xf numFmtId="0" fontId="57" fillId="0" borderId="46" xfId="0" applyFont="1" applyBorder="1" applyAlignment="1">
      <alignment horizontal="left" shrinkToFit="1"/>
    </xf>
    <xf numFmtId="0" fontId="50" fillId="0" borderId="47" xfId="0" applyFont="1" applyBorder="1" applyAlignment="1">
      <alignment horizontal="left" shrinkToFit="1"/>
    </xf>
    <xf numFmtId="0" fontId="51" fillId="0" borderId="0" xfId="0" applyFont="1" applyAlignment="1">
      <alignment horizontal="left" shrinkToFit="1"/>
    </xf>
    <xf numFmtId="0" fontId="50" fillId="0" borderId="45" xfId="0" applyFont="1" applyBorder="1" applyAlignment="1">
      <alignment horizontal="left" shrinkToFit="1"/>
    </xf>
    <xf numFmtId="0" fontId="51" fillId="0" borderId="46" xfId="0" applyFont="1" applyBorder="1" applyAlignment="1">
      <alignment horizontal="left" shrinkToFit="1"/>
    </xf>
    <xf numFmtId="49" fontId="57" fillId="0" borderId="46" xfId="0" applyNumberFormat="1" applyFont="1" applyBorder="1" applyAlignment="1">
      <alignment horizontal="left" shrinkToFit="1"/>
    </xf>
    <xf numFmtId="0" fontId="57" fillId="0" borderId="51" xfId="0" applyFont="1" applyBorder="1" applyAlignment="1">
      <alignment horizontal="left" shrinkToFit="1"/>
    </xf>
    <xf numFmtId="49" fontId="38" fillId="0" borderId="0" xfId="1" applyNumberFormat="1" applyFont="1"/>
    <xf numFmtId="49" fontId="58" fillId="0" borderId="46" xfId="0" applyNumberFormat="1" applyFont="1" applyBorder="1" applyAlignment="1">
      <alignment horizontal="center" shrinkToFit="1"/>
    </xf>
    <xf numFmtId="0" fontId="2" fillId="0" borderId="0" xfId="3" applyBorder="1"/>
    <xf numFmtId="0" fontId="18" fillId="0" borderId="8" xfId="0" applyFont="1" applyBorder="1"/>
    <xf numFmtId="0" fontId="47" fillId="2" borderId="56" xfId="1" applyFont="1" applyFill="1" applyBorder="1"/>
    <xf numFmtId="0" fontId="59" fillId="0" borderId="28" xfId="3" applyFont="1" applyFill="1" applyBorder="1"/>
    <xf numFmtId="0" fontId="47" fillId="2" borderId="83" xfId="1" applyFont="1" applyFill="1" applyBorder="1"/>
    <xf numFmtId="0" fontId="59" fillId="0" borderId="38" xfId="3" applyFont="1" applyFill="1" applyBorder="1"/>
    <xf numFmtId="0" fontId="60" fillId="2" borderId="43" xfId="1" applyFont="1" applyFill="1" applyBorder="1"/>
    <xf numFmtId="0" fontId="60" fillId="2" borderId="33" xfId="1" applyFont="1" applyFill="1" applyBorder="1" applyAlignment="1"/>
    <xf numFmtId="0" fontId="60" fillId="2" borderId="33" xfId="1" applyFont="1" applyFill="1" applyBorder="1" applyAlignment="1">
      <alignment horizontal="center"/>
    </xf>
    <xf numFmtId="0" fontId="60" fillId="2" borderId="72" xfId="1" applyFont="1" applyFill="1" applyBorder="1" applyAlignment="1">
      <alignment horizontal="center"/>
    </xf>
    <xf numFmtId="0" fontId="5" fillId="0" borderId="0" xfId="1" applyBorder="1" applyAlignment="1">
      <alignment horizontal="right"/>
    </xf>
    <xf numFmtId="0" fontId="19" fillId="7" borderId="28" xfId="0" applyFont="1" applyFill="1" applyBorder="1" applyAlignment="1">
      <alignment horizontal="left"/>
    </xf>
    <xf numFmtId="0" fontId="19" fillId="7" borderId="28" xfId="0" applyFont="1" applyFill="1" applyBorder="1"/>
    <xf numFmtId="0" fontId="61" fillId="7" borderId="28" xfId="3" applyFont="1" applyFill="1" applyBorder="1"/>
    <xf numFmtId="0" fontId="17" fillId="3" borderId="37" xfId="1" applyFont="1" applyFill="1" applyBorder="1" applyAlignment="1">
      <alignment horizontal="center" vertical="center"/>
    </xf>
    <xf numFmtId="0" fontId="38" fillId="3" borderId="25" xfId="1" applyFont="1" applyFill="1" applyBorder="1" applyAlignment="1">
      <alignment vertical="center"/>
    </xf>
    <xf numFmtId="49" fontId="38" fillId="3" borderId="12" xfId="1" applyNumberFormat="1" applyFont="1" applyFill="1" applyBorder="1" applyAlignment="1">
      <alignment vertical="center"/>
    </xf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7" borderId="54" xfId="3" applyFill="1" applyBorder="1"/>
    <xf numFmtId="0" fontId="2" fillId="7" borderId="57" xfId="3" applyFill="1" applyBorder="1"/>
    <xf numFmtId="0" fontId="2" fillId="7" borderId="65" xfId="3" applyFill="1" applyBorder="1"/>
    <xf numFmtId="0" fontId="2" fillId="7" borderId="12" xfId="3" applyFill="1" applyBorder="1"/>
    <xf numFmtId="0" fontId="2" fillId="7" borderId="25" xfId="3" applyFill="1" applyBorder="1"/>
    <xf numFmtId="0" fontId="2" fillId="7" borderId="85" xfId="3" applyFill="1" applyBorder="1"/>
    <xf numFmtId="0" fontId="2" fillId="7" borderId="12" xfId="3" applyFont="1" applyFill="1" applyBorder="1" applyAlignment="1">
      <alignment horizontal="left"/>
    </xf>
    <xf numFmtId="0" fontId="2" fillId="7" borderId="25" xfId="3" applyFont="1" applyFill="1" applyBorder="1" applyAlignment="1">
      <alignment horizontal="left"/>
    </xf>
    <xf numFmtId="0" fontId="2" fillId="7" borderId="27" xfId="3" applyFont="1" applyFill="1" applyBorder="1" applyAlignment="1">
      <alignment horizontal="left"/>
    </xf>
    <xf numFmtId="0" fontId="2" fillId="7" borderId="15" xfId="3" applyFill="1" applyBorder="1"/>
    <xf numFmtId="0" fontId="2" fillId="7" borderId="27" xfId="3" applyFill="1" applyBorder="1"/>
    <xf numFmtId="0" fontId="63" fillId="2" borderId="36" xfId="1" applyFont="1" applyFill="1" applyBorder="1" applyAlignment="1">
      <alignment horizontal="center"/>
    </xf>
    <xf numFmtId="0" fontId="63" fillId="2" borderId="28" xfId="1" applyFont="1" applyFill="1" applyBorder="1" applyAlignment="1">
      <alignment horizontal="center"/>
    </xf>
    <xf numFmtId="0" fontId="63" fillId="2" borderId="38" xfId="1" applyFont="1" applyFill="1" applyBorder="1" applyAlignment="1">
      <alignment horizontal="center"/>
    </xf>
    <xf numFmtId="0" fontId="63" fillId="2" borderId="42" xfId="1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64" fillId="0" borderId="28" xfId="3" applyFont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64" fillId="0" borderId="28" xfId="3" applyFont="1" applyFill="1" applyBorder="1" applyAlignment="1">
      <alignment horizontal="center"/>
    </xf>
    <xf numFmtId="0" fontId="64" fillId="0" borderId="38" xfId="3" applyFont="1" applyFill="1" applyBorder="1" applyAlignment="1">
      <alignment horizontal="center"/>
    </xf>
    <xf numFmtId="0" fontId="64" fillId="0" borderId="38" xfId="3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62" fillId="7" borderId="28" xfId="0" applyFont="1" applyFill="1" applyBorder="1" applyAlignment="1">
      <alignment horizontal="left"/>
    </xf>
    <xf numFmtId="0" fontId="65" fillId="2" borderId="56" xfId="1" applyFont="1" applyFill="1" applyBorder="1"/>
    <xf numFmtId="0" fontId="0" fillId="0" borderId="28" xfId="0" applyFill="1" applyBorder="1" applyAlignment="1">
      <alignment horizontal="center"/>
    </xf>
    <xf numFmtId="0" fontId="67" fillId="3" borderId="37" xfId="1" applyFont="1" applyFill="1" applyBorder="1" applyAlignment="1">
      <alignment horizontal="center" vertical="center"/>
    </xf>
    <xf numFmtId="0" fontId="68" fillId="3" borderId="24" xfId="1" applyFont="1" applyFill="1" applyBorder="1" applyAlignment="1">
      <alignment horizontal="center" vertical="center"/>
    </xf>
    <xf numFmtId="0" fontId="68" fillId="3" borderId="75" xfId="1" applyFont="1" applyFill="1" applyBorder="1" applyAlignment="1">
      <alignment horizontal="center" vertical="center"/>
    </xf>
    <xf numFmtId="0" fontId="67" fillId="3" borderId="73" xfId="1" applyFont="1" applyFill="1" applyBorder="1" applyAlignment="1">
      <alignment horizontal="center" vertical="center"/>
    </xf>
    <xf numFmtId="0" fontId="67" fillId="3" borderId="28" xfId="1" applyFont="1" applyFill="1" applyBorder="1" applyAlignment="1">
      <alignment horizontal="center" vertical="center"/>
    </xf>
    <xf numFmtId="0" fontId="68" fillId="3" borderId="29" xfId="1" applyFont="1" applyFill="1" applyBorder="1" applyAlignment="1">
      <alignment horizontal="center" vertical="center"/>
    </xf>
    <xf numFmtId="0" fontId="67" fillId="3" borderId="29" xfId="1" applyFont="1" applyFill="1" applyBorder="1" applyAlignment="1">
      <alignment horizontal="center" vertical="center"/>
    </xf>
    <xf numFmtId="0" fontId="69" fillId="0" borderId="24" xfId="1" applyFont="1" applyBorder="1" applyAlignment="1">
      <alignment horizontal="center" vertical="center"/>
    </xf>
    <xf numFmtId="0" fontId="68" fillId="3" borderId="28" xfId="1" applyFont="1" applyFill="1" applyBorder="1" applyAlignment="1">
      <alignment horizontal="center" vertical="center"/>
    </xf>
    <xf numFmtId="0" fontId="69" fillId="0" borderId="29" xfId="1" applyFont="1" applyBorder="1" applyAlignment="1">
      <alignment horizontal="center" vertical="center"/>
    </xf>
    <xf numFmtId="0" fontId="69" fillId="0" borderId="30" xfId="1" applyFont="1" applyBorder="1" applyAlignment="1">
      <alignment horizontal="center" vertical="center"/>
    </xf>
    <xf numFmtId="0" fontId="67" fillId="3" borderId="38" xfId="1" applyFont="1" applyFill="1" applyBorder="1" applyAlignment="1">
      <alignment horizontal="center" vertical="center"/>
    </xf>
    <xf numFmtId="0" fontId="68" fillId="3" borderId="38" xfId="1" applyFont="1" applyFill="1" applyBorder="1" applyAlignment="1">
      <alignment horizontal="center" vertical="center"/>
    </xf>
    <xf numFmtId="0" fontId="68" fillId="3" borderId="84" xfId="1" applyFont="1" applyFill="1" applyBorder="1" applyAlignment="1">
      <alignment horizontal="center" vertical="center"/>
    </xf>
    <xf numFmtId="0" fontId="69" fillId="0" borderId="84" xfId="1" applyFont="1" applyBorder="1" applyAlignment="1">
      <alignment horizontal="center" vertical="center"/>
    </xf>
    <xf numFmtId="0" fontId="69" fillId="0" borderId="75" xfId="1" applyFont="1" applyBorder="1" applyAlignment="1">
      <alignment horizontal="center" vertical="center"/>
    </xf>
    <xf numFmtId="0" fontId="69" fillId="0" borderId="62" xfId="1" applyFont="1" applyBorder="1" applyAlignment="1">
      <alignment horizontal="center" vertical="center"/>
    </xf>
    <xf numFmtId="49" fontId="69" fillId="0" borderId="15" xfId="1" applyNumberFormat="1" applyFont="1" applyBorder="1" applyAlignment="1">
      <alignment horizontal="center" vertical="center"/>
    </xf>
    <xf numFmtId="49" fontId="69" fillId="0" borderId="36" xfId="1" applyNumberFormat="1" applyFont="1" applyBorder="1" applyAlignment="1">
      <alignment horizontal="center" vertical="center"/>
    </xf>
    <xf numFmtId="49" fontId="69" fillId="0" borderId="42" xfId="1" applyNumberFormat="1" applyFont="1" applyBorder="1" applyAlignment="1">
      <alignment horizontal="center" vertical="center"/>
    </xf>
    <xf numFmtId="0" fontId="69" fillId="7" borderId="29" xfId="1" applyFont="1" applyFill="1" applyBorder="1" applyAlignment="1">
      <alignment horizontal="center" vertical="center"/>
    </xf>
    <xf numFmtId="0" fontId="69" fillId="7" borderId="30" xfId="1" applyFont="1" applyFill="1" applyBorder="1" applyAlignment="1">
      <alignment horizontal="center" vertical="center"/>
    </xf>
    <xf numFmtId="49" fontId="69" fillId="7" borderId="25" xfId="1" applyNumberFormat="1" applyFont="1" applyFill="1" applyBorder="1" applyAlignment="1">
      <alignment horizontal="center" vertical="center"/>
    </xf>
    <xf numFmtId="0" fontId="69" fillId="0" borderId="29" xfId="1" applyFont="1" applyBorder="1" applyAlignment="1">
      <alignment horizontal="center"/>
    </xf>
    <xf numFmtId="0" fontId="69" fillId="0" borderId="30" xfId="1" applyFont="1" applyBorder="1" applyAlignment="1">
      <alignment horizontal="center"/>
    </xf>
    <xf numFmtId="0" fontId="69" fillId="0" borderId="84" xfId="1" applyFont="1" applyBorder="1" applyAlignment="1">
      <alignment horizontal="center"/>
    </xf>
    <xf numFmtId="0" fontId="69" fillId="0" borderId="62" xfId="1" applyFont="1" applyBorder="1" applyAlignment="1">
      <alignment horizontal="center"/>
    </xf>
    <xf numFmtId="0" fontId="66" fillId="0" borderId="4" xfId="1" applyFont="1" applyBorder="1" applyAlignment="1">
      <alignment horizontal="left"/>
    </xf>
    <xf numFmtId="0" fontId="66" fillId="0" borderId="13" xfId="1" applyFont="1" applyBorder="1" applyAlignment="1">
      <alignment horizontal="left"/>
    </xf>
    <xf numFmtId="0" fontId="66" fillId="0" borderId="0" xfId="1" applyFont="1" applyBorder="1" applyAlignment="1">
      <alignment horizontal="left"/>
    </xf>
    <xf numFmtId="0" fontId="66" fillId="0" borderId="9" xfId="1" applyFont="1" applyBorder="1" applyAlignment="1">
      <alignment horizontal="left"/>
    </xf>
    <xf numFmtId="0" fontId="66" fillId="0" borderId="0" xfId="1" applyFont="1" applyAlignment="1">
      <alignment horizontal="left"/>
    </xf>
    <xf numFmtId="0" fontId="18" fillId="7" borderId="0" xfId="0" applyFont="1" applyFill="1" applyBorder="1" applyAlignment="1">
      <alignment horizontal="left"/>
    </xf>
    <xf numFmtId="0" fontId="70" fillId="7" borderId="0" xfId="0" applyFont="1" applyFill="1" applyBorder="1" applyAlignment="1">
      <alignment horizontal="left"/>
    </xf>
    <xf numFmtId="0" fontId="71" fillId="7" borderId="0" xfId="3" applyFont="1" applyFill="1" applyBorder="1" applyAlignment="1">
      <alignment horizontal="left"/>
    </xf>
    <xf numFmtId="0" fontId="14" fillId="6" borderId="79" xfId="1" applyFont="1" applyFill="1" applyBorder="1" applyAlignment="1">
      <alignment horizontal="center" vertical="center" wrapText="1"/>
    </xf>
    <xf numFmtId="0" fontId="14" fillId="6" borderId="81" xfId="1" applyFont="1" applyFill="1" applyBorder="1" applyAlignment="1">
      <alignment horizontal="center" vertical="center" wrapText="1"/>
    </xf>
    <xf numFmtId="0" fontId="14" fillId="6" borderId="82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4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>
      <alignment horizontal="center" vertical="center" wrapText="1"/>
    </xf>
    <xf numFmtId="0" fontId="14" fillId="6" borderId="13" xfId="1" applyFont="1" applyFill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40" fillId="3" borderId="10" xfId="0" applyFont="1" applyFill="1" applyBorder="1" applyAlignment="1">
      <alignment horizontal="center" vertical="center"/>
    </xf>
    <xf numFmtId="0" fontId="40" fillId="3" borderId="21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6" fillId="3" borderId="1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3" borderId="20" xfId="0" applyFont="1" applyFill="1" applyBorder="1" applyAlignment="1">
      <alignment horizontal="center"/>
    </xf>
    <xf numFmtId="0" fontId="30" fillId="3" borderId="14" xfId="0" applyFont="1" applyFill="1" applyBorder="1" applyAlignment="1">
      <alignment horizontal="center"/>
    </xf>
    <xf numFmtId="0" fontId="30" fillId="3" borderId="15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30" fillId="4" borderId="19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0" fontId="26" fillId="3" borderId="18" xfId="0" applyNumberFormat="1" applyFont="1" applyFill="1" applyBorder="1" applyAlignment="1">
      <alignment horizontal="center" vertical="center" wrapText="1"/>
    </xf>
    <xf numFmtId="10" fontId="26" fillId="3" borderId="6" xfId="0" applyNumberFormat="1" applyFont="1" applyFill="1" applyBorder="1" applyAlignment="1">
      <alignment horizontal="center" vertical="center" wrapText="1"/>
    </xf>
    <xf numFmtId="10" fontId="26" fillId="3" borderId="14" xfId="0" applyNumberFormat="1" applyFont="1" applyFill="1" applyBorder="1" applyAlignment="1">
      <alignment horizontal="center" vertical="center" wrapText="1"/>
    </xf>
    <xf numFmtId="10" fontId="26" fillId="3" borderId="5" xfId="0" applyNumberFormat="1" applyFont="1" applyFill="1" applyBorder="1" applyAlignment="1">
      <alignment horizontal="center" vertical="center" wrapText="1"/>
    </xf>
    <xf numFmtId="10" fontId="26" fillId="3" borderId="0" xfId="0" applyNumberFormat="1" applyFont="1" applyFill="1" applyBorder="1" applyAlignment="1">
      <alignment horizontal="center" vertical="center" wrapText="1"/>
    </xf>
    <xf numFmtId="10" fontId="26" fillId="3" borderId="4" xfId="0" applyNumberFormat="1" applyFont="1" applyFill="1" applyBorder="1" applyAlignment="1">
      <alignment horizontal="center" vertical="center" wrapText="1"/>
    </xf>
    <xf numFmtId="10" fontId="26" fillId="3" borderId="8" xfId="0" applyNumberFormat="1" applyFont="1" applyFill="1" applyBorder="1" applyAlignment="1">
      <alignment horizontal="center" vertical="center" wrapText="1"/>
    </xf>
    <xf numFmtId="10" fontId="26" fillId="3" borderId="9" xfId="0" applyNumberFormat="1" applyFont="1" applyFill="1" applyBorder="1" applyAlignment="1">
      <alignment horizontal="center" vertical="center" wrapText="1"/>
    </xf>
    <xf numFmtId="10" fontId="26" fillId="3" borderId="13" xfId="0" applyNumberFormat="1" applyFont="1" applyFill="1" applyBorder="1" applyAlignment="1">
      <alignment horizontal="center" vertical="center" wrapText="1"/>
    </xf>
    <xf numFmtId="0" fontId="30" fillId="3" borderId="23" xfId="0" applyFont="1" applyFill="1" applyBorder="1" applyAlignment="1">
      <alignment horizontal="center"/>
    </xf>
    <xf numFmtId="0" fontId="30" fillId="3" borderId="24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30" fillId="3" borderId="25" xfId="0" applyFont="1" applyFill="1" applyBorder="1" applyAlignment="1">
      <alignment horizontal="center"/>
    </xf>
    <xf numFmtId="0" fontId="33" fillId="3" borderId="18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/>
    </xf>
    <xf numFmtId="0" fontId="25" fillId="3" borderId="26" xfId="0" applyFont="1" applyFill="1" applyBorder="1" applyAlignment="1">
      <alignment horizontal="center"/>
    </xf>
    <xf numFmtId="0" fontId="25" fillId="3" borderId="25" xfId="0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6" fillId="3" borderId="34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8" xfId="0" applyFont="1" applyFill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43" fillId="4" borderId="11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41" fillId="4" borderId="13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1" fillId="3" borderId="24" xfId="0" applyFont="1" applyFill="1" applyBorder="1" applyAlignment="1">
      <alignment horizontal="center" vertical="center"/>
    </xf>
    <xf numFmtId="0" fontId="41" fillId="3" borderId="26" xfId="0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center" vertical="center"/>
    </xf>
    <xf numFmtId="0" fontId="41" fillId="3" borderId="27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3" borderId="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20" fillId="3" borderId="22" xfId="1" applyFont="1" applyFill="1" applyBorder="1" applyAlignment="1">
      <alignment horizontal="center" vertical="center"/>
    </xf>
    <xf numFmtId="0" fontId="20" fillId="3" borderId="74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8" fillId="3" borderId="29" xfId="1" applyFont="1" applyFill="1" applyBorder="1" applyAlignment="1">
      <alignment horizontal="center" vertical="center"/>
    </xf>
    <xf numFmtId="0" fontId="68" fillId="3" borderId="30" xfId="1" applyFont="1" applyFill="1" applyBorder="1" applyAlignment="1">
      <alignment horizontal="center" vertical="center"/>
    </xf>
    <xf numFmtId="0" fontId="21" fillId="3" borderId="71" xfId="1" applyFont="1" applyFill="1" applyBorder="1" applyAlignment="1">
      <alignment horizontal="center" vertical="center"/>
    </xf>
    <xf numFmtId="0" fontId="21" fillId="3" borderId="41" xfId="1" applyFont="1" applyFill="1" applyBorder="1" applyAlignment="1">
      <alignment horizontal="center" vertical="center"/>
    </xf>
    <xf numFmtId="0" fontId="68" fillId="3" borderId="84" xfId="1" applyFont="1" applyFill="1" applyBorder="1" applyAlignment="1">
      <alignment horizontal="center" vertical="center"/>
    </xf>
    <xf numFmtId="0" fontId="68" fillId="3" borderId="62" xfId="1" applyFont="1" applyFill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14" fontId="11" fillId="0" borderId="50" xfId="0" applyNumberFormat="1" applyFont="1" applyBorder="1" applyAlignment="1">
      <alignment horizontal="center" vertical="center"/>
    </xf>
    <xf numFmtId="14" fontId="11" fillId="0" borderId="5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53" fillId="0" borderId="53" xfId="0" applyFont="1" applyBorder="1" applyAlignment="1">
      <alignment horizontal="left" vertical="center"/>
    </xf>
    <xf numFmtId="0" fontId="53" fillId="0" borderId="50" xfId="0" applyFont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53" fillId="0" borderId="9" xfId="0" applyFont="1" applyBorder="1" applyAlignment="1">
      <alignment horizontal="left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3" fillId="3" borderId="44" xfId="0" applyFont="1" applyFill="1" applyBorder="1" applyAlignment="1">
      <alignment horizontal="center" vertical="center"/>
    </xf>
    <xf numFmtId="0" fontId="53" fillId="3" borderId="1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52" fillId="0" borderId="0" xfId="0" applyFont="1" applyBorder="1" applyAlignment="1">
      <alignment horizont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1" fillId="7" borderId="51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57" fillId="0" borderId="53" xfId="0" applyFont="1" applyBorder="1" applyAlignment="1">
      <alignment horizontal="left" vertical="center"/>
    </xf>
    <xf numFmtId="0" fontId="57" fillId="0" borderId="50" xfId="0" applyFont="1" applyBorder="1" applyAlignment="1">
      <alignment horizontal="left" vertical="center"/>
    </xf>
    <xf numFmtId="0" fontId="57" fillId="0" borderId="8" xfId="0" applyFont="1" applyBorder="1" applyAlignment="1">
      <alignment horizontal="left" vertical="center"/>
    </xf>
    <xf numFmtId="0" fontId="57" fillId="0" borderId="9" xfId="0" applyFont="1" applyBorder="1" applyAlignment="1">
      <alignment horizontal="left" vertical="center"/>
    </xf>
    <xf numFmtId="0" fontId="53" fillId="0" borderId="51" xfId="0" applyFont="1" applyBorder="1" applyAlignment="1">
      <alignment horizontal="left" vertical="center"/>
    </xf>
    <xf numFmtId="0" fontId="53" fillId="0" borderId="13" xfId="0" applyFont="1" applyBorder="1" applyAlignment="1">
      <alignment horizontal="left" vertical="center"/>
    </xf>
    <xf numFmtId="0" fontId="53" fillId="0" borderId="44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53" xfId="0" applyFont="1" applyBorder="1" applyAlignment="1">
      <alignment horizontal="left"/>
    </xf>
    <xf numFmtId="0" fontId="53" fillId="0" borderId="50" xfId="0" applyFont="1" applyBorder="1" applyAlignment="1">
      <alignment horizontal="left"/>
    </xf>
    <xf numFmtId="0" fontId="53" fillId="0" borderId="51" xfId="0" applyFont="1" applyBorder="1" applyAlignment="1">
      <alignment horizontal="left"/>
    </xf>
    <xf numFmtId="0" fontId="53" fillId="0" borderId="22" xfId="0" applyFont="1" applyBorder="1" applyAlignment="1">
      <alignment horizontal="center"/>
    </xf>
    <xf numFmtId="0" fontId="53" fillId="0" borderId="12" xfId="0" applyFont="1" applyBorder="1" applyAlignment="1">
      <alignment horizontal="center"/>
    </xf>
    <xf numFmtId="0" fontId="55" fillId="0" borderId="69" xfId="0" applyFont="1" applyBorder="1" applyAlignment="1">
      <alignment horizontal="center"/>
    </xf>
    <xf numFmtId="0" fontId="55" fillId="0" borderId="58" xfId="0" applyFont="1" applyBorder="1" applyAlignment="1">
      <alignment horizontal="center"/>
    </xf>
    <xf numFmtId="0" fontId="55" fillId="0" borderId="63" xfId="0" applyFont="1" applyBorder="1" applyAlignment="1">
      <alignment horizontal="center"/>
    </xf>
    <xf numFmtId="0" fontId="55" fillId="0" borderId="70" xfId="0" applyFont="1" applyBorder="1" applyAlignment="1">
      <alignment horizontal="center"/>
    </xf>
    <xf numFmtId="0" fontId="55" fillId="0" borderId="59" xfId="0" applyFont="1" applyBorder="1" applyAlignment="1">
      <alignment horizontal="center"/>
    </xf>
    <xf numFmtId="0" fontId="55" fillId="0" borderId="64" xfId="0" applyFont="1" applyBorder="1" applyAlignment="1">
      <alignment horizontal="center"/>
    </xf>
    <xf numFmtId="0" fontId="72" fillId="0" borderId="0" xfId="1" applyFont="1" applyAlignment="1">
      <alignment horizontal="center"/>
    </xf>
    <xf numFmtId="0" fontId="73" fillId="5" borderId="9" xfId="0" applyFont="1" applyFill="1" applyBorder="1" applyAlignment="1">
      <alignment horizontal="left"/>
    </xf>
    <xf numFmtId="0" fontId="19" fillId="0" borderId="63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47" fillId="2" borderId="8" xfId="1" applyFont="1" applyFill="1" applyBorder="1" applyAlignment="1"/>
    <xf numFmtId="0" fontId="2" fillId="7" borderId="74" xfId="3" applyFont="1" applyFill="1" applyBorder="1" applyAlignment="1">
      <alignment horizontal="left"/>
    </xf>
    <xf numFmtId="0" fontId="2" fillId="7" borderId="24" xfId="3" applyFont="1" applyFill="1" applyBorder="1" applyAlignment="1">
      <alignment horizontal="left"/>
    </xf>
    <xf numFmtId="0" fontId="2" fillId="7" borderId="26" xfId="3" applyFont="1" applyFill="1" applyBorder="1" applyAlignment="1">
      <alignment horizontal="left"/>
    </xf>
    <xf numFmtId="0" fontId="2" fillId="7" borderId="22" xfId="3" applyFill="1" applyBorder="1"/>
    <xf numFmtId="0" fontId="2" fillId="7" borderId="56" xfId="3" applyFill="1" applyBorder="1"/>
    <xf numFmtId="0" fontId="2" fillId="7" borderId="83" xfId="3" applyFill="1" applyBorder="1"/>
    <xf numFmtId="0" fontId="2" fillId="7" borderId="20" xfId="3" applyFill="1" applyBorder="1"/>
    <xf numFmtId="0" fontId="2" fillId="7" borderId="24" xfId="3" applyFill="1" applyBorder="1"/>
    <xf numFmtId="0" fontId="2" fillId="7" borderId="26" xfId="3" applyFill="1" applyBorder="1"/>
    <xf numFmtId="0" fontId="2" fillId="7" borderId="74" xfId="3" applyFill="1" applyBorder="1"/>
    <xf numFmtId="0" fontId="2" fillId="7" borderId="75" xfId="3" applyFill="1" applyBorder="1"/>
    <xf numFmtId="0" fontId="47" fillId="2" borderId="44" xfId="1" applyFont="1" applyFill="1" applyBorder="1" applyAlignment="1">
      <alignment horizontal="center"/>
    </xf>
    <xf numFmtId="0" fontId="2" fillId="7" borderId="54" xfId="3" applyFont="1" applyFill="1" applyBorder="1" applyAlignment="1">
      <alignment horizontal="left"/>
    </xf>
    <xf numFmtId="0" fontId="2" fillId="7" borderId="57" xfId="3" applyFont="1" applyFill="1" applyBorder="1" applyAlignment="1">
      <alignment horizontal="left"/>
    </xf>
    <xf numFmtId="0" fontId="2" fillId="7" borderId="61" xfId="3" applyFont="1" applyFill="1" applyBorder="1" applyAlignment="1">
      <alignment horizontal="left"/>
    </xf>
    <xf numFmtId="0" fontId="2" fillId="7" borderId="76" xfId="3" applyFill="1" applyBorder="1"/>
    <xf numFmtId="0" fontId="2" fillId="7" borderId="61" xfId="3" applyFill="1" applyBorder="1"/>
    <xf numFmtId="0" fontId="47" fillId="2" borderId="0" xfId="1" applyFont="1" applyFill="1" applyBorder="1" applyAlignment="1">
      <alignment horizontal="center"/>
    </xf>
    <xf numFmtId="0" fontId="47" fillId="2" borderId="66" xfId="1" applyFont="1" applyFill="1" applyBorder="1" applyAlignment="1">
      <alignment horizontal="center"/>
    </xf>
    <xf numFmtId="0" fontId="47" fillId="2" borderId="4" xfId="1" applyFont="1" applyFill="1" applyBorder="1" applyAlignment="1">
      <alignment horizontal="center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3" name="Control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4" name="Control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5" name="Control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6" name="Control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7" name="Control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8" name="Control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39" name="Control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0" name="Control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1" name="Control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2" name="Control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3" name="Control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4" name="Control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5" name="Control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0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6" name="Control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0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16669</xdr:rowOff>
        </xdr:from>
        <xdr:to>
          <xdr:col>1</xdr:col>
          <xdr:colOff>207169</xdr:colOff>
          <xdr:row>31</xdr:row>
          <xdr:rowOff>216694</xdr:rowOff>
        </xdr:to>
        <xdr:sp macro="" textlink="">
          <xdr:nvSpPr>
            <xdr:cNvPr id="18447" name="Control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0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123825</xdr:rowOff>
    </xdr:from>
    <xdr:to>
      <xdr:col>4</xdr:col>
      <xdr:colOff>236504</xdr:colOff>
      <xdr:row>9</xdr:row>
      <xdr:rowOff>80849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2288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14</xdr:row>
      <xdr:rowOff>95250</xdr:rowOff>
    </xdr:from>
    <xdr:to>
      <xdr:col>10</xdr:col>
      <xdr:colOff>207929</xdr:colOff>
      <xdr:row>17</xdr:row>
      <xdr:rowOff>52274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6</xdr:row>
      <xdr:rowOff>106680</xdr:rowOff>
    </xdr:from>
    <xdr:to>
      <xdr:col>4</xdr:col>
      <xdr:colOff>213077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28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91440</xdr:rowOff>
    </xdr:from>
    <xdr:to>
      <xdr:col>10</xdr:col>
      <xdr:colOff>235937</xdr:colOff>
      <xdr:row>17</xdr:row>
      <xdr:rowOff>46317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2987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193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781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504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955" y="15125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455" y="30746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121920</xdr:rowOff>
    </xdr:from>
    <xdr:to>
      <xdr:col>4</xdr:col>
      <xdr:colOff>228317</xdr:colOff>
      <xdr:row>9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44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95250</xdr:rowOff>
    </xdr:from>
    <xdr:to>
      <xdr:col>4</xdr:col>
      <xdr:colOff>217454</xdr:colOff>
      <xdr:row>9</xdr:row>
      <xdr:rowOff>52274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002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114300</xdr:rowOff>
    </xdr:from>
    <xdr:to>
      <xdr:col>4</xdr:col>
      <xdr:colOff>228317</xdr:colOff>
      <xdr:row>9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91440</xdr:rowOff>
    </xdr:from>
    <xdr:to>
      <xdr:col>10</xdr:col>
      <xdr:colOff>235937</xdr:colOff>
      <xdr:row>17</xdr:row>
      <xdr:rowOff>46317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2987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0330" y="14973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106680</xdr:rowOff>
    </xdr:from>
    <xdr:to>
      <xdr:col>10</xdr:col>
      <xdr:colOff>235937</xdr:colOff>
      <xdr:row>17</xdr:row>
      <xdr:rowOff>61557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3830" y="30594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048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0330" y="14973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106680</xdr:rowOff>
    </xdr:from>
    <xdr:to>
      <xdr:col>10</xdr:col>
      <xdr:colOff>235937</xdr:colOff>
      <xdr:row>17</xdr:row>
      <xdr:rowOff>61557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3830" y="30594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106680</xdr:rowOff>
    </xdr:from>
    <xdr:to>
      <xdr:col>10</xdr:col>
      <xdr:colOff>235937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32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%20-%20v&#253;sledk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 14.9."/>
      <sheetName val="Nasazení do skupin"/>
      <sheetName val="sk A"/>
      <sheetName val="A - výsledky"/>
      <sheetName val="sk B "/>
      <sheetName val="B - výsledky "/>
      <sheetName val="sk C"/>
      <sheetName val="C - výsledky"/>
      <sheetName val="sk D"/>
      <sheetName val="D - výsledky"/>
      <sheetName val="sk E"/>
      <sheetName val="E - výsledky"/>
      <sheetName val="sk F"/>
      <sheetName val="F - výsledky"/>
      <sheetName val=" sk G"/>
      <sheetName val="G - výsledky"/>
      <sheetName val="sk H"/>
      <sheetName val="H - výsledky"/>
      <sheetName val="Zápasy"/>
      <sheetName val="KO "/>
      <sheetName val="Zápisy"/>
      <sheetName val="B - výsled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E25" t="str">
            <v>MNK Modřice A</v>
          </cell>
        </row>
        <row r="27">
          <cell r="B27" t="str">
            <v xml:space="preserve">TJ Dynamo České Budějovice </v>
          </cell>
          <cell r="E27" t="str">
            <v xml:space="preserve">TJ Baník Stříbro </v>
          </cell>
        </row>
        <row r="29">
          <cell r="B29" t="str">
            <v>MNK Modřice A</v>
          </cell>
          <cell r="E29" t="str">
            <v xml:space="preserve">TJ Dynamo České Budějovice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image" Target="../media/image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M32"/>
  <sheetViews>
    <sheetView tabSelected="1" zoomScale="80" zoomScaleNormal="80" workbookViewId="0">
      <selection activeCell="B27" sqref="B27"/>
    </sheetView>
  </sheetViews>
  <sheetFormatPr defaultRowHeight="12.75" x14ac:dyDescent="0.2"/>
  <cols>
    <col min="1" max="1" width="3" style="41" customWidth="1"/>
    <col min="2" max="2" width="52.28515625" style="41" customWidth="1"/>
    <col min="3" max="3" width="7.7109375" style="41" customWidth="1"/>
    <col min="4" max="4" width="20.7109375" style="41" customWidth="1"/>
    <col min="5" max="5" width="5.7109375" style="41" customWidth="1"/>
    <col min="6" max="6" width="7.7109375" style="41" customWidth="1"/>
    <col min="7" max="7" width="20.7109375" style="41" customWidth="1"/>
    <col min="8" max="8" width="5.7109375" style="41" customWidth="1"/>
    <col min="9" max="9" width="7.7109375" style="41" customWidth="1"/>
    <col min="10" max="10" width="20.7109375" style="41" customWidth="1"/>
    <col min="11" max="11" width="5.7109375" style="41" customWidth="1"/>
    <col min="12" max="12" width="20.7109375" style="56" customWidth="1"/>
    <col min="13" max="13" width="20.7109375" style="41" customWidth="1"/>
    <col min="14" max="261" width="8.85546875" style="41"/>
    <col min="262" max="262" width="3" style="41" customWidth="1"/>
    <col min="263" max="264" width="8.85546875" style="41"/>
    <col min="265" max="265" width="17.42578125" style="41" customWidth="1"/>
    <col min="266" max="267" width="8.85546875" style="41"/>
    <col min="268" max="268" width="36.85546875" style="41" customWidth="1"/>
    <col min="269" max="517" width="8.85546875" style="41"/>
    <col min="518" max="518" width="3" style="41" customWidth="1"/>
    <col min="519" max="520" width="8.85546875" style="41"/>
    <col min="521" max="521" width="17.42578125" style="41" customWidth="1"/>
    <col min="522" max="523" width="8.85546875" style="41"/>
    <col min="524" max="524" width="36.85546875" style="41" customWidth="1"/>
    <col min="525" max="773" width="8.85546875" style="41"/>
    <col min="774" max="774" width="3" style="41" customWidth="1"/>
    <col min="775" max="776" width="8.85546875" style="41"/>
    <col min="777" max="777" width="17.42578125" style="41" customWidth="1"/>
    <col min="778" max="779" width="8.85546875" style="41"/>
    <col min="780" max="780" width="36.85546875" style="41" customWidth="1"/>
    <col min="781" max="1029" width="8.85546875" style="41"/>
    <col min="1030" max="1030" width="3" style="41" customWidth="1"/>
    <col min="1031" max="1032" width="8.85546875" style="41"/>
    <col min="1033" max="1033" width="17.42578125" style="41" customWidth="1"/>
    <col min="1034" max="1035" width="8.85546875" style="41"/>
    <col min="1036" max="1036" width="36.85546875" style="41" customWidth="1"/>
    <col min="1037" max="1285" width="8.85546875" style="41"/>
    <col min="1286" max="1286" width="3" style="41" customWidth="1"/>
    <col min="1287" max="1288" width="8.85546875" style="41"/>
    <col min="1289" max="1289" width="17.42578125" style="41" customWidth="1"/>
    <col min="1290" max="1291" width="8.85546875" style="41"/>
    <col min="1292" max="1292" width="36.85546875" style="41" customWidth="1"/>
    <col min="1293" max="1541" width="8.85546875" style="41"/>
    <col min="1542" max="1542" width="3" style="41" customWidth="1"/>
    <col min="1543" max="1544" width="8.85546875" style="41"/>
    <col min="1545" max="1545" width="17.42578125" style="41" customWidth="1"/>
    <col min="1546" max="1547" width="8.85546875" style="41"/>
    <col min="1548" max="1548" width="36.85546875" style="41" customWidth="1"/>
    <col min="1549" max="1797" width="8.85546875" style="41"/>
    <col min="1798" max="1798" width="3" style="41" customWidth="1"/>
    <col min="1799" max="1800" width="8.85546875" style="41"/>
    <col min="1801" max="1801" width="17.42578125" style="41" customWidth="1"/>
    <col min="1802" max="1803" width="8.85546875" style="41"/>
    <col min="1804" max="1804" width="36.85546875" style="41" customWidth="1"/>
    <col min="1805" max="2053" width="8.85546875" style="41"/>
    <col min="2054" max="2054" width="3" style="41" customWidth="1"/>
    <col min="2055" max="2056" width="8.85546875" style="41"/>
    <col min="2057" max="2057" width="17.42578125" style="41" customWidth="1"/>
    <col min="2058" max="2059" width="8.85546875" style="41"/>
    <col min="2060" max="2060" width="36.85546875" style="41" customWidth="1"/>
    <col min="2061" max="2309" width="8.85546875" style="41"/>
    <col min="2310" max="2310" width="3" style="41" customWidth="1"/>
    <col min="2311" max="2312" width="8.85546875" style="41"/>
    <col min="2313" max="2313" width="17.42578125" style="41" customWidth="1"/>
    <col min="2314" max="2315" width="8.85546875" style="41"/>
    <col min="2316" max="2316" width="36.85546875" style="41" customWidth="1"/>
    <col min="2317" max="2565" width="8.85546875" style="41"/>
    <col min="2566" max="2566" width="3" style="41" customWidth="1"/>
    <col min="2567" max="2568" width="8.85546875" style="41"/>
    <col min="2569" max="2569" width="17.42578125" style="41" customWidth="1"/>
    <col min="2570" max="2571" width="8.85546875" style="41"/>
    <col min="2572" max="2572" width="36.85546875" style="41" customWidth="1"/>
    <col min="2573" max="2821" width="8.85546875" style="41"/>
    <col min="2822" max="2822" width="3" style="41" customWidth="1"/>
    <col min="2823" max="2824" width="8.85546875" style="41"/>
    <col min="2825" max="2825" width="17.42578125" style="41" customWidth="1"/>
    <col min="2826" max="2827" width="8.85546875" style="41"/>
    <col min="2828" max="2828" width="36.85546875" style="41" customWidth="1"/>
    <col min="2829" max="3077" width="8.85546875" style="41"/>
    <col min="3078" max="3078" width="3" style="41" customWidth="1"/>
    <col min="3079" max="3080" width="8.85546875" style="41"/>
    <col min="3081" max="3081" width="17.42578125" style="41" customWidth="1"/>
    <col min="3082" max="3083" width="8.85546875" style="41"/>
    <col min="3084" max="3084" width="36.85546875" style="41" customWidth="1"/>
    <col min="3085" max="3333" width="8.85546875" style="41"/>
    <col min="3334" max="3334" width="3" style="41" customWidth="1"/>
    <col min="3335" max="3336" width="8.85546875" style="41"/>
    <col min="3337" max="3337" width="17.42578125" style="41" customWidth="1"/>
    <col min="3338" max="3339" width="8.85546875" style="41"/>
    <col min="3340" max="3340" width="36.85546875" style="41" customWidth="1"/>
    <col min="3341" max="3589" width="8.85546875" style="41"/>
    <col min="3590" max="3590" width="3" style="41" customWidth="1"/>
    <col min="3591" max="3592" width="8.85546875" style="41"/>
    <col min="3593" max="3593" width="17.42578125" style="41" customWidth="1"/>
    <col min="3594" max="3595" width="8.85546875" style="41"/>
    <col min="3596" max="3596" width="36.85546875" style="41" customWidth="1"/>
    <col min="3597" max="3845" width="8.85546875" style="41"/>
    <col min="3846" max="3846" width="3" style="41" customWidth="1"/>
    <col min="3847" max="3848" width="8.85546875" style="41"/>
    <col min="3849" max="3849" width="17.42578125" style="41" customWidth="1"/>
    <col min="3850" max="3851" width="8.85546875" style="41"/>
    <col min="3852" max="3852" width="36.85546875" style="41" customWidth="1"/>
    <col min="3853" max="4101" width="8.85546875" style="41"/>
    <col min="4102" max="4102" width="3" style="41" customWidth="1"/>
    <col min="4103" max="4104" width="8.85546875" style="41"/>
    <col min="4105" max="4105" width="17.42578125" style="41" customWidth="1"/>
    <col min="4106" max="4107" width="8.85546875" style="41"/>
    <col min="4108" max="4108" width="36.85546875" style="41" customWidth="1"/>
    <col min="4109" max="4357" width="8.85546875" style="41"/>
    <col min="4358" max="4358" width="3" style="41" customWidth="1"/>
    <col min="4359" max="4360" width="8.85546875" style="41"/>
    <col min="4361" max="4361" width="17.42578125" style="41" customWidth="1"/>
    <col min="4362" max="4363" width="8.85546875" style="41"/>
    <col min="4364" max="4364" width="36.85546875" style="41" customWidth="1"/>
    <col min="4365" max="4613" width="8.85546875" style="41"/>
    <col min="4614" max="4614" width="3" style="41" customWidth="1"/>
    <col min="4615" max="4616" width="8.85546875" style="41"/>
    <col min="4617" max="4617" width="17.42578125" style="41" customWidth="1"/>
    <col min="4618" max="4619" width="8.85546875" style="41"/>
    <col min="4620" max="4620" width="36.85546875" style="41" customWidth="1"/>
    <col min="4621" max="4869" width="8.85546875" style="41"/>
    <col min="4870" max="4870" width="3" style="41" customWidth="1"/>
    <col min="4871" max="4872" width="8.85546875" style="41"/>
    <col min="4873" max="4873" width="17.42578125" style="41" customWidth="1"/>
    <col min="4874" max="4875" width="8.85546875" style="41"/>
    <col min="4876" max="4876" width="36.85546875" style="41" customWidth="1"/>
    <col min="4877" max="5125" width="8.85546875" style="41"/>
    <col min="5126" max="5126" width="3" style="41" customWidth="1"/>
    <col min="5127" max="5128" width="8.85546875" style="41"/>
    <col min="5129" max="5129" width="17.42578125" style="41" customWidth="1"/>
    <col min="5130" max="5131" width="8.85546875" style="41"/>
    <col min="5132" max="5132" width="36.85546875" style="41" customWidth="1"/>
    <col min="5133" max="5381" width="8.85546875" style="41"/>
    <col min="5382" max="5382" width="3" style="41" customWidth="1"/>
    <col min="5383" max="5384" width="8.85546875" style="41"/>
    <col min="5385" max="5385" width="17.42578125" style="41" customWidth="1"/>
    <col min="5386" max="5387" width="8.85546875" style="41"/>
    <col min="5388" max="5388" width="36.85546875" style="41" customWidth="1"/>
    <col min="5389" max="5637" width="8.85546875" style="41"/>
    <col min="5638" max="5638" width="3" style="41" customWidth="1"/>
    <col min="5639" max="5640" width="8.85546875" style="41"/>
    <col min="5641" max="5641" width="17.42578125" style="41" customWidth="1"/>
    <col min="5642" max="5643" width="8.85546875" style="41"/>
    <col min="5644" max="5644" width="36.85546875" style="41" customWidth="1"/>
    <col min="5645" max="5893" width="8.85546875" style="41"/>
    <col min="5894" max="5894" width="3" style="41" customWidth="1"/>
    <col min="5895" max="5896" width="8.85546875" style="41"/>
    <col min="5897" max="5897" width="17.42578125" style="41" customWidth="1"/>
    <col min="5898" max="5899" width="8.85546875" style="41"/>
    <col min="5900" max="5900" width="36.85546875" style="41" customWidth="1"/>
    <col min="5901" max="6149" width="8.85546875" style="41"/>
    <col min="6150" max="6150" width="3" style="41" customWidth="1"/>
    <col min="6151" max="6152" width="8.85546875" style="41"/>
    <col min="6153" max="6153" width="17.42578125" style="41" customWidth="1"/>
    <col min="6154" max="6155" width="8.85546875" style="41"/>
    <col min="6156" max="6156" width="36.85546875" style="41" customWidth="1"/>
    <col min="6157" max="6405" width="8.85546875" style="41"/>
    <col min="6406" max="6406" width="3" style="41" customWidth="1"/>
    <col min="6407" max="6408" width="8.85546875" style="41"/>
    <col min="6409" max="6409" width="17.42578125" style="41" customWidth="1"/>
    <col min="6410" max="6411" width="8.85546875" style="41"/>
    <col min="6412" max="6412" width="36.85546875" style="41" customWidth="1"/>
    <col min="6413" max="6661" width="8.85546875" style="41"/>
    <col min="6662" max="6662" width="3" style="41" customWidth="1"/>
    <col min="6663" max="6664" width="8.85546875" style="41"/>
    <col min="6665" max="6665" width="17.42578125" style="41" customWidth="1"/>
    <col min="6666" max="6667" width="8.85546875" style="41"/>
    <col min="6668" max="6668" width="36.85546875" style="41" customWidth="1"/>
    <col min="6669" max="6917" width="8.85546875" style="41"/>
    <col min="6918" max="6918" width="3" style="41" customWidth="1"/>
    <col min="6919" max="6920" width="8.85546875" style="41"/>
    <col min="6921" max="6921" width="17.42578125" style="41" customWidth="1"/>
    <col min="6922" max="6923" width="8.85546875" style="41"/>
    <col min="6924" max="6924" width="36.85546875" style="41" customWidth="1"/>
    <col min="6925" max="7173" width="8.85546875" style="41"/>
    <col min="7174" max="7174" width="3" style="41" customWidth="1"/>
    <col min="7175" max="7176" width="8.85546875" style="41"/>
    <col min="7177" max="7177" width="17.42578125" style="41" customWidth="1"/>
    <col min="7178" max="7179" width="8.85546875" style="41"/>
    <col min="7180" max="7180" width="36.85546875" style="41" customWidth="1"/>
    <col min="7181" max="7429" width="8.85546875" style="41"/>
    <col min="7430" max="7430" width="3" style="41" customWidth="1"/>
    <col min="7431" max="7432" width="8.85546875" style="41"/>
    <col min="7433" max="7433" width="17.42578125" style="41" customWidth="1"/>
    <col min="7434" max="7435" width="8.85546875" style="41"/>
    <col min="7436" max="7436" width="36.85546875" style="41" customWidth="1"/>
    <col min="7437" max="7685" width="8.85546875" style="41"/>
    <col min="7686" max="7686" width="3" style="41" customWidth="1"/>
    <col min="7687" max="7688" width="8.85546875" style="41"/>
    <col min="7689" max="7689" width="17.42578125" style="41" customWidth="1"/>
    <col min="7690" max="7691" width="8.85546875" style="41"/>
    <col min="7692" max="7692" width="36.85546875" style="41" customWidth="1"/>
    <col min="7693" max="7941" width="8.85546875" style="41"/>
    <col min="7942" max="7942" width="3" style="41" customWidth="1"/>
    <col min="7943" max="7944" width="8.85546875" style="41"/>
    <col min="7945" max="7945" width="17.42578125" style="41" customWidth="1"/>
    <col min="7946" max="7947" width="8.85546875" style="41"/>
    <col min="7948" max="7948" width="36.85546875" style="41" customWidth="1"/>
    <col min="7949" max="8197" width="8.85546875" style="41"/>
    <col min="8198" max="8198" width="3" style="41" customWidth="1"/>
    <col min="8199" max="8200" width="8.85546875" style="41"/>
    <col min="8201" max="8201" width="17.42578125" style="41" customWidth="1"/>
    <col min="8202" max="8203" width="8.85546875" style="41"/>
    <col min="8204" max="8204" width="36.85546875" style="41" customWidth="1"/>
    <col min="8205" max="8453" width="8.85546875" style="41"/>
    <col min="8454" max="8454" width="3" style="41" customWidth="1"/>
    <col min="8455" max="8456" width="8.85546875" style="41"/>
    <col min="8457" max="8457" width="17.42578125" style="41" customWidth="1"/>
    <col min="8458" max="8459" width="8.85546875" style="41"/>
    <col min="8460" max="8460" width="36.85546875" style="41" customWidth="1"/>
    <col min="8461" max="8709" width="8.85546875" style="41"/>
    <col min="8710" max="8710" width="3" style="41" customWidth="1"/>
    <col min="8711" max="8712" width="8.85546875" style="41"/>
    <col min="8713" max="8713" width="17.42578125" style="41" customWidth="1"/>
    <col min="8714" max="8715" width="8.85546875" style="41"/>
    <col min="8716" max="8716" width="36.85546875" style="41" customWidth="1"/>
    <col min="8717" max="8965" width="8.85546875" style="41"/>
    <col min="8966" max="8966" width="3" style="41" customWidth="1"/>
    <col min="8967" max="8968" width="8.85546875" style="41"/>
    <col min="8969" max="8969" width="17.42578125" style="41" customWidth="1"/>
    <col min="8970" max="8971" width="8.85546875" style="41"/>
    <col min="8972" max="8972" width="36.85546875" style="41" customWidth="1"/>
    <col min="8973" max="9221" width="8.85546875" style="41"/>
    <col min="9222" max="9222" width="3" style="41" customWidth="1"/>
    <col min="9223" max="9224" width="8.85546875" style="41"/>
    <col min="9225" max="9225" width="17.42578125" style="41" customWidth="1"/>
    <col min="9226" max="9227" width="8.85546875" style="41"/>
    <col min="9228" max="9228" width="36.85546875" style="41" customWidth="1"/>
    <col min="9229" max="9477" width="8.85546875" style="41"/>
    <col min="9478" max="9478" width="3" style="41" customWidth="1"/>
    <col min="9479" max="9480" width="8.85546875" style="41"/>
    <col min="9481" max="9481" width="17.42578125" style="41" customWidth="1"/>
    <col min="9482" max="9483" width="8.85546875" style="41"/>
    <col min="9484" max="9484" width="36.85546875" style="41" customWidth="1"/>
    <col min="9485" max="9733" width="8.85546875" style="41"/>
    <col min="9734" max="9734" width="3" style="41" customWidth="1"/>
    <col min="9735" max="9736" width="8.85546875" style="41"/>
    <col min="9737" max="9737" width="17.42578125" style="41" customWidth="1"/>
    <col min="9738" max="9739" width="8.85546875" style="41"/>
    <col min="9740" max="9740" width="36.85546875" style="41" customWidth="1"/>
    <col min="9741" max="9989" width="8.85546875" style="41"/>
    <col min="9990" max="9990" width="3" style="41" customWidth="1"/>
    <col min="9991" max="9992" width="8.85546875" style="41"/>
    <col min="9993" max="9993" width="17.42578125" style="41" customWidth="1"/>
    <col min="9994" max="9995" width="8.85546875" style="41"/>
    <col min="9996" max="9996" width="36.85546875" style="41" customWidth="1"/>
    <col min="9997" max="10245" width="8.85546875" style="41"/>
    <col min="10246" max="10246" width="3" style="41" customWidth="1"/>
    <col min="10247" max="10248" width="8.85546875" style="41"/>
    <col min="10249" max="10249" width="17.42578125" style="41" customWidth="1"/>
    <col min="10250" max="10251" width="8.85546875" style="41"/>
    <col min="10252" max="10252" width="36.85546875" style="41" customWidth="1"/>
    <col min="10253" max="10501" width="8.85546875" style="41"/>
    <col min="10502" max="10502" width="3" style="41" customWidth="1"/>
    <col min="10503" max="10504" width="8.85546875" style="41"/>
    <col min="10505" max="10505" width="17.42578125" style="41" customWidth="1"/>
    <col min="10506" max="10507" width="8.85546875" style="41"/>
    <col min="10508" max="10508" width="36.85546875" style="41" customWidth="1"/>
    <col min="10509" max="10757" width="8.85546875" style="41"/>
    <col min="10758" max="10758" width="3" style="41" customWidth="1"/>
    <col min="10759" max="10760" width="8.85546875" style="41"/>
    <col min="10761" max="10761" width="17.42578125" style="41" customWidth="1"/>
    <col min="10762" max="10763" width="8.85546875" style="41"/>
    <col min="10764" max="10764" width="36.85546875" style="41" customWidth="1"/>
    <col min="10765" max="11013" width="8.85546875" style="41"/>
    <col min="11014" max="11014" width="3" style="41" customWidth="1"/>
    <col min="11015" max="11016" width="8.85546875" style="41"/>
    <col min="11017" max="11017" width="17.42578125" style="41" customWidth="1"/>
    <col min="11018" max="11019" width="8.85546875" style="41"/>
    <col min="11020" max="11020" width="36.85546875" style="41" customWidth="1"/>
    <col min="11021" max="11269" width="8.85546875" style="41"/>
    <col min="11270" max="11270" width="3" style="41" customWidth="1"/>
    <col min="11271" max="11272" width="8.85546875" style="41"/>
    <col min="11273" max="11273" width="17.42578125" style="41" customWidth="1"/>
    <col min="11274" max="11275" width="8.85546875" style="41"/>
    <col min="11276" max="11276" width="36.85546875" style="41" customWidth="1"/>
    <col min="11277" max="11525" width="8.85546875" style="41"/>
    <col min="11526" max="11526" width="3" style="41" customWidth="1"/>
    <col min="11527" max="11528" width="8.85546875" style="41"/>
    <col min="11529" max="11529" width="17.42578125" style="41" customWidth="1"/>
    <col min="11530" max="11531" width="8.85546875" style="41"/>
    <col min="11532" max="11532" width="36.85546875" style="41" customWidth="1"/>
    <col min="11533" max="11781" width="8.85546875" style="41"/>
    <col min="11782" max="11782" width="3" style="41" customWidth="1"/>
    <col min="11783" max="11784" width="8.85546875" style="41"/>
    <col min="11785" max="11785" width="17.42578125" style="41" customWidth="1"/>
    <col min="11786" max="11787" width="8.85546875" style="41"/>
    <col min="11788" max="11788" width="36.85546875" style="41" customWidth="1"/>
    <col min="11789" max="12037" width="8.85546875" style="41"/>
    <col min="12038" max="12038" width="3" style="41" customWidth="1"/>
    <col min="12039" max="12040" width="8.85546875" style="41"/>
    <col min="12041" max="12041" width="17.42578125" style="41" customWidth="1"/>
    <col min="12042" max="12043" width="8.85546875" style="41"/>
    <col min="12044" max="12044" width="36.85546875" style="41" customWidth="1"/>
    <col min="12045" max="12293" width="8.85546875" style="41"/>
    <col min="12294" max="12294" width="3" style="41" customWidth="1"/>
    <col min="12295" max="12296" width="8.85546875" style="41"/>
    <col min="12297" max="12297" width="17.42578125" style="41" customWidth="1"/>
    <col min="12298" max="12299" width="8.85546875" style="41"/>
    <col min="12300" max="12300" width="36.85546875" style="41" customWidth="1"/>
    <col min="12301" max="12549" width="8.85546875" style="41"/>
    <col min="12550" max="12550" width="3" style="41" customWidth="1"/>
    <col min="12551" max="12552" width="8.85546875" style="41"/>
    <col min="12553" max="12553" width="17.42578125" style="41" customWidth="1"/>
    <col min="12554" max="12555" width="8.85546875" style="41"/>
    <col min="12556" max="12556" width="36.85546875" style="41" customWidth="1"/>
    <col min="12557" max="12805" width="8.85546875" style="41"/>
    <col min="12806" max="12806" width="3" style="41" customWidth="1"/>
    <col min="12807" max="12808" width="8.85546875" style="41"/>
    <col min="12809" max="12809" width="17.42578125" style="41" customWidth="1"/>
    <col min="12810" max="12811" width="8.85546875" style="41"/>
    <col min="12812" max="12812" width="36.85546875" style="41" customWidth="1"/>
    <col min="12813" max="13061" width="8.85546875" style="41"/>
    <col min="13062" max="13062" width="3" style="41" customWidth="1"/>
    <col min="13063" max="13064" width="8.85546875" style="41"/>
    <col min="13065" max="13065" width="17.42578125" style="41" customWidth="1"/>
    <col min="13066" max="13067" width="8.85546875" style="41"/>
    <col min="13068" max="13068" width="36.85546875" style="41" customWidth="1"/>
    <col min="13069" max="13317" width="8.85546875" style="41"/>
    <col min="13318" max="13318" width="3" style="41" customWidth="1"/>
    <col min="13319" max="13320" width="8.85546875" style="41"/>
    <col min="13321" max="13321" width="17.42578125" style="41" customWidth="1"/>
    <col min="13322" max="13323" width="8.85546875" style="41"/>
    <col min="13324" max="13324" width="36.85546875" style="41" customWidth="1"/>
    <col min="13325" max="13573" width="8.85546875" style="41"/>
    <col min="13574" max="13574" width="3" style="41" customWidth="1"/>
    <col min="13575" max="13576" width="8.85546875" style="41"/>
    <col min="13577" max="13577" width="17.42578125" style="41" customWidth="1"/>
    <col min="13578" max="13579" width="8.85546875" style="41"/>
    <col min="13580" max="13580" width="36.85546875" style="41" customWidth="1"/>
    <col min="13581" max="13829" width="8.85546875" style="41"/>
    <col min="13830" max="13830" width="3" style="41" customWidth="1"/>
    <col min="13831" max="13832" width="8.85546875" style="41"/>
    <col min="13833" max="13833" width="17.42578125" style="41" customWidth="1"/>
    <col min="13834" max="13835" width="8.85546875" style="41"/>
    <col min="13836" max="13836" width="36.85546875" style="41" customWidth="1"/>
    <col min="13837" max="14085" width="8.85546875" style="41"/>
    <col min="14086" max="14086" width="3" style="41" customWidth="1"/>
    <col min="14087" max="14088" width="8.85546875" style="41"/>
    <col min="14089" max="14089" width="17.42578125" style="41" customWidth="1"/>
    <col min="14090" max="14091" width="8.85546875" style="41"/>
    <col min="14092" max="14092" width="36.85546875" style="41" customWidth="1"/>
    <col min="14093" max="14341" width="8.85546875" style="41"/>
    <col min="14342" max="14342" width="3" style="41" customWidth="1"/>
    <col min="14343" max="14344" width="8.85546875" style="41"/>
    <col min="14345" max="14345" width="17.42578125" style="41" customWidth="1"/>
    <col min="14346" max="14347" width="8.85546875" style="41"/>
    <col min="14348" max="14348" width="36.85546875" style="41" customWidth="1"/>
    <col min="14349" max="14597" width="8.85546875" style="41"/>
    <col min="14598" max="14598" width="3" style="41" customWidth="1"/>
    <col min="14599" max="14600" width="8.85546875" style="41"/>
    <col min="14601" max="14601" width="17.42578125" style="41" customWidth="1"/>
    <col min="14602" max="14603" width="8.85546875" style="41"/>
    <col min="14604" max="14604" width="36.85546875" style="41" customWidth="1"/>
    <col min="14605" max="14853" width="8.85546875" style="41"/>
    <col min="14854" max="14854" width="3" style="41" customWidth="1"/>
    <col min="14855" max="14856" width="8.85546875" style="41"/>
    <col min="14857" max="14857" width="17.42578125" style="41" customWidth="1"/>
    <col min="14858" max="14859" width="8.85546875" style="41"/>
    <col min="14860" max="14860" width="36.85546875" style="41" customWidth="1"/>
    <col min="14861" max="15109" width="8.85546875" style="41"/>
    <col min="15110" max="15110" width="3" style="41" customWidth="1"/>
    <col min="15111" max="15112" width="8.85546875" style="41"/>
    <col min="15113" max="15113" width="17.42578125" style="41" customWidth="1"/>
    <col min="15114" max="15115" width="8.85546875" style="41"/>
    <col min="15116" max="15116" width="36.85546875" style="41" customWidth="1"/>
    <col min="15117" max="15365" width="8.85546875" style="41"/>
    <col min="15366" max="15366" width="3" style="41" customWidth="1"/>
    <col min="15367" max="15368" width="8.85546875" style="41"/>
    <col min="15369" max="15369" width="17.42578125" style="41" customWidth="1"/>
    <col min="15370" max="15371" width="8.85546875" style="41"/>
    <col min="15372" max="15372" width="36.85546875" style="41" customWidth="1"/>
    <col min="15373" max="15621" width="8.85546875" style="41"/>
    <col min="15622" max="15622" width="3" style="41" customWidth="1"/>
    <col min="15623" max="15624" width="8.85546875" style="41"/>
    <col min="15625" max="15625" width="17.42578125" style="41" customWidth="1"/>
    <col min="15626" max="15627" width="8.85546875" style="41"/>
    <col min="15628" max="15628" width="36.85546875" style="41" customWidth="1"/>
    <col min="15629" max="15877" width="8.85546875" style="41"/>
    <col min="15878" max="15878" width="3" style="41" customWidth="1"/>
    <col min="15879" max="15880" width="8.85546875" style="41"/>
    <col min="15881" max="15881" width="17.42578125" style="41" customWidth="1"/>
    <col min="15882" max="15883" width="8.85546875" style="41"/>
    <col min="15884" max="15884" width="36.85546875" style="41" customWidth="1"/>
    <col min="15885" max="16133" width="8.85546875" style="41"/>
    <col min="16134" max="16134" width="3" style="41" customWidth="1"/>
    <col min="16135" max="16136" width="8.85546875" style="41"/>
    <col min="16137" max="16137" width="17.42578125" style="41" customWidth="1"/>
    <col min="16138" max="16139" width="8.85546875" style="41"/>
    <col min="16140" max="16140" width="36.85546875" style="41" customWidth="1"/>
    <col min="16141" max="16384" width="8.85546875" style="41"/>
  </cols>
  <sheetData>
    <row r="1" spans="1:13" ht="13.15" customHeight="1" x14ac:dyDescent="0.2">
      <c r="A1" s="215" t="s">
        <v>113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7"/>
    </row>
    <row r="2" spans="1:13" ht="13.15" customHeight="1" x14ac:dyDescent="0.2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20"/>
    </row>
    <row r="3" spans="1:13" ht="19.899999999999999" customHeight="1" thickBot="1" x14ac:dyDescent="0.25">
      <c r="A3" s="22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3"/>
    </row>
    <row r="4" spans="1:13" s="42" customFormat="1" ht="20.100000000000001" customHeight="1" x14ac:dyDescent="0.3">
      <c r="A4" s="141"/>
      <c r="B4" s="142" t="s">
        <v>62</v>
      </c>
      <c r="C4" s="143" t="s">
        <v>63</v>
      </c>
      <c r="D4" s="143" t="s">
        <v>64</v>
      </c>
      <c r="E4" s="143" t="s">
        <v>65</v>
      </c>
      <c r="F4" s="143" t="s">
        <v>63</v>
      </c>
      <c r="G4" s="143" t="s">
        <v>64</v>
      </c>
      <c r="H4" s="143" t="s">
        <v>65</v>
      </c>
      <c r="I4" s="143" t="s">
        <v>63</v>
      </c>
      <c r="J4" s="143" t="s">
        <v>64</v>
      </c>
      <c r="K4" s="143" t="s">
        <v>65</v>
      </c>
      <c r="L4" s="143" t="s">
        <v>66</v>
      </c>
      <c r="M4" s="144" t="s">
        <v>67</v>
      </c>
    </row>
    <row r="5" spans="1:13" ht="20.100000000000001" customHeight="1" x14ac:dyDescent="0.3">
      <c r="A5" s="137">
        <v>1</v>
      </c>
      <c r="B5" s="146" t="s">
        <v>104</v>
      </c>
      <c r="C5" s="170">
        <v>4486</v>
      </c>
      <c r="D5" s="170" t="s">
        <v>157</v>
      </c>
      <c r="E5" s="170"/>
      <c r="F5" s="170">
        <v>5435</v>
      </c>
      <c r="G5" s="170" t="s">
        <v>158</v>
      </c>
      <c r="H5" s="170"/>
      <c r="I5" s="171"/>
      <c r="J5" s="171"/>
      <c r="K5" s="171"/>
      <c r="L5" s="170" t="s">
        <v>157</v>
      </c>
      <c r="M5" s="166" t="s">
        <v>159</v>
      </c>
    </row>
    <row r="6" spans="1:13" ht="20.100000000000001" customHeight="1" x14ac:dyDescent="0.3">
      <c r="A6" s="137">
        <v>2</v>
      </c>
      <c r="B6" s="146" t="s">
        <v>103</v>
      </c>
      <c r="C6" s="170">
        <v>3983</v>
      </c>
      <c r="D6" s="176" t="s">
        <v>160</v>
      </c>
      <c r="E6" s="170"/>
      <c r="F6" s="170">
        <v>3984</v>
      </c>
      <c r="G6" s="176" t="s">
        <v>161</v>
      </c>
      <c r="H6" s="170"/>
      <c r="I6" s="171"/>
      <c r="J6" s="171"/>
      <c r="K6" s="171"/>
      <c r="L6" s="176" t="s">
        <v>160</v>
      </c>
      <c r="M6" s="166" t="s">
        <v>159</v>
      </c>
    </row>
    <row r="7" spans="1:13" ht="20.100000000000001" customHeight="1" x14ac:dyDescent="0.3">
      <c r="A7" s="178">
        <v>3</v>
      </c>
      <c r="B7" s="177" t="s">
        <v>101</v>
      </c>
      <c r="C7" s="170"/>
      <c r="D7" s="170"/>
      <c r="E7" s="170"/>
      <c r="F7" s="170"/>
      <c r="G7" s="170"/>
      <c r="H7" s="170"/>
      <c r="I7" s="171"/>
      <c r="J7" s="171"/>
      <c r="K7" s="171"/>
      <c r="L7" s="170"/>
      <c r="M7" s="166"/>
    </row>
    <row r="8" spans="1:13" ht="20.100000000000001" customHeight="1" x14ac:dyDescent="0.3">
      <c r="A8" s="178">
        <v>4</v>
      </c>
      <c r="B8" s="177" t="s">
        <v>102</v>
      </c>
      <c r="C8" s="170"/>
      <c r="D8" s="170"/>
      <c r="E8" s="170"/>
      <c r="F8" s="170"/>
      <c r="G8" s="170"/>
      <c r="H8" s="170"/>
      <c r="I8" s="171"/>
      <c r="J8" s="171"/>
      <c r="K8" s="171"/>
      <c r="L8" s="170"/>
      <c r="M8" s="166"/>
    </row>
    <row r="9" spans="1:13" ht="20.100000000000001" customHeight="1" x14ac:dyDescent="0.3">
      <c r="A9" s="137">
        <v>5</v>
      </c>
      <c r="B9" s="147" t="s">
        <v>124</v>
      </c>
      <c r="C9" s="170">
        <v>4774</v>
      </c>
      <c r="D9" s="176" t="s">
        <v>173</v>
      </c>
      <c r="E9" s="170"/>
      <c r="F9" s="170">
        <v>5857</v>
      </c>
      <c r="G9" s="176" t="s">
        <v>174</v>
      </c>
      <c r="H9" s="170"/>
      <c r="I9" s="171">
        <v>6642</v>
      </c>
      <c r="J9" s="171" t="s">
        <v>175</v>
      </c>
      <c r="K9" s="171"/>
      <c r="L9" s="176" t="s">
        <v>173</v>
      </c>
      <c r="M9" s="166" t="s">
        <v>168</v>
      </c>
    </row>
    <row r="10" spans="1:13" ht="20.100000000000001" customHeight="1" x14ac:dyDescent="0.3">
      <c r="A10" s="137">
        <v>6</v>
      </c>
      <c r="B10" s="147" t="s">
        <v>105</v>
      </c>
      <c r="C10" s="170">
        <v>2769</v>
      </c>
      <c r="D10" s="176" t="s">
        <v>176</v>
      </c>
      <c r="E10" s="170"/>
      <c r="F10" s="170">
        <v>5139</v>
      </c>
      <c r="G10" s="176" t="s">
        <v>177</v>
      </c>
      <c r="H10" s="170"/>
      <c r="I10" s="171"/>
      <c r="J10" s="171"/>
      <c r="K10" s="171"/>
      <c r="L10" s="176" t="s">
        <v>176</v>
      </c>
      <c r="M10" s="166" t="s">
        <v>221</v>
      </c>
    </row>
    <row r="11" spans="1:13" ht="20.100000000000001" customHeight="1" x14ac:dyDescent="0.3">
      <c r="A11" s="137">
        <v>7</v>
      </c>
      <c r="B11" s="147" t="s">
        <v>106</v>
      </c>
      <c r="C11" s="170">
        <v>6991</v>
      </c>
      <c r="D11" s="176" t="s">
        <v>178</v>
      </c>
      <c r="E11" s="170"/>
      <c r="F11" s="170">
        <v>2771</v>
      </c>
      <c r="G11" s="176" t="s">
        <v>179</v>
      </c>
      <c r="H11" s="170"/>
      <c r="I11" s="171"/>
      <c r="J11" s="171"/>
      <c r="K11" s="171"/>
      <c r="L11" s="176" t="s">
        <v>178</v>
      </c>
      <c r="M11" s="166" t="s">
        <v>221</v>
      </c>
    </row>
    <row r="12" spans="1:13" ht="20.100000000000001" customHeight="1" x14ac:dyDescent="0.3">
      <c r="A12" s="137">
        <v>8</v>
      </c>
      <c r="B12" s="147" t="s">
        <v>107</v>
      </c>
      <c r="C12" s="170">
        <v>3127</v>
      </c>
      <c r="D12" s="176" t="s">
        <v>180</v>
      </c>
      <c r="E12" s="170"/>
      <c r="F12" s="170">
        <v>3137</v>
      </c>
      <c r="G12" s="176" t="s">
        <v>181</v>
      </c>
      <c r="H12" s="170"/>
      <c r="I12" s="171"/>
      <c r="J12" s="171"/>
      <c r="K12" s="171"/>
      <c r="L12" s="176" t="s">
        <v>180</v>
      </c>
      <c r="M12" s="166" t="s">
        <v>222</v>
      </c>
    </row>
    <row r="13" spans="1:13" ht="20.100000000000001" customHeight="1" x14ac:dyDescent="0.3">
      <c r="A13" s="137">
        <v>9</v>
      </c>
      <c r="B13" s="147" t="s">
        <v>109</v>
      </c>
      <c r="C13" s="170">
        <v>4462</v>
      </c>
      <c r="D13" s="176" t="s">
        <v>182</v>
      </c>
      <c r="E13" s="170"/>
      <c r="F13" s="170">
        <v>5835</v>
      </c>
      <c r="G13" s="176" t="s">
        <v>183</v>
      </c>
      <c r="H13" s="170"/>
      <c r="I13" s="171"/>
      <c r="J13" s="171"/>
      <c r="K13" s="171"/>
      <c r="L13" s="176" t="s">
        <v>182</v>
      </c>
      <c r="M13" s="166" t="s">
        <v>222</v>
      </c>
    </row>
    <row r="14" spans="1:13" ht="20.100000000000001" customHeight="1" x14ac:dyDescent="0.3">
      <c r="A14" s="137">
        <v>10</v>
      </c>
      <c r="B14" s="147" t="s">
        <v>108</v>
      </c>
      <c r="C14" s="170">
        <v>5836</v>
      </c>
      <c r="D14" s="176" t="s">
        <v>184</v>
      </c>
      <c r="E14" s="170"/>
      <c r="F14" s="170">
        <v>4561</v>
      </c>
      <c r="G14" s="176" t="s">
        <v>185</v>
      </c>
      <c r="H14" s="170"/>
      <c r="I14" s="171"/>
      <c r="J14" s="171"/>
      <c r="K14" s="171"/>
      <c r="L14" s="176" t="s">
        <v>184</v>
      </c>
      <c r="M14" s="166" t="s">
        <v>222</v>
      </c>
    </row>
    <row r="15" spans="1:13" ht="20.100000000000001" customHeight="1" x14ac:dyDescent="0.3">
      <c r="A15" s="137">
        <v>11</v>
      </c>
      <c r="B15" s="147" t="s">
        <v>110</v>
      </c>
      <c r="C15" s="170">
        <v>2749</v>
      </c>
      <c r="D15" s="176" t="s">
        <v>186</v>
      </c>
      <c r="E15" s="170"/>
      <c r="F15" s="170">
        <v>4397</v>
      </c>
      <c r="G15" s="176" t="s">
        <v>187</v>
      </c>
      <c r="H15" s="170"/>
      <c r="I15" s="171"/>
      <c r="J15" s="171"/>
      <c r="K15" s="171"/>
      <c r="L15" s="176" t="s">
        <v>186</v>
      </c>
      <c r="M15" s="166" t="s">
        <v>169</v>
      </c>
    </row>
    <row r="16" spans="1:13" ht="20.100000000000001" customHeight="1" x14ac:dyDescent="0.3">
      <c r="A16" s="137">
        <v>12</v>
      </c>
      <c r="B16" s="147" t="s">
        <v>111</v>
      </c>
      <c r="C16" s="170">
        <v>6027</v>
      </c>
      <c r="D16" s="176" t="s">
        <v>188</v>
      </c>
      <c r="E16" s="170"/>
      <c r="F16" s="170">
        <v>6028</v>
      </c>
      <c r="G16" s="176" t="s">
        <v>189</v>
      </c>
      <c r="H16" s="170"/>
      <c r="I16" s="171">
        <v>6030</v>
      </c>
      <c r="J16" s="171" t="s">
        <v>190</v>
      </c>
      <c r="K16" s="171"/>
      <c r="L16" s="176" t="s">
        <v>188</v>
      </c>
      <c r="M16" s="166" t="s">
        <v>169</v>
      </c>
    </row>
    <row r="17" spans="1:13" ht="20.100000000000001" customHeight="1" x14ac:dyDescent="0.3">
      <c r="A17" s="137">
        <v>13</v>
      </c>
      <c r="B17" s="147" t="s">
        <v>112</v>
      </c>
      <c r="C17" s="170">
        <v>6257</v>
      </c>
      <c r="D17" s="176" t="s">
        <v>191</v>
      </c>
      <c r="E17" s="170"/>
      <c r="F17" s="170">
        <v>6029</v>
      </c>
      <c r="G17" s="176" t="s">
        <v>192</v>
      </c>
      <c r="H17" s="170"/>
      <c r="I17" s="171"/>
      <c r="J17" s="171"/>
      <c r="K17" s="171"/>
      <c r="L17" s="176" t="s">
        <v>191</v>
      </c>
      <c r="M17" s="166" t="s">
        <v>170</v>
      </c>
    </row>
    <row r="18" spans="1:13" ht="20.100000000000001" customHeight="1" x14ac:dyDescent="0.3">
      <c r="A18" s="137">
        <v>14</v>
      </c>
      <c r="B18" s="147" t="s">
        <v>114</v>
      </c>
      <c r="C18" s="170">
        <v>5573</v>
      </c>
      <c r="D18" s="176" t="s">
        <v>193</v>
      </c>
      <c r="E18" s="170"/>
      <c r="F18" s="170">
        <v>7084</v>
      </c>
      <c r="G18" s="176" t="s">
        <v>194</v>
      </c>
      <c r="H18" s="170"/>
      <c r="I18" s="171"/>
      <c r="J18" s="171"/>
      <c r="K18" s="171"/>
      <c r="L18" s="176" t="s">
        <v>193</v>
      </c>
      <c r="M18" s="166" t="s">
        <v>224</v>
      </c>
    </row>
    <row r="19" spans="1:13" ht="20.100000000000001" customHeight="1" x14ac:dyDescent="0.3">
      <c r="A19" s="137">
        <v>15</v>
      </c>
      <c r="B19" s="147" t="s">
        <v>156</v>
      </c>
      <c r="C19" s="170">
        <v>3726</v>
      </c>
      <c r="D19" s="176" t="s">
        <v>195</v>
      </c>
      <c r="E19" s="170"/>
      <c r="F19" s="170">
        <v>770</v>
      </c>
      <c r="G19" s="176" t="s">
        <v>196</v>
      </c>
      <c r="H19" s="170"/>
      <c r="I19" s="171"/>
      <c r="J19" s="171"/>
      <c r="K19" s="171"/>
      <c r="L19" s="176" t="s">
        <v>195</v>
      </c>
      <c r="M19" s="166" t="s">
        <v>166</v>
      </c>
    </row>
    <row r="20" spans="1:13" ht="20.100000000000001" customHeight="1" x14ac:dyDescent="0.3">
      <c r="A20" s="137">
        <v>16</v>
      </c>
      <c r="B20" s="147" t="s">
        <v>136</v>
      </c>
      <c r="C20" s="170">
        <v>3727</v>
      </c>
      <c r="D20" s="176" t="s">
        <v>197</v>
      </c>
      <c r="E20" s="170"/>
      <c r="F20" s="170">
        <v>4527</v>
      </c>
      <c r="G20" s="176" t="s">
        <v>198</v>
      </c>
      <c r="H20" s="170"/>
      <c r="I20" s="171">
        <v>5180</v>
      </c>
      <c r="J20" s="171" t="s">
        <v>199</v>
      </c>
      <c r="K20" s="171"/>
      <c r="L20" s="176" t="s">
        <v>197</v>
      </c>
      <c r="M20" s="166" t="s">
        <v>167</v>
      </c>
    </row>
    <row r="21" spans="1:13" ht="20.100000000000001" customHeight="1" x14ac:dyDescent="0.3">
      <c r="A21" s="137">
        <v>17</v>
      </c>
      <c r="B21" s="147" t="s">
        <v>115</v>
      </c>
      <c r="C21" s="170">
        <v>2154</v>
      </c>
      <c r="D21" s="176" t="s">
        <v>200</v>
      </c>
      <c r="E21" s="170"/>
      <c r="F21" s="170">
        <v>3543</v>
      </c>
      <c r="G21" s="176" t="s">
        <v>201</v>
      </c>
      <c r="H21" s="170"/>
      <c r="I21" s="171"/>
      <c r="J21" s="171"/>
      <c r="K21" s="171"/>
      <c r="L21" s="176" t="s">
        <v>200</v>
      </c>
      <c r="M21" s="166" t="s">
        <v>172</v>
      </c>
    </row>
    <row r="22" spans="1:13" ht="20.100000000000001" customHeight="1" x14ac:dyDescent="0.3">
      <c r="A22" s="137">
        <v>18</v>
      </c>
      <c r="B22" s="147" t="s">
        <v>116</v>
      </c>
      <c r="C22" s="170">
        <v>3659</v>
      </c>
      <c r="D22" s="176" t="s">
        <v>202</v>
      </c>
      <c r="E22" s="170"/>
      <c r="F22" s="170">
        <v>6614</v>
      </c>
      <c r="G22" s="176" t="s">
        <v>203</v>
      </c>
      <c r="H22" s="170"/>
      <c r="I22" s="171"/>
      <c r="J22" s="171"/>
      <c r="K22" s="171"/>
      <c r="L22" s="176" t="s">
        <v>202</v>
      </c>
      <c r="M22" s="166" t="s">
        <v>171</v>
      </c>
    </row>
    <row r="23" spans="1:13" ht="20.100000000000001" customHeight="1" x14ac:dyDescent="0.3">
      <c r="A23" s="137">
        <v>19</v>
      </c>
      <c r="B23" s="147" t="s">
        <v>117</v>
      </c>
      <c r="C23" s="170">
        <v>3981</v>
      </c>
      <c r="D23" s="176" t="s">
        <v>204</v>
      </c>
      <c r="E23" s="170"/>
      <c r="F23" s="170">
        <v>3072</v>
      </c>
      <c r="G23" s="176" t="s">
        <v>205</v>
      </c>
      <c r="H23" s="170"/>
      <c r="I23" s="171"/>
      <c r="J23" s="171"/>
      <c r="K23" s="171"/>
      <c r="L23" s="176" t="s">
        <v>204</v>
      </c>
      <c r="M23" s="166" t="s">
        <v>162</v>
      </c>
    </row>
    <row r="24" spans="1:13" ht="20.100000000000001" customHeight="1" x14ac:dyDescent="0.3">
      <c r="A24" s="137">
        <v>20</v>
      </c>
      <c r="B24" s="147" t="s">
        <v>118</v>
      </c>
      <c r="C24" s="170">
        <v>4653</v>
      </c>
      <c r="D24" s="176" t="s">
        <v>206</v>
      </c>
      <c r="E24" s="170"/>
      <c r="F24" s="170">
        <v>6041</v>
      </c>
      <c r="G24" s="176" t="s">
        <v>207</v>
      </c>
      <c r="H24" s="170"/>
      <c r="I24" s="171">
        <v>6037</v>
      </c>
      <c r="J24" s="171" t="s">
        <v>208</v>
      </c>
      <c r="K24" s="171"/>
      <c r="L24" s="176" t="s">
        <v>206</v>
      </c>
      <c r="M24" s="166" t="s">
        <v>162</v>
      </c>
    </row>
    <row r="25" spans="1:13" ht="20.100000000000001" customHeight="1" x14ac:dyDescent="0.3">
      <c r="A25" s="137">
        <v>21</v>
      </c>
      <c r="B25" s="147" t="s">
        <v>100</v>
      </c>
      <c r="C25" s="170">
        <v>3168</v>
      </c>
      <c r="D25" s="176" t="s">
        <v>209</v>
      </c>
      <c r="E25" s="170"/>
      <c r="F25" s="170">
        <v>2273</v>
      </c>
      <c r="G25" s="176" t="s">
        <v>210</v>
      </c>
      <c r="H25" s="170"/>
      <c r="I25" s="171"/>
      <c r="J25" s="171"/>
      <c r="K25" s="171"/>
      <c r="L25" s="176" t="s">
        <v>209</v>
      </c>
      <c r="M25" s="166" t="s">
        <v>223</v>
      </c>
    </row>
    <row r="26" spans="1:13" ht="20.100000000000001" customHeight="1" x14ac:dyDescent="0.3">
      <c r="A26" s="137">
        <v>22</v>
      </c>
      <c r="B26" s="147" t="s">
        <v>119</v>
      </c>
      <c r="C26" s="170">
        <v>5246</v>
      </c>
      <c r="D26" s="176" t="s">
        <v>213</v>
      </c>
      <c r="E26" s="170"/>
      <c r="F26" s="170">
        <v>5268</v>
      </c>
      <c r="G26" s="176" t="s">
        <v>214</v>
      </c>
      <c r="H26" s="170"/>
      <c r="I26" s="171"/>
      <c r="J26" s="171"/>
      <c r="K26" s="171"/>
      <c r="L26" s="176" t="s">
        <v>213</v>
      </c>
      <c r="M26" s="166" t="s">
        <v>165</v>
      </c>
    </row>
    <row r="27" spans="1:13" ht="20.100000000000001" customHeight="1" x14ac:dyDescent="0.3">
      <c r="A27" s="137">
        <v>23</v>
      </c>
      <c r="B27" s="147" t="s">
        <v>121</v>
      </c>
      <c r="C27" s="170">
        <v>5263</v>
      </c>
      <c r="D27" s="176" t="s">
        <v>215</v>
      </c>
      <c r="E27" s="170"/>
      <c r="F27" s="170">
        <v>5287</v>
      </c>
      <c r="G27" s="176" t="s">
        <v>216</v>
      </c>
      <c r="H27" s="170"/>
      <c r="I27" s="171"/>
      <c r="J27" s="171"/>
      <c r="K27" s="171"/>
      <c r="L27" s="176" t="s">
        <v>215</v>
      </c>
      <c r="M27" s="166" t="s">
        <v>165</v>
      </c>
    </row>
    <row r="28" spans="1:13" ht="20.100000000000001" customHeight="1" x14ac:dyDescent="0.3">
      <c r="A28" s="137">
        <v>24</v>
      </c>
      <c r="B28" s="147" t="s">
        <v>120</v>
      </c>
      <c r="C28" s="172">
        <v>6006</v>
      </c>
      <c r="D28" s="179" t="s">
        <v>217</v>
      </c>
      <c r="E28" s="172"/>
      <c r="F28" s="172">
        <v>5277</v>
      </c>
      <c r="G28" s="179" t="s">
        <v>218</v>
      </c>
      <c r="H28" s="172"/>
      <c r="I28" s="171"/>
      <c r="J28" s="171"/>
      <c r="K28" s="171"/>
      <c r="L28" s="179" t="s">
        <v>217</v>
      </c>
      <c r="M28" s="166" t="s">
        <v>165</v>
      </c>
    </row>
    <row r="29" spans="1:13" ht="20.100000000000001" customHeight="1" x14ac:dyDescent="0.3">
      <c r="A29" s="137">
        <v>25</v>
      </c>
      <c r="B29" s="147" t="s">
        <v>122</v>
      </c>
      <c r="C29" s="172">
        <v>5903</v>
      </c>
      <c r="D29" s="179" t="s">
        <v>219</v>
      </c>
      <c r="E29" s="172"/>
      <c r="F29" s="172">
        <v>4485</v>
      </c>
      <c r="G29" s="179" t="s">
        <v>220</v>
      </c>
      <c r="H29" s="172"/>
      <c r="I29" s="171"/>
      <c r="J29" s="171"/>
      <c r="K29" s="171"/>
      <c r="L29" s="179" t="s">
        <v>219</v>
      </c>
      <c r="M29" s="166" t="s">
        <v>164</v>
      </c>
    </row>
    <row r="30" spans="1:13" ht="20.100000000000001" customHeight="1" x14ac:dyDescent="0.3">
      <c r="A30" s="137">
        <v>26</v>
      </c>
      <c r="B30" s="148" t="s">
        <v>123</v>
      </c>
      <c r="C30" s="172">
        <v>5227</v>
      </c>
      <c r="D30" s="179" t="s">
        <v>211</v>
      </c>
      <c r="E30" s="172"/>
      <c r="F30" s="172">
        <v>5960</v>
      </c>
      <c r="G30" s="179" t="s">
        <v>212</v>
      </c>
      <c r="H30" s="172"/>
      <c r="I30" s="171"/>
      <c r="J30" s="171"/>
      <c r="K30" s="171"/>
      <c r="L30" s="179" t="s">
        <v>211</v>
      </c>
      <c r="M30" s="166" t="s">
        <v>163</v>
      </c>
    </row>
    <row r="31" spans="1:13" ht="20.100000000000001" customHeight="1" x14ac:dyDescent="0.25">
      <c r="A31" s="137">
        <v>27</v>
      </c>
      <c r="B31" s="138"/>
      <c r="C31" s="173"/>
      <c r="D31" s="173"/>
      <c r="E31" s="173"/>
      <c r="F31" s="173"/>
      <c r="G31" s="173"/>
      <c r="H31" s="173"/>
      <c r="I31" s="171"/>
      <c r="J31" s="171"/>
      <c r="K31" s="171"/>
      <c r="L31" s="167"/>
      <c r="M31" s="166"/>
    </row>
    <row r="32" spans="1:13" ht="20.100000000000001" customHeight="1" thickBot="1" x14ac:dyDescent="0.3">
      <c r="A32" s="139">
        <v>28</v>
      </c>
      <c r="B32" s="140"/>
      <c r="C32" s="174"/>
      <c r="D32" s="174"/>
      <c r="E32" s="174"/>
      <c r="F32" s="174"/>
      <c r="G32" s="174"/>
      <c r="H32" s="174"/>
      <c r="I32" s="175"/>
      <c r="J32" s="175"/>
      <c r="K32" s="175"/>
      <c r="L32" s="168"/>
      <c r="M32" s="169"/>
    </row>
  </sheetData>
  <mergeCells count="1">
    <mergeCell ref="A1:M3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72" fitToHeight="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8433" r:id="rId4" name="Control 1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3" r:id="rId4" name="Control 1"/>
      </mc:Fallback>
    </mc:AlternateContent>
    <mc:AlternateContent xmlns:mc="http://schemas.openxmlformats.org/markup-compatibility/2006">
      <mc:Choice Requires="x14">
        <control shapeId="18434" r:id="rId6" name="Control 2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4" r:id="rId6" name="Control 2"/>
      </mc:Fallback>
    </mc:AlternateContent>
    <mc:AlternateContent xmlns:mc="http://schemas.openxmlformats.org/markup-compatibility/2006">
      <mc:Choice Requires="x14">
        <control shapeId="18435" r:id="rId7" name="Control 3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5" r:id="rId7" name="Control 3"/>
      </mc:Fallback>
    </mc:AlternateContent>
    <mc:AlternateContent xmlns:mc="http://schemas.openxmlformats.org/markup-compatibility/2006">
      <mc:Choice Requires="x14">
        <control shapeId="18436" r:id="rId8" name="Control 4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6" r:id="rId8" name="Control 4"/>
      </mc:Fallback>
    </mc:AlternateContent>
    <mc:AlternateContent xmlns:mc="http://schemas.openxmlformats.org/markup-compatibility/2006">
      <mc:Choice Requires="x14">
        <control shapeId="18437" r:id="rId9" name="Control 5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7" r:id="rId9" name="Control 5"/>
      </mc:Fallback>
    </mc:AlternateContent>
    <mc:AlternateContent xmlns:mc="http://schemas.openxmlformats.org/markup-compatibility/2006">
      <mc:Choice Requires="x14">
        <control shapeId="18438" r:id="rId10" name="Control 6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8" r:id="rId10" name="Control 6"/>
      </mc:Fallback>
    </mc:AlternateContent>
    <mc:AlternateContent xmlns:mc="http://schemas.openxmlformats.org/markup-compatibility/2006">
      <mc:Choice Requires="x14">
        <control shapeId="18439" r:id="rId11" name="Control 7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39" r:id="rId11" name="Control 7"/>
      </mc:Fallback>
    </mc:AlternateContent>
    <mc:AlternateContent xmlns:mc="http://schemas.openxmlformats.org/markup-compatibility/2006">
      <mc:Choice Requires="x14">
        <control shapeId="18440" r:id="rId12" name="Control 8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0" r:id="rId12" name="Control 8"/>
      </mc:Fallback>
    </mc:AlternateContent>
    <mc:AlternateContent xmlns:mc="http://schemas.openxmlformats.org/markup-compatibility/2006">
      <mc:Choice Requires="x14">
        <control shapeId="18441" r:id="rId13" name="Control 9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1" r:id="rId13" name="Control 9"/>
      </mc:Fallback>
    </mc:AlternateContent>
    <mc:AlternateContent xmlns:mc="http://schemas.openxmlformats.org/markup-compatibility/2006">
      <mc:Choice Requires="x14">
        <control shapeId="18442" r:id="rId14" name="Control 10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2" r:id="rId14" name="Control 10"/>
      </mc:Fallback>
    </mc:AlternateContent>
    <mc:AlternateContent xmlns:mc="http://schemas.openxmlformats.org/markup-compatibility/2006">
      <mc:Choice Requires="x14">
        <control shapeId="18443" r:id="rId15" name="Control 11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3" r:id="rId15" name="Control 11"/>
      </mc:Fallback>
    </mc:AlternateContent>
    <mc:AlternateContent xmlns:mc="http://schemas.openxmlformats.org/markup-compatibility/2006">
      <mc:Choice Requires="x14">
        <control shapeId="18444" r:id="rId16" name="Control 12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4" r:id="rId16" name="Control 12"/>
      </mc:Fallback>
    </mc:AlternateContent>
    <mc:AlternateContent xmlns:mc="http://schemas.openxmlformats.org/markup-compatibility/2006">
      <mc:Choice Requires="x14">
        <control shapeId="18445" r:id="rId17" name="Control 13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5" r:id="rId17" name="Control 13"/>
      </mc:Fallback>
    </mc:AlternateContent>
    <mc:AlternateContent xmlns:mc="http://schemas.openxmlformats.org/markup-compatibility/2006">
      <mc:Choice Requires="x14">
        <control shapeId="18446" r:id="rId18" name="Control 14">
          <controlPr defaultSize="0" r:id="rId5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6" r:id="rId18" name="Control 14"/>
      </mc:Fallback>
    </mc:AlternateContent>
    <mc:AlternateContent xmlns:mc="http://schemas.openxmlformats.org/markup-compatibility/2006">
      <mc:Choice Requires="x14">
        <control shapeId="18447" r:id="rId19" name="Control 15">
          <controlPr defaultSize="0" r:id="rId20">
            <anchor moveWithCells="1">
              <from>
                <xdr:col>1</xdr:col>
                <xdr:colOff>0</xdr:colOff>
                <xdr:row>31</xdr:row>
                <xdr:rowOff>19050</xdr:rowOff>
              </from>
              <to>
                <xdr:col>1</xdr:col>
                <xdr:colOff>209550</xdr:colOff>
                <xdr:row>31</xdr:row>
                <xdr:rowOff>219075</xdr:rowOff>
              </to>
            </anchor>
          </controlPr>
        </control>
      </mc:Choice>
      <mc:Fallback>
        <control shapeId="18447" r:id="rId19" name="Control 15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S84"/>
  <sheetViews>
    <sheetView showGridLines="0" workbookViewId="0">
      <selection activeCell="U29" sqref="U29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0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18" ht="15.75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skupin'!B14</f>
        <v>TJ Radomyšl A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0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0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20</v>
      </c>
      <c r="G9" s="382" t="s">
        <v>5</v>
      </c>
      <c r="H9" s="383">
        <f>Q30</f>
        <v>15</v>
      </c>
      <c r="I9" s="384">
        <f>E17</f>
        <v>20</v>
      </c>
      <c r="J9" s="382" t="s">
        <v>5</v>
      </c>
      <c r="K9" s="383">
        <f>C17</f>
        <v>10</v>
      </c>
      <c r="L9" s="388"/>
      <c r="M9" s="392"/>
      <c r="N9" s="394"/>
      <c r="O9" s="396">
        <f>F9+I9+L9</f>
        <v>40</v>
      </c>
      <c r="P9" s="412" t="s">
        <v>5</v>
      </c>
      <c r="Q9" s="414">
        <f>H9+K9+N9</f>
        <v>25</v>
      </c>
      <c r="R9" s="398">
        <v>1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skupin'!B15</f>
        <v>Unitop SKP Žďár nad Sázavou, z.</v>
      </c>
      <c r="C11" s="416">
        <f>H7</f>
        <v>0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1</v>
      </c>
      <c r="L11" s="390"/>
      <c r="M11" s="406"/>
      <c r="N11" s="408"/>
      <c r="O11" s="410">
        <f>C11+I11+L11</f>
        <v>2</v>
      </c>
      <c r="P11" s="400" t="s">
        <v>5</v>
      </c>
      <c r="Q11" s="402">
        <f>E11+K11+N11</f>
        <v>3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15</v>
      </c>
      <c r="D13" s="382" t="s">
        <v>5</v>
      </c>
      <c r="E13" s="382">
        <f>F9</f>
        <v>20</v>
      </c>
      <c r="F13" s="319"/>
      <c r="G13" s="320"/>
      <c r="H13" s="321"/>
      <c r="I13" s="382">
        <f>O28</f>
        <v>29</v>
      </c>
      <c r="J13" s="382" t="s">
        <v>5</v>
      </c>
      <c r="K13" s="383">
        <f>Q28</f>
        <v>24</v>
      </c>
      <c r="L13" s="388"/>
      <c r="M13" s="392"/>
      <c r="N13" s="394"/>
      <c r="O13" s="396">
        <f>C13+I13+L13</f>
        <v>44</v>
      </c>
      <c r="P13" s="412" t="s">
        <v>5</v>
      </c>
      <c r="Q13" s="414">
        <f>E13+K13+N13</f>
        <v>44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skupin'!B16</f>
        <v>TJ Peklo nad Zdobnicí B</v>
      </c>
      <c r="C15" s="380">
        <f>O25</f>
        <v>0</v>
      </c>
      <c r="D15" s="376" t="s">
        <v>5</v>
      </c>
      <c r="E15" s="378">
        <f>Q25</f>
        <v>2</v>
      </c>
      <c r="F15" s="380">
        <f>K11</f>
        <v>1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1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10</v>
      </c>
      <c r="D17" s="382" t="s">
        <v>5</v>
      </c>
      <c r="E17" s="382">
        <f>Q26</f>
        <v>20</v>
      </c>
      <c r="F17" s="384">
        <f>K13</f>
        <v>24</v>
      </c>
      <c r="G17" s="382" t="s">
        <v>5</v>
      </c>
      <c r="H17" s="382">
        <f>I13</f>
        <v>29</v>
      </c>
      <c r="I17" s="332"/>
      <c r="J17" s="333"/>
      <c r="K17" s="334"/>
      <c r="L17" s="424"/>
      <c r="M17" s="424"/>
      <c r="N17" s="426"/>
      <c r="O17" s="396">
        <f>C17+F17+L17</f>
        <v>34</v>
      </c>
      <c r="P17" s="412" t="s">
        <v>5</v>
      </c>
      <c r="Q17" s="414">
        <f>E17+H17+N17</f>
        <v>49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>TJ Peklo nad Zdobnicí B</v>
      </c>
      <c r="C25" s="437"/>
      <c r="D25" s="437" t="s">
        <v>5</v>
      </c>
      <c r="E25" s="437" t="str">
        <f>B7</f>
        <v>TJ Radomyšl A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10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>Unitop SKP Žďár nad Sázavou, z.</v>
      </c>
      <c r="C27" s="437"/>
      <c r="D27" s="437" t="s">
        <v>5</v>
      </c>
      <c r="E27" s="437" t="str">
        <f>B15</f>
        <v>TJ Peklo nad Zdobnicí B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1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29</v>
      </c>
      <c r="P28" s="53" t="s">
        <v>5</v>
      </c>
      <c r="Q28" s="40">
        <v>24</v>
      </c>
      <c r="R28" s="8" t="s">
        <v>22</v>
      </c>
    </row>
    <row r="29" spans="1:19" ht="13.15" customHeight="1" x14ac:dyDescent="0.25">
      <c r="A29" s="436">
        <v>3</v>
      </c>
      <c r="B29" s="437" t="str">
        <f>B7</f>
        <v>TJ Radomyšl A</v>
      </c>
      <c r="C29" s="437"/>
      <c r="D29" s="437" t="s">
        <v>5</v>
      </c>
      <c r="E29" s="437" t="str">
        <f>B11</f>
        <v>Unitop SKP Žďár nad Sázavou, z.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0</v>
      </c>
      <c r="R29" s="8" t="s">
        <v>23</v>
      </c>
    </row>
    <row r="30" spans="1:19" ht="13.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20</v>
      </c>
      <c r="P30" s="53" t="s">
        <v>5</v>
      </c>
      <c r="Q30" s="40">
        <v>15</v>
      </c>
      <c r="R30" s="8" t="s">
        <v>22</v>
      </c>
    </row>
    <row r="31" spans="1:19" ht="14.45" customHeight="1" x14ac:dyDescent="0.25"/>
    <row r="32" spans="1:19" ht="14.45" customHeight="1" x14ac:dyDescent="0.25"/>
    <row r="41" ht="15" customHeight="1" x14ac:dyDescent="0.25"/>
    <row r="45" ht="14.45" customHeight="1" x14ac:dyDescent="0.25"/>
    <row r="46" ht="14.45" customHeight="1" x14ac:dyDescent="0.25"/>
    <row r="59" ht="15" customHeight="1" x14ac:dyDescent="0.25"/>
    <row r="63" ht="14.45" customHeight="1" x14ac:dyDescent="0.25"/>
    <row r="64" ht="14.45" customHeight="1" x14ac:dyDescent="0.25"/>
    <row r="83" ht="14.45" customHeight="1" x14ac:dyDescent="0.25"/>
    <row r="84" ht="14.45" customHeight="1" x14ac:dyDescent="0.25"/>
  </sheetData>
  <mergeCells count="138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BB92"/>
  <sheetViews>
    <sheetView showGridLines="0" topLeftCell="A4" workbookViewId="0">
      <selection activeCell="L19" sqref="L19:N2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42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x14ac:dyDescent="0.25">
      <c r="A5" s="244"/>
      <c r="B5" s="245"/>
      <c r="C5" s="237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26" ht="15.75" thickBot="1" x14ac:dyDescent="0.3">
      <c r="A6" s="246"/>
      <c r="B6" s="247"/>
      <c r="C6" s="251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55" t="s">
        <v>4</v>
      </c>
    </row>
    <row r="7" spans="1:26" ht="15" customHeight="1" x14ac:dyDescent="0.25">
      <c r="A7" s="259">
        <v>1</v>
      </c>
      <c r="B7" s="281" t="str">
        <f>'Nasazení do skupin'!B17</f>
        <v>TJ Sokol Holice A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skupin'!B18</f>
        <v>TJ Slavoj Český Brod MIX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skupin'!B19</f>
        <v xml:space="preserve">TJ Pankrác 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21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43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9" spans="1:54" x14ac:dyDescent="0.25"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</row>
    <row r="40" spans="1:54" x14ac:dyDescent="0.25"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364"/>
      <c r="AX40" s="364"/>
      <c r="AY40" s="364"/>
      <c r="AZ40" s="364"/>
      <c r="BA40" s="364"/>
      <c r="BB40" s="364"/>
    </row>
    <row r="41" spans="1:54" ht="20.25" x14ac:dyDescent="0.3">
      <c r="T41" s="366"/>
      <c r="U41" s="366"/>
      <c r="V41" s="366"/>
      <c r="W41" s="366"/>
      <c r="X41" s="366"/>
      <c r="Y41" s="366"/>
      <c r="Z41" s="366"/>
      <c r="AA41" s="367"/>
      <c r="AB41" s="367"/>
      <c r="AC41" s="367"/>
      <c r="AD41" s="367"/>
      <c r="AE41" s="367"/>
      <c r="AF41" s="367"/>
      <c r="AG41" s="2"/>
      <c r="AH41" s="2"/>
      <c r="AI41" s="366"/>
      <c r="AJ41" s="366"/>
      <c r="AK41" s="366"/>
      <c r="AL41" s="366"/>
      <c r="AM41" s="366"/>
      <c r="AN41" s="366"/>
      <c r="AO41" s="7"/>
      <c r="AP41" s="6"/>
      <c r="AQ41" s="6"/>
      <c r="AR41" s="6"/>
      <c r="AS41" s="6"/>
      <c r="AT41" s="6"/>
      <c r="AU41" s="366"/>
      <c r="AV41" s="366"/>
      <c r="AW41" s="366"/>
      <c r="AX41" s="366"/>
      <c r="AY41" s="2"/>
      <c r="AZ41" s="2"/>
      <c r="BA41" s="2"/>
      <c r="BB41" s="2"/>
    </row>
    <row r="43" spans="1:54" ht="20.25" x14ac:dyDescent="0.3">
      <c r="T43" s="367"/>
      <c r="U43" s="367"/>
      <c r="V43" s="367"/>
      <c r="W43" s="367"/>
      <c r="X43" s="367"/>
      <c r="Y43" s="367"/>
      <c r="Z43" s="367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2"/>
      <c r="AL43" s="367"/>
      <c r="AM43" s="367"/>
      <c r="AN43" s="367"/>
      <c r="AO43" s="367"/>
      <c r="AP43" s="367"/>
      <c r="AQ43" s="367"/>
      <c r="AR43" s="367"/>
      <c r="AS43" s="368"/>
      <c r="AT43" s="368"/>
      <c r="AU43" s="368"/>
      <c r="AV43" s="368"/>
      <c r="AW43" s="368"/>
      <c r="AX43" s="368"/>
      <c r="AY43" s="368"/>
      <c r="AZ43" s="368"/>
      <c r="BA43" s="368"/>
      <c r="BB43" s="368"/>
    </row>
    <row r="46" spans="1:54" ht="15.75" x14ac:dyDescent="0.25">
      <c r="T46" s="365"/>
      <c r="U46" s="365"/>
      <c r="V46" s="365"/>
      <c r="W46" s="365"/>
      <c r="X46" s="365"/>
      <c r="Y46" s="365"/>
      <c r="Z46" s="3"/>
      <c r="AA46" s="365"/>
      <c r="AB46" s="365"/>
      <c r="AC46" s="3"/>
      <c r="AD46" s="3"/>
      <c r="AE46" s="3"/>
      <c r="AF46" s="365"/>
      <c r="AG46" s="365"/>
      <c r="AH46" s="365"/>
      <c r="AI46" s="365"/>
      <c r="AJ46" s="365"/>
      <c r="AK46" s="365"/>
      <c r="AL46" s="3"/>
      <c r="AM46" s="3"/>
      <c r="AN46" s="3"/>
      <c r="AO46" s="3"/>
      <c r="AP46" s="3"/>
      <c r="AQ46" s="3"/>
      <c r="AR46" s="365"/>
      <c r="AS46" s="365"/>
      <c r="AT46" s="365"/>
      <c r="AU46" s="365"/>
      <c r="AV46" s="365"/>
      <c r="AW46" s="365"/>
      <c r="AX46" s="3"/>
      <c r="AY46" s="3"/>
      <c r="AZ46" s="3"/>
      <c r="BA46" s="3"/>
      <c r="BB46" s="3"/>
    </row>
    <row r="49" spans="20:54" ht="15" customHeight="1" x14ac:dyDescent="0.25"/>
    <row r="53" spans="20:54" x14ac:dyDescent="0.25"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</row>
    <row r="54" spans="20:54" x14ac:dyDescent="0.25"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</row>
    <row r="58" spans="20:54" ht="23.25" x14ac:dyDescent="0.35"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64"/>
      <c r="BB58" s="364"/>
    </row>
    <row r="59" spans="20:54" ht="20.25" x14ac:dyDescent="0.3">
      <c r="T59" s="366"/>
      <c r="U59" s="366"/>
      <c r="V59" s="366"/>
      <c r="W59" s="366"/>
      <c r="X59" s="366"/>
      <c r="Y59" s="366"/>
      <c r="Z59" s="366"/>
      <c r="AA59" s="367"/>
      <c r="AB59" s="367"/>
      <c r="AC59" s="367"/>
      <c r="AD59" s="367"/>
      <c r="AE59" s="367"/>
      <c r="AF59" s="367"/>
      <c r="AG59" s="2"/>
      <c r="AH59" s="2"/>
      <c r="AI59" s="366"/>
      <c r="AJ59" s="366"/>
      <c r="AK59" s="366"/>
      <c r="AL59" s="366"/>
      <c r="AM59" s="366"/>
      <c r="AN59" s="366"/>
      <c r="AO59" s="7"/>
      <c r="AP59" s="6"/>
      <c r="AQ59" s="6"/>
      <c r="AR59" s="6"/>
      <c r="AS59" s="6"/>
      <c r="AT59" s="6"/>
      <c r="AU59" s="366"/>
      <c r="AV59" s="366"/>
      <c r="AW59" s="366"/>
      <c r="AX59" s="366"/>
      <c r="AY59" s="2"/>
      <c r="AZ59" s="2"/>
      <c r="BA59" s="2"/>
      <c r="BB59" s="2"/>
    </row>
    <row r="61" spans="20:54" ht="20.25" x14ac:dyDescent="0.3">
      <c r="T61" s="367"/>
      <c r="U61" s="367"/>
      <c r="V61" s="367"/>
      <c r="W61" s="367"/>
      <c r="X61" s="367"/>
      <c r="Y61" s="367"/>
      <c r="Z61" s="367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2"/>
      <c r="AL61" s="367"/>
      <c r="AM61" s="367"/>
      <c r="AN61" s="367"/>
      <c r="AO61" s="367"/>
      <c r="AP61" s="367"/>
      <c r="AQ61" s="367"/>
      <c r="AR61" s="367"/>
      <c r="AS61" s="368"/>
      <c r="AT61" s="368"/>
      <c r="AU61" s="368"/>
      <c r="AV61" s="368"/>
      <c r="AW61" s="368"/>
      <c r="AX61" s="368"/>
      <c r="AY61" s="368"/>
      <c r="AZ61" s="368"/>
      <c r="BA61" s="368"/>
      <c r="BB61" s="368"/>
    </row>
    <row r="64" spans="20:54" ht="15.75" x14ac:dyDescent="0.25">
      <c r="T64" s="365"/>
      <c r="U64" s="365"/>
      <c r="V64" s="365"/>
      <c r="W64" s="365"/>
      <c r="X64" s="365"/>
      <c r="Y64" s="365"/>
      <c r="Z64" s="3"/>
      <c r="AA64" s="365"/>
      <c r="AB64" s="365"/>
      <c r="AC64" s="3"/>
      <c r="AD64" s="3"/>
      <c r="AE64" s="3"/>
      <c r="AF64" s="365"/>
      <c r="AG64" s="365"/>
      <c r="AH64" s="365"/>
      <c r="AI64" s="365"/>
      <c r="AJ64" s="365"/>
      <c r="AK64" s="365"/>
      <c r="AL64" s="3"/>
      <c r="AM64" s="3"/>
      <c r="AN64" s="3"/>
      <c r="AO64" s="3"/>
      <c r="AP64" s="3"/>
      <c r="AQ64" s="3"/>
      <c r="AR64" s="365"/>
      <c r="AS64" s="365"/>
      <c r="AT64" s="365"/>
      <c r="AU64" s="365"/>
      <c r="AV64" s="365"/>
      <c r="AW64" s="365"/>
      <c r="AX64" s="3"/>
      <c r="AY64" s="3"/>
      <c r="AZ64" s="3"/>
      <c r="BA64" s="3"/>
      <c r="BB64" s="3"/>
    </row>
    <row r="67" spans="20:54" ht="15" customHeight="1" x14ac:dyDescent="0.25"/>
    <row r="71" spans="20:54" x14ac:dyDescent="0.25">
      <c r="T71" s="366"/>
      <c r="U71" s="366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6"/>
      <c r="AL71" s="366"/>
      <c r="AM71" s="366"/>
      <c r="AN71" s="366"/>
      <c r="AO71" s="366"/>
      <c r="AP71" s="366"/>
      <c r="AQ71" s="366"/>
      <c r="AR71" s="366"/>
      <c r="AS71" s="366"/>
      <c r="AT71" s="366"/>
      <c r="AU71" s="366"/>
      <c r="AV71" s="366"/>
      <c r="AW71" s="366"/>
      <c r="AX71" s="366"/>
      <c r="AY71" s="366"/>
      <c r="AZ71" s="366"/>
      <c r="BA71" s="366"/>
      <c r="BB71" s="366"/>
    </row>
    <row r="72" spans="20:54" x14ac:dyDescent="0.25"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6"/>
      <c r="AV72" s="366"/>
      <c r="AW72" s="366"/>
      <c r="AX72" s="366"/>
      <c r="AY72" s="366"/>
      <c r="AZ72" s="366"/>
      <c r="BA72" s="366"/>
      <c r="BB72" s="366"/>
    </row>
    <row r="76" spans="20:54" ht="23.25" x14ac:dyDescent="0.35">
      <c r="T76" s="364"/>
      <c r="U76" s="364"/>
      <c r="V76" s="364"/>
      <c r="W76" s="364"/>
      <c r="X76" s="364"/>
      <c r="Y76" s="364"/>
      <c r="Z76" s="364"/>
      <c r="AA76" s="364"/>
      <c r="AB76" s="364"/>
      <c r="AC76" s="364"/>
      <c r="AD76" s="364"/>
      <c r="AE76" s="364"/>
      <c r="AF76" s="364"/>
      <c r="AG76" s="364"/>
      <c r="AH76" s="364"/>
      <c r="AI76" s="364"/>
      <c r="AJ76" s="364"/>
      <c r="AK76" s="364"/>
      <c r="AL76" s="364"/>
      <c r="AM76" s="364"/>
      <c r="AN76" s="364"/>
      <c r="AO76" s="364"/>
      <c r="AP76" s="364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64"/>
      <c r="BB76" s="364"/>
    </row>
    <row r="78" spans="20:54" ht="23.25" x14ac:dyDescent="0.35">
      <c r="T78" s="364"/>
      <c r="U78" s="364"/>
      <c r="V78" s="364"/>
      <c r="W78" s="364"/>
      <c r="X78" s="364"/>
      <c r="Y78" s="364"/>
      <c r="Z78" s="364"/>
      <c r="AA78" s="364"/>
      <c r="AB78" s="364"/>
      <c r="AC78" s="364"/>
      <c r="AD78" s="364"/>
      <c r="AE78" s="364"/>
      <c r="AF78" s="364"/>
      <c r="AG78" s="364"/>
      <c r="AH78" s="364"/>
      <c r="AI78" s="364"/>
      <c r="AJ78" s="364"/>
      <c r="AK78" s="364"/>
      <c r="AL78" s="364"/>
      <c r="AM78" s="364"/>
      <c r="AN78" s="364"/>
      <c r="AO78" s="364"/>
      <c r="AP78" s="364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64"/>
      <c r="BB78" s="364"/>
    </row>
    <row r="79" spans="20:54" ht="20.25" x14ac:dyDescent="0.3">
      <c r="T79" s="366"/>
      <c r="U79" s="366"/>
      <c r="V79" s="366"/>
      <c r="W79" s="366"/>
      <c r="X79" s="366"/>
      <c r="Y79" s="366"/>
      <c r="Z79" s="366"/>
      <c r="AA79" s="367"/>
      <c r="AB79" s="367"/>
      <c r="AC79" s="367"/>
      <c r="AD79" s="367"/>
      <c r="AE79" s="367"/>
      <c r="AF79" s="367"/>
      <c r="AG79" s="2"/>
      <c r="AH79" s="2"/>
      <c r="AI79" s="366"/>
      <c r="AJ79" s="366"/>
      <c r="AK79" s="366"/>
      <c r="AL79" s="366"/>
      <c r="AM79" s="366"/>
      <c r="AN79" s="366"/>
      <c r="AO79" s="7"/>
      <c r="AP79" s="6"/>
      <c r="AQ79" s="6"/>
      <c r="AR79" s="6"/>
      <c r="AS79" s="6"/>
      <c r="AT79" s="6"/>
      <c r="AU79" s="366"/>
      <c r="AV79" s="366"/>
      <c r="AW79" s="366"/>
      <c r="AX79" s="366"/>
      <c r="AY79" s="2"/>
      <c r="AZ79" s="2"/>
      <c r="BA79" s="2"/>
      <c r="BB79" s="2"/>
    </row>
    <row r="81" spans="20:54" ht="20.25" x14ac:dyDescent="0.3">
      <c r="T81" s="367"/>
      <c r="U81" s="367"/>
      <c r="V81" s="367"/>
      <c r="W81" s="367"/>
      <c r="X81" s="367"/>
      <c r="Y81" s="367"/>
      <c r="Z81" s="367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2"/>
      <c r="AL81" s="367"/>
      <c r="AM81" s="367"/>
      <c r="AN81" s="367"/>
      <c r="AO81" s="367"/>
      <c r="AP81" s="367"/>
      <c r="AQ81" s="367"/>
      <c r="AR81" s="367"/>
      <c r="AS81" s="368"/>
      <c r="AT81" s="368"/>
      <c r="AU81" s="368"/>
      <c r="AV81" s="368"/>
      <c r="AW81" s="368"/>
      <c r="AX81" s="368"/>
      <c r="AY81" s="368"/>
      <c r="AZ81" s="368"/>
      <c r="BA81" s="368"/>
      <c r="BB81" s="368"/>
    </row>
    <row r="84" spans="20:54" ht="15.75" x14ac:dyDescent="0.25">
      <c r="T84" s="365"/>
      <c r="U84" s="365"/>
      <c r="V84" s="365"/>
      <c r="W84" s="365"/>
      <c r="X84" s="365"/>
      <c r="Y84" s="365"/>
      <c r="Z84" s="3"/>
      <c r="AA84" s="365"/>
      <c r="AB84" s="365"/>
      <c r="AC84" s="3"/>
      <c r="AD84" s="3"/>
      <c r="AE84" s="3"/>
      <c r="AF84" s="365"/>
      <c r="AG84" s="365"/>
      <c r="AH84" s="365"/>
      <c r="AI84" s="365"/>
      <c r="AJ84" s="365"/>
      <c r="AK84" s="365"/>
      <c r="AL84" s="3"/>
      <c r="AM84" s="3"/>
      <c r="AN84" s="3"/>
      <c r="AO84" s="3"/>
      <c r="AP84" s="3"/>
      <c r="AQ84" s="3"/>
      <c r="AR84" s="365"/>
      <c r="AS84" s="365"/>
      <c r="AT84" s="365"/>
      <c r="AU84" s="365"/>
      <c r="AV84" s="365"/>
      <c r="AW84" s="365"/>
      <c r="AX84" s="3"/>
      <c r="AY84" s="3"/>
      <c r="AZ84" s="3"/>
      <c r="BA84" s="3"/>
      <c r="BB84" s="3"/>
    </row>
    <row r="91" spans="20:54" x14ac:dyDescent="0.25"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</row>
    <row r="92" spans="20:54" x14ac:dyDescent="0.25"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S86"/>
  <sheetViews>
    <sheetView showGridLines="0" topLeftCell="A2" workbookViewId="0">
      <selection activeCell="X13" sqref="X13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42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18" ht="15.75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skupin'!B17</f>
        <v>TJ Sokol Holice A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1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1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29</v>
      </c>
      <c r="G9" s="382" t="s">
        <v>5</v>
      </c>
      <c r="H9" s="383">
        <f>Q30</f>
        <v>25</v>
      </c>
      <c r="I9" s="384">
        <f>E17</f>
        <v>20</v>
      </c>
      <c r="J9" s="382" t="s">
        <v>5</v>
      </c>
      <c r="K9" s="383">
        <f>C17</f>
        <v>2</v>
      </c>
      <c r="L9" s="388"/>
      <c r="M9" s="392"/>
      <c r="N9" s="394"/>
      <c r="O9" s="396">
        <f>F9+I9+L9</f>
        <v>49</v>
      </c>
      <c r="P9" s="412" t="s">
        <v>5</v>
      </c>
      <c r="Q9" s="414">
        <f>H9+K9+N9</f>
        <v>27</v>
      </c>
      <c r="R9" s="398">
        <v>1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skupin'!B18</f>
        <v>TJ Slavoj Český Brod MIX</v>
      </c>
      <c r="C11" s="416">
        <f>H7</f>
        <v>1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0</v>
      </c>
      <c r="L11" s="390"/>
      <c r="M11" s="406"/>
      <c r="N11" s="408"/>
      <c r="O11" s="410">
        <f>C11+I11+L11</f>
        <v>3</v>
      </c>
      <c r="P11" s="400" t="s">
        <v>5</v>
      </c>
      <c r="Q11" s="402">
        <f>E11+K11+N11</f>
        <v>2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25</v>
      </c>
      <c r="D13" s="382" t="s">
        <v>5</v>
      </c>
      <c r="E13" s="382">
        <f>F9</f>
        <v>29</v>
      </c>
      <c r="F13" s="319"/>
      <c r="G13" s="320"/>
      <c r="H13" s="321"/>
      <c r="I13" s="382">
        <f>O28</f>
        <v>20</v>
      </c>
      <c r="J13" s="382" t="s">
        <v>5</v>
      </c>
      <c r="K13" s="383">
        <f>Q28</f>
        <v>13</v>
      </c>
      <c r="L13" s="388"/>
      <c r="M13" s="392"/>
      <c r="N13" s="394"/>
      <c r="O13" s="396">
        <f>C13+I13+L13</f>
        <v>45</v>
      </c>
      <c r="P13" s="412" t="s">
        <v>5</v>
      </c>
      <c r="Q13" s="414">
        <f>E13+K13+N13</f>
        <v>42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skupin'!B19</f>
        <v xml:space="preserve">TJ Pankrác </v>
      </c>
      <c r="C15" s="380">
        <f>O25</f>
        <v>0</v>
      </c>
      <c r="D15" s="376" t="s">
        <v>5</v>
      </c>
      <c r="E15" s="378">
        <f>Q25</f>
        <v>2</v>
      </c>
      <c r="F15" s="380">
        <f>K11</f>
        <v>0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0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2</v>
      </c>
      <c r="D17" s="382" t="s">
        <v>5</v>
      </c>
      <c r="E17" s="382">
        <f>Q26</f>
        <v>20</v>
      </c>
      <c r="F17" s="384">
        <f>K13</f>
        <v>13</v>
      </c>
      <c r="G17" s="382" t="s">
        <v>5</v>
      </c>
      <c r="H17" s="382">
        <f>I13</f>
        <v>20</v>
      </c>
      <c r="I17" s="332"/>
      <c r="J17" s="333"/>
      <c r="K17" s="334"/>
      <c r="L17" s="424"/>
      <c r="M17" s="424"/>
      <c r="N17" s="426"/>
      <c r="O17" s="396">
        <f>C17+F17+L17</f>
        <v>15</v>
      </c>
      <c r="P17" s="412" t="s">
        <v>5</v>
      </c>
      <c r="Q17" s="414">
        <f>E17+H17+N17</f>
        <v>40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 xml:space="preserve">TJ Pankrác </v>
      </c>
      <c r="C25" s="437"/>
      <c r="D25" s="437" t="s">
        <v>5</v>
      </c>
      <c r="E25" s="437" t="str">
        <f>B7</f>
        <v>TJ Sokol Holice A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2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>TJ Slavoj Český Brod MIX</v>
      </c>
      <c r="C27" s="437"/>
      <c r="D27" s="437" t="s">
        <v>5</v>
      </c>
      <c r="E27" s="437" t="str">
        <f>B15</f>
        <v xml:space="preserve">TJ Pankrác 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0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20</v>
      </c>
      <c r="P28" s="53" t="s">
        <v>5</v>
      </c>
      <c r="Q28" s="40">
        <v>13</v>
      </c>
      <c r="R28" s="8" t="s">
        <v>22</v>
      </c>
    </row>
    <row r="29" spans="1:19" ht="15" customHeight="1" x14ac:dyDescent="0.25">
      <c r="A29" s="436">
        <v>3</v>
      </c>
      <c r="B29" s="437" t="str">
        <f>B7</f>
        <v>TJ Sokol Holice A</v>
      </c>
      <c r="C29" s="437"/>
      <c r="D29" s="437" t="s">
        <v>5</v>
      </c>
      <c r="E29" s="437" t="str">
        <f>B11</f>
        <v>TJ Slavoj Český Brod MIX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1</v>
      </c>
      <c r="R29" s="8" t="s">
        <v>23</v>
      </c>
    </row>
    <row r="30" spans="1:19" ht="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29</v>
      </c>
      <c r="P30" s="53" t="s">
        <v>5</v>
      </c>
      <c r="Q30" s="40">
        <v>25</v>
      </c>
      <c r="R30" s="8" t="s">
        <v>22</v>
      </c>
    </row>
    <row r="31" spans="1:19" x14ac:dyDescent="0.25">
      <c r="P31" s="363"/>
      <c r="Q31" s="363"/>
      <c r="R31" s="43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BB140"/>
  <sheetViews>
    <sheetView showGridLines="0" workbookViewId="0">
      <selection activeCell="AF22" sqref="AF22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43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26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55" t="s">
        <v>4</v>
      </c>
    </row>
    <row r="7" spans="1:26" ht="15" customHeight="1" x14ac:dyDescent="0.25">
      <c r="A7" s="259">
        <v>1</v>
      </c>
      <c r="B7" s="281" t="str">
        <f>'Nasazení do skupin'!B20</f>
        <v>SK Šacung Benešov 1947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skupin'!B21</f>
        <v>Areál Club Zruč-Senec A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skupin'!B22</f>
        <v>TJ Sokol Holice C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15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43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8" spans="1:54" ht="20.25" x14ac:dyDescent="0.3">
      <c r="T38" s="366"/>
      <c r="U38" s="366"/>
      <c r="V38" s="366"/>
      <c r="W38" s="366"/>
      <c r="X38" s="366"/>
      <c r="Y38" s="366"/>
      <c r="Z38" s="366"/>
      <c r="AA38" s="367"/>
      <c r="AB38" s="367"/>
      <c r="AC38" s="367"/>
      <c r="AD38" s="367"/>
      <c r="AE38" s="367"/>
      <c r="AF38" s="367"/>
      <c r="AH38" s="2"/>
      <c r="AI38" s="366"/>
      <c r="AJ38" s="366"/>
      <c r="AK38" s="366"/>
      <c r="AL38" s="366"/>
      <c r="AM38" s="366"/>
      <c r="AN38" s="366"/>
      <c r="AO38" s="7"/>
      <c r="AP38" s="6"/>
      <c r="AQ38" s="6"/>
      <c r="AR38" s="6"/>
      <c r="AS38" s="6"/>
      <c r="AT38" s="6"/>
      <c r="AU38" s="366"/>
      <c r="AV38" s="366"/>
      <c r="AW38" s="366"/>
      <c r="AX38" s="366"/>
      <c r="AY38" s="2"/>
      <c r="AZ38" s="2"/>
      <c r="BA38" s="2"/>
      <c r="BB38" s="2"/>
    </row>
    <row r="40" spans="1:54" ht="20.25" x14ac:dyDescent="0.3">
      <c r="T40" s="367"/>
      <c r="U40" s="367"/>
      <c r="V40" s="367"/>
      <c r="W40" s="367"/>
      <c r="X40" s="367"/>
      <c r="Y40" s="367"/>
      <c r="Z40" s="367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2"/>
      <c r="AL40" s="367"/>
      <c r="AM40" s="367"/>
      <c r="AN40" s="367"/>
      <c r="AO40" s="367"/>
      <c r="AP40" s="367"/>
      <c r="AQ40" s="367"/>
      <c r="AR40" s="367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</row>
    <row r="43" spans="1:54" ht="15.75" x14ac:dyDescent="0.25">
      <c r="T43" s="365"/>
      <c r="U43" s="365"/>
      <c r="V43" s="365"/>
      <c r="W43" s="365"/>
      <c r="X43" s="365"/>
      <c r="Y43" s="365"/>
      <c r="Z43" s="3"/>
      <c r="AA43" s="365"/>
      <c r="AB43" s="365"/>
      <c r="AC43" s="3"/>
      <c r="AD43" s="3"/>
      <c r="AE43" s="3"/>
      <c r="AF43" s="365"/>
      <c r="AG43" s="365"/>
      <c r="AH43" s="365"/>
      <c r="AI43" s="365"/>
      <c r="AJ43" s="365"/>
      <c r="AK43" s="365"/>
      <c r="AL43" s="3"/>
      <c r="AM43" s="3"/>
      <c r="AN43" s="3"/>
      <c r="AO43" s="3"/>
      <c r="AP43" s="3"/>
      <c r="AQ43" s="3"/>
      <c r="AR43" s="365"/>
      <c r="AS43" s="365"/>
      <c r="AT43" s="365"/>
      <c r="AU43" s="365"/>
      <c r="AV43" s="365"/>
      <c r="AW43" s="365"/>
      <c r="AX43" s="3"/>
      <c r="AY43" s="3"/>
      <c r="AZ43" s="3"/>
      <c r="BA43" s="3"/>
      <c r="BB43" s="3"/>
    </row>
    <row r="44" spans="1:54" ht="15" customHeight="1" x14ac:dyDescent="0.25"/>
    <row r="50" spans="20:54" ht="15" customHeight="1" x14ac:dyDescent="0.25"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</row>
    <row r="51" spans="20:54" ht="15" customHeight="1" x14ac:dyDescent="0.25"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</row>
    <row r="53" spans="20:54" ht="15" customHeight="1" x14ac:dyDescent="0.25"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</row>
    <row r="54" spans="20:54" ht="15" customHeight="1" x14ac:dyDescent="0.25"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</row>
    <row r="55" spans="20:54" ht="20.25" x14ac:dyDescent="0.3">
      <c r="T55" s="366"/>
      <c r="U55" s="366"/>
      <c r="V55" s="366"/>
      <c r="W55" s="366"/>
      <c r="X55" s="366"/>
      <c r="Y55" s="366"/>
      <c r="Z55" s="366"/>
      <c r="AA55" s="367"/>
      <c r="AB55" s="367"/>
      <c r="AC55" s="367"/>
      <c r="AD55" s="367"/>
      <c r="AE55" s="367"/>
      <c r="AF55" s="367"/>
      <c r="AG55" s="2"/>
      <c r="AH55" s="2"/>
      <c r="AI55" s="366"/>
      <c r="AJ55" s="366"/>
      <c r="AK55" s="366"/>
      <c r="AL55" s="366"/>
      <c r="AM55" s="366"/>
      <c r="AN55" s="366"/>
      <c r="AO55" s="7"/>
      <c r="AP55" s="6"/>
      <c r="AQ55" s="6"/>
      <c r="AR55" s="6"/>
      <c r="AS55" s="6"/>
      <c r="AT55" s="6"/>
      <c r="AU55" s="366"/>
      <c r="AV55" s="366"/>
      <c r="AW55" s="366"/>
      <c r="AX55" s="366"/>
      <c r="AY55" s="2"/>
      <c r="AZ55" s="2"/>
      <c r="BA55" s="2"/>
      <c r="BB55" s="2"/>
    </row>
    <row r="57" spans="20:54" ht="20.25" x14ac:dyDescent="0.3">
      <c r="T57" s="367"/>
      <c r="U57" s="367"/>
      <c r="V57" s="367"/>
      <c r="W57" s="367"/>
      <c r="X57" s="367"/>
      <c r="Y57" s="367"/>
      <c r="Z57" s="367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2"/>
      <c r="AL57" s="367"/>
      <c r="AM57" s="367"/>
      <c r="AN57" s="367"/>
      <c r="AO57" s="367"/>
      <c r="AP57" s="367"/>
      <c r="AQ57" s="367"/>
      <c r="AR57" s="367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</row>
    <row r="60" spans="20:54" ht="15.75" x14ac:dyDescent="0.25">
      <c r="T60" s="365"/>
      <c r="U60" s="365"/>
      <c r="V60" s="365"/>
      <c r="W60" s="365"/>
      <c r="X60" s="365"/>
      <c r="Y60" s="365"/>
      <c r="Z60" s="3"/>
      <c r="AA60" s="365"/>
      <c r="AB60" s="365"/>
      <c r="AC60" s="3"/>
      <c r="AD60" s="3"/>
      <c r="AE60" s="3"/>
      <c r="AF60" s="365"/>
      <c r="AG60" s="365"/>
      <c r="AH60" s="365"/>
      <c r="AI60" s="365"/>
      <c r="AJ60" s="365"/>
      <c r="AK60" s="365"/>
      <c r="AL60" s="3"/>
      <c r="AM60" s="3"/>
      <c r="AN60" s="3"/>
      <c r="AO60" s="3"/>
      <c r="AP60" s="3"/>
      <c r="AQ60" s="3"/>
      <c r="AR60" s="365"/>
      <c r="AS60" s="365"/>
      <c r="AT60" s="365"/>
      <c r="AU60" s="365"/>
      <c r="AV60" s="365"/>
      <c r="AW60" s="365"/>
      <c r="AX60" s="3"/>
      <c r="AY60" s="3"/>
      <c r="AZ60" s="3"/>
      <c r="BA60" s="3"/>
      <c r="BB60" s="3"/>
    </row>
    <row r="62" spans="20:54" ht="15" customHeight="1" x14ac:dyDescent="0.25"/>
    <row r="67" spans="20:54" ht="15" customHeight="1" x14ac:dyDescent="0.25"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</row>
    <row r="68" spans="20:54" ht="15" customHeight="1" x14ac:dyDescent="0.25"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</row>
    <row r="72" spans="20:54" ht="23.25" x14ac:dyDescent="0.35"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</row>
    <row r="73" spans="20:54" ht="20.25" x14ac:dyDescent="0.3">
      <c r="T73" s="366"/>
      <c r="U73" s="366"/>
      <c r="V73" s="366"/>
      <c r="W73" s="366"/>
      <c r="X73" s="366"/>
      <c r="Y73" s="366"/>
      <c r="Z73" s="366"/>
      <c r="AA73" s="367"/>
      <c r="AB73" s="367"/>
      <c r="AC73" s="367"/>
      <c r="AD73" s="367"/>
      <c r="AE73" s="367"/>
      <c r="AF73" s="367"/>
      <c r="AG73" s="2"/>
      <c r="AH73" s="2"/>
      <c r="AI73" s="366"/>
      <c r="AJ73" s="366"/>
      <c r="AK73" s="366"/>
      <c r="AL73" s="366"/>
      <c r="AM73" s="366"/>
      <c r="AN73" s="366"/>
      <c r="AO73" s="7"/>
      <c r="AP73" s="6"/>
      <c r="AQ73" s="6"/>
      <c r="AR73" s="6"/>
      <c r="AS73" s="6"/>
      <c r="AT73" s="6"/>
      <c r="AU73" s="366"/>
      <c r="AV73" s="366"/>
      <c r="AW73" s="366"/>
      <c r="AX73" s="366"/>
      <c r="AY73" s="2"/>
      <c r="AZ73" s="2"/>
      <c r="BA73" s="2"/>
      <c r="BB73" s="2"/>
    </row>
    <row r="75" spans="20:54" ht="20.25" x14ac:dyDescent="0.3">
      <c r="T75" s="367"/>
      <c r="U75" s="367"/>
      <c r="V75" s="367"/>
      <c r="W75" s="367"/>
      <c r="X75" s="367"/>
      <c r="Y75" s="367"/>
      <c r="Z75" s="367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2"/>
      <c r="AL75" s="367"/>
      <c r="AM75" s="367"/>
      <c r="AN75" s="367"/>
      <c r="AO75" s="367"/>
      <c r="AP75" s="367"/>
      <c r="AQ75" s="367"/>
      <c r="AR75" s="367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</row>
    <row r="78" spans="20:54" ht="15.75" x14ac:dyDescent="0.25">
      <c r="T78" s="365"/>
      <c r="U78" s="365"/>
      <c r="V78" s="365"/>
      <c r="W78" s="365"/>
      <c r="X78" s="365"/>
      <c r="Y78" s="365"/>
      <c r="Z78" s="3"/>
      <c r="AA78" s="365"/>
      <c r="AB78" s="365"/>
      <c r="AC78" s="3"/>
      <c r="AD78" s="3"/>
      <c r="AE78" s="3"/>
      <c r="AF78" s="365"/>
      <c r="AG78" s="365"/>
      <c r="AH78" s="365"/>
      <c r="AI78" s="365"/>
      <c r="AJ78" s="365"/>
      <c r="AK78" s="365"/>
      <c r="AL78" s="3"/>
      <c r="AM78" s="3"/>
      <c r="AN78" s="3"/>
      <c r="AO78" s="3"/>
      <c r="AP78" s="3"/>
      <c r="AQ78" s="3"/>
      <c r="AR78" s="365"/>
      <c r="AS78" s="365"/>
      <c r="AT78" s="365"/>
      <c r="AU78" s="365"/>
      <c r="AV78" s="365"/>
      <c r="AW78" s="365"/>
      <c r="AX78" s="3"/>
      <c r="AY78" s="3"/>
      <c r="AZ78" s="3"/>
      <c r="BA78" s="3"/>
      <c r="BB78" s="3"/>
    </row>
    <row r="80" spans="20:54" ht="15" customHeight="1" x14ac:dyDescent="0.25"/>
    <row r="85" spans="20:54" ht="15" customHeight="1" x14ac:dyDescent="0.25"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6"/>
      <c r="AX85" s="366"/>
      <c r="AY85" s="366"/>
      <c r="AZ85" s="366"/>
      <c r="BA85" s="366"/>
      <c r="BB85" s="366"/>
    </row>
    <row r="86" spans="20:54" ht="15" customHeight="1" x14ac:dyDescent="0.25"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6"/>
      <c r="AS86" s="366"/>
      <c r="AT86" s="366"/>
      <c r="AU86" s="366"/>
      <c r="AV86" s="366"/>
      <c r="AW86" s="366"/>
      <c r="AX86" s="366"/>
      <c r="AY86" s="366"/>
      <c r="AZ86" s="366"/>
      <c r="BA86" s="366"/>
      <c r="BB86" s="366"/>
    </row>
    <row r="90" spans="20:54" ht="23.25" x14ac:dyDescent="0.35"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</row>
    <row r="91" spans="20:54" ht="20.25" x14ac:dyDescent="0.3">
      <c r="T91" s="366"/>
      <c r="U91" s="366"/>
      <c r="V91" s="366"/>
      <c r="W91" s="366"/>
      <c r="X91" s="366"/>
      <c r="Y91" s="366"/>
      <c r="Z91" s="366"/>
      <c r="AA91" s="367"/>
      <c r="AB91" s="367"/>
      <c r="AC91" s="367"/>
      <c r="AD91" s="367"/>
      <c r="AE91" s="367"/>
      <c r="AF91" s="367"/>
      <c r="AG91" s="2"/>
      <c r="AH91" s="2"/>
      <c r="AI91" s="366"/>
      <c r="AJ91" s="366"/>
      <c r="AK91" s="366"/>
      <c r="AL91" s="366"/>
      <c r="AM91" s="366"/>
      <c r="AN91" s="366"/>
      <c r="AO91" s="7"/>
      <c r="AP91" s="6"/>
      <c r="AQ91" s="6"/>
      <c r="AR91" s="6"/>
      <c r="AS91" s="6"/>
      <c r="AT91" s="6"/>
      <c r="AU91" s="366"/>
      <c r="AV91" s="366"/>
      <c r="AW91" s="366"/>
      <c r="AX91" s="366"/>
      <c r="AY91" s="2"/>
      <c r="AZ91" s="2"/>
      <c r="BA91" s="2"/>
      <c r="BB91" s="2"/>
    </row>
    <row r="93" spans="20:54" ht="20.25" x14ac:dyDescent="0.3">
      <c r="T93" s="367"/>
      <c r="U93" s="367"/>
      <c r="V93" s="367"/>
      <c r="W93" s="367"/>
      <c r="X93" s="367"/>
      <c r="Y93" s="367"/>
      <c r="Z93" s="367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2"/>
      <c r="AL93" s="367"/>
      <c r="AM93" s="367"/>
      <c r="AN93" s="367"/>
      <c r="AO93" s="367"/>
      <c r="AP93" s="367"/>
      <c r="AQ93" s="367"/>
      <c r="AR93" s="367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</row>
    <row r="96" spans="20:54" ht="15.75" x14ac:dyDescent="0.25">
      <c r="T96" s="365"/>
      <c r="U96" s="365"/>
      <c r="V96" s="365"/>
      <c r="W96" s="365"/>
      <c r="X96" s="365"/>
      <c r="Y96" s="365"/>
      <c r="Z96" s="3"/>
      <c r="AA96" s="365"/>
      <c r="AB96" s="365"/>
      <c r="AC96" s="3"/>
      <c r="AD96" s="3"/>
      <c r="AE96" s="3"/>
      <c r="AF96" s="365"/>
      <c r="AG96" s="365"/>
      <c r="AH96" s="365"/>
      <c r="AI96" s="365"/>
      <c r="AJ96" s="365"/>
      <c r="AK96" s="365"/>
      <c r="AL96" s="3"/>
      <c r="AM96" s="3"/>
      <c r="AN96" s="3"/>
      <c r="AO96" s="3"/>
      <c r="AP96" s="3"/>
      <c r="AQ96" s="4"/>
      <c r="AR96" s="365"/>
      <c r="AS96" s="365"/>
      <c r="AT96" s="365"/>
      <c r="AU96" s="365"/>
      <c r="AV96" s="365"/>
      <c r="AW96" s="365"/>
      <c r="AX96" s="3"/>
      <c r="AY96" s="3"/>
      <c r="AZ96" s="3"/>
      <c r="BA96" s="3"/>
      <c r="BB96" s="3"/>
    </row>
    <row r="98" spans="20:54" ht="15" customHeight="1" x14ac:dyDescent="0.25"/>
    <row r="103" spans="20:54" ht="15" customHeight="1" x14ac:dyDescent="0.25">
      <c r="T103" s="366" t="s">
        <v>18</v>
      </c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</row>
    <row r="104" spans="20:54" ht="15" customHeight="1" x14ac:dyDescent="0.25"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6"/>
      <c r="AJ104" s="366"/>
      <c r="AK104" s="366"/>
      <c r="AL104" s="366"/>
      <c r="AM104" s="366"/>
      <c r="AN104" s="366"/>
      <c r="AO104" s="366"/>
      <c r="AP104" s="366"/>
      <c r="AQ104" s="366"/>
      <c r="AR104" s="366"/>
      <c r="AS104" s="366"/>
      <c r="AT104" s="366"/>
      <c r="AU104" s="366"/>
      <c r="AV104" s="366"/>
      <c r="AW104" s="366"/>
      <c r="AX104" s="366"/>
      <c r="AY104" s="366"/>
      <c r="AZ104" s="366"/>
      <c r="BA104" s="366"/>
      <c r="BB104" s="366"/>
    </row>
    <row r="107" spans="20:54" ht="23.25" x14ac:dyDescent="0.35">
      <c r="T107" s="364" t="s">
        <v>7</v>
      </c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</row>
    <row r="108" spans="20:54" ht="20.25" x14ac:dyDescent="0.3">
      <c r="T108" s="366" t="s">
        <v>8</v>
      </c>
      <c r="U108" s="366"/>
      <c r="V108" s="366"/>
      <c r="W108" s="366"/>
      <c r="X108" s="366"/>
      <c r="Y108" s="366"/>
      <c r="Z108" s="366"/>
      <c r="AA108" s="367" t="str">
        <f>C4</f>
        <v>Plzeň 29.2.2020</v>
      </c>
      <c r="AB108" s="367"/>
      <c r="AC108" s="367"/>
      <c r="AD108" s="367"/>
      <c r="AE108" s="367"/>
      <c r="AF108" s="367"/>
      <c r="AG108" s="2"/>
      <c r="AH108" s="2"/>
      <c r="AI108" s="366" t="s">
        <v>9</v>
      </c>
      <c r="AJ108" s="366"/>
      <c r="AK108" s="366"/>
      <c r="AL108" s="366"/>
      <c r="AM108" s="366"/>
      <c r="AN108" s="366"/>
      <c r="AO108" s="7" t="str">
        <f>CONCATENATE("(",P4,"-5)")</f>
        <v>(-5)</v>
      </c>
      <c r="AP108" s="6"/>
      <c r="AQ108" s="6"/>
      <c r="AR108" s="6"/>
      <c r="AS108" s="6"/>
      <c r="AT108" s="6"/>
      <c r="AU108" s="366" t="s">
        <v>10</v>
      </c>
      <c r="AV108" s="366"/>
      <c r="AW108" s="366"/>
      <c r="AX108" s="366"/>
      <c r="AY108" s="2"/>
      <c r="AZ108" s="2"/>
      <c r="BA108" s="2"/>
      <c r="BB108" s="2"/>
    </row>
    <row r="110" spans="20:54" ht="20.25" x14ac:dyDescent="0.3">
      <c r="T110" s="367" t="s">
        <v>11</v>
      </c>
      <c r="U110" s="367"/>
      <c r="V110" s="367"/>
      <c r="W110" s="367"/>
      <c r="X110" s="367"/>
      <c r="Y110" s="367"/>
      <c r="Z110" s="367"/>
      <c r="AA110" s="368" t="e">
        <f>#REF!</f>
        <v>#REF!</v>
      </c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2"/>
      <c r="AL110" s="367" t="s">
        <v>12</v>
      </c>
      <c r="AM110" s="367"/>
      <c r="AN110" s="367"/>
      <c r="AO110" s="367"/>
      <c r="AP110" s="367"/>
      <c r="AQ110" s="367"/>
      <c r="AR110" s="367"/>
      <c r="AS110" s="368" t="e">
        <f>#REF!</f>
        <v>#REF!</v>
      </c>
      <c r="AT110" s="368"/>
      <c r="AU110" s="368"/>
      <c r="AV110" s="368"/>
      <c r="AW110" s="368"/>
      <c r="AX110" s="368"/>
      <c r="AY110" s="368"/>
      <c r="AZ110" s="368"/>
      <c r="BA110" s="368"/>
      <c r="BB110" s="368"/>
    </row>
    <row r="113" spans="20:54" ht="15.75" x14ac:dyDescent="0.25">
      <c r="T113" s="365" t="s">
        <v>13</v>
      </c>
      <c r="U113" s="365"/>
      <c r="V113" s="365"/>
      <c r="W113" s="365"/>
      <c r="X113" s="365"/>
      <c r="Y113" s="365"/>
      <c r="Z113" s="3"/>
      <c r="AA113" s="365"/>
      <c r="AB113" s="365"/>
      <c r="AC113" s="3"/>
      <c r="AD113" s="3"/>
      <c r="AE113" s="3"/>
      <c r="AF113" s="365" t="s">
        <v>14</v>
      </c>
      <c r="AG113" s="365"/>
      <c r="AH113" s="365"/>
      <c r="AI113" s="365"/>
      <c r="AJ113" s="365"/>
      <c r="AK113" s="365"/>
      <c r="AL113" s="3"/>
      <c r="AM113" s="3"/>
      <c r="AN113" s="3"/>
      <c r="AO113" s="3"/>
      <c r="AP113" s="3"/>
      <c r="AQ113" s="3"/>
      <c r="AR113" s="365" t="s">
        <v>15</v>
      </c>
      <c r="AS113" s="365"/>
      <c r="AT113" s="365"/>
      <c r="AU113" s="365"/>
      <c r="AV113" s="365"/>
      <c r="AW113" s="365"/>
      <c r="AX113" s="3"/>
      <c r="AY113" s="3"/>
      <c r="AZ113" s="3"/>
      <c r="BA113" s="3"/>
      <c r="BB113" s="3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66" t="s">
        <v>18</v>
      </c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</row>
    <row r="122" spans="20:54" ht="15" customHeight="1" x14ac:dyDescent="0.25"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</row>
    <row r="126" spans="20:54" ht="23.25" x14ac:dyDescent="0.35">
      <c r="T126" s="364" t="s">
        <v>7</v>
      </c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</row>
    <row r="127" spans="20:54" ht="20.25" x14ac:dyDescent="0.3">
      <c r="T127" s="366" t="s">
        <v>8</v>
      </c>
      <c r="U127" s="366"/>
      <c r="V127" s="366"/>
      <c r="W127" s="366"/>
      <c r="X127" s="366"/>
      <c r="Y127" s="366"/>
      <c r="Z127" s="366"/>
      <c r="AA127" s="367" t="str">
        <f>C4</f>
        <v>Plzeň 29.2.2020</v>
      </c>
      <c r="AB127" s="367"/>
      <c r="AC127" s="367"/>
      <c r="AD127" s="367"/>
      <c r="AE127" s="367"/>
      <c r="AF127" s="367"/>
      <c r="AG127" s="2"/>
      <c r="AH127" s="2"/>
      <c r="AI127" s="366" t="s">
        <v>9</v>
      </c>
      <c r="AJ127" s="366"/>
      <c r="AK127" s="366"/>
      <c r="AL127" s="366"/>
      <c r="AM127" s="366"/>
      <c r="AN127" s="366"/>
      <c r="AO127" s="7" t="str">
        <f>CONCATENATE("(",P4,"-6)")</f>
        <v>(-6)</v>
      </c>
      <c r="AP127" s="6"/>
      <c r="AQ127" s="6"/>
      <c r="AR127" s="6"/>
      <c r="AS127" s="6"/>
      <c r="AT127" s="6"/>
      <c r="AU127" s="366" t="s">
        <v>10</v>
      </c>
      <c r="AV127" s="366"/>
      <c r="AW127" s="366"/>
      <c r="AX127" s="366"/>
      <c r="AY127" s="2"/>
      <c r="AZ127" s="2"/>
      <c r="BA127" s="2"/>
      <c r="BB127" s="2"/>
    </row>
    <row r="129" spans="20:54" ht="20.25" x14ac:dyDescent="0.3">
      <c r="T129" s="367" t="s">
        <v>11</v>
      </c>
      <c r="U129" s="367"/>
      <c r="V129" s="367"/>
      <c r="W129" s="367"/>
      <c r="X129" s="367"/>
      <c r="Y129" s="367"/>
      <c r="Z129" s="367"/>
      <c r="AA129" s="368" t="e">
        <f>#REF!</f>
        <v>#REF!</v>
      </c>
      <c r="AB129" s="368"/>
      <c r="AC129" s="368"/>
      <c r="AD129" s="368"/>
      <c r="AE129" s="368"/>
      <c r="AF129" s="368"/>
      <c r="AG129" s="368"/>
      <c r="AH129" s="368"/>
      <c r="AI129" s="368"/>
      <c r="AJ129" s="368"/>
      <c r="AK129" s="2"/>
      <c r="AL129" s="367" t="s">
        <v>12</v>
      </c>
      <c r="AM129" s="367"/>
      <c r="AN129" s="367"/>
      <c r="AO129" s="367"/>
      <c r="AP129" s="367"/>
      <c r="AQ129" s="367"/>
      <c r="AR129" s="367"/>
      <c r="AS129" s="368" t="e">
        <f>#REF!</f>
        <v>#REF!</v>
      </c>
      <c r="AT129" s="368"/>
      <c r="AU129" s="368"/>
      <c r="AV129" s="368"/>
      <c r="AW129" s="368"/>
      <c r="AX129" s="368"/>
      <c r="AY129" s="368"/>
      <c r="AZ129" s="368"/>
      <c r="BA129" s="368"/>
      <c r="BB129" s="368"/>
    </row>
    <row r="132" spans="20:54" ht="15.75" x14ac:dyDescent="0.25">
      <c r="T132" s="365" t="s">
        <v>13</v>
      </c>
      <c r="U132" s="365"/>
      <c r="V132" s="365"/>
      <c r="W132" s="365"/>
      <c r="X132" s="365"/>
      <c r="Y132" s="365"/>
      <c r="Z132" s="3"/>
      <c r="AA132" s="365"/>
      <c r="AB132" s="365"/>
      <c r="AC132" s="3"/>
      <c r="AD132" s="3"/>
      <c r="AE132" s="3"/>
      <c r="AF132" s="365" t="s">
        <v>14</v>
      </c>
      <c r="AG132" s="365"/>
      <c r="AH132" s="365"/>
      <c r="AI132" s="365"/>
      <c r="AJ132" s="365"/>
      <c r="AK132" s="365"/>
      <c r="AL132" s="3"/>
      <c r="AM132" s="3"/>
      <c r="AN132" s="3"/>
      <c r="AO132" s="3"/>
      <c r="AP132" s="3"/>
      <c r="AQ132" s="3"/>
      <c r="AR132" s="365" t="s">
        <v>15</v>
      </c>
      <c r="AS132" s="365"/>
      <c r="AT132" s="365"/>
      <c r="AU132" s="365"/>
      <c r="AV132" s="365"/>
      <c r="AW132" s="365"/>
      <c r="AX132" s="3"/>
      <c r="AY132" s="3"/>
      <c r="AZ132" s="3"/>
      <c r="BA132" s="3"/>
      <c r="BB132" s="3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66" t="s">
        <v>18</v>
      </c>
      <c r="U139" s="366"/>
      <c r="V139" s="366"/>
      <c r="W139" s="366"/>
      <c r="X139" s="366"/>
      <c r="Y139" s="366"/>
      <c r="Z139" s="366"/>
      <c r="AA139" s="366"/>
      <c r="AB139" s="366"/>
      <c r="AC139" s="366"/>
      <c r="AD139" s="366"/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6"/>
      <c r="AV139" s="366"/>
      <c r="AW139" s="366"/>
      <c r="AX139" s="366"/>
      <c r="AY139" s="366"/>
      <c r="AZ139" s="366"/>
      <c r="BA139" s="366"/>
      <c r="BB139" s="366"/>
    </row>
    <row r="140" spans="20:54" ht="15" customHeight="1" x14ac:dyDescent="0.25">
      <c r="T140" s="366"/>
      <c r="U140" s="366"/>
      <c r="V140" s="366"/>
      <c r="W140" s="366"/>
      <c r="X140" s="366"/>
      <c r="Y140" s="366"/>
      <c r="Z140" s="366"/>
      <c r="AA140" s="366"/>
      <c r="AB140" s="366"/>
      <c r="AC140" s="366"/>
      <c r="AD140" s="366"/>
      <c r="AE140" s="366"/>
      <c r="AF140" s="366"/>
      <c r="AG140" s="366"/>
      <c r="AH140" s="366"/>
      <c r="AI140" s="366"/>
      <c r="AJ140" s="366"/>
      <c r="AK140" s="366"/>
      <c r="AL140" s="366"/>
      <c r="AM140" s="366"/>
      <c r="AN140" s="366"/>
      <c r="AO140" s="366"/>
      <c r="AP140" s="366"/>
      <c r="AQ140" s="366"/>
      <c r="AR140" s="366"/>
      <c r="AS140" s="366"/>
      <c r="AT140" s="366"/>
      <c r="AU140" s="366"/>
      <c r="AV140" s="366"/>
      <c r="AW140" s="366"/>
      <c r="AX140" s="366"/>
      <c r="AY140" s="366"/>
      <c r="AZ140" s="366"/>
      <c r="BA140" s="366"/>
      <c r="BB140" s="366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S134"/>
  <sheetViews>
    <sheetView showGridLines="0" topLeftCell="A4" workbookViewId="0">
      <selection activeCell="V18" sqref="V18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43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18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skupin'!B20</f>
        <v>SK Šacung Benešov 1947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0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0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20</v>
      </c>
      <c r="G9" s="382" t="s">
        <v>5</v>
      </c>
      <c r="H9" s="383">
        <f>Q30</f>
        <v>13</v>
      </c>
      <c r="I9" s="384">
        <f>E17</f>
        <v>20</v>
      </c>
      <c r="J9" s="382" t="s">
        <v>5</v>
      </c>
      <c r="K9" s="383">
        <f>C17</f>
        <v>8</v>
      </c>
      <c r="L9" s="388"/>
      <c r="M9" s="392"/>
      <c r="N9" s="394"/>
      <c r="O9" s="396">
        <f>F9+I9+L9</f>
        <v>40</v>
      </c>
      <c r="P9" s="412" t="s">
        <v>5</v>
      </c>
      <c r="Q9" s="414">
        <f>H9+K9+N9</f>
        <v>21</v>
      </c>
      <c r="R9" s="398">
        <v>1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skupin'!B21</f>
        <v>Areál Club Zruč-Senec A</v>
      </c>
      <c r="C11" s="416">
        <f>H7</f>
        <v>0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0</v>
      </c>
      <c r="L11" s="390"/>
      <c r="M11" s="406"/>
      <c r="N11" s="408"/>
      <c r="O11" s="410">
        <f>C11+I11+L11</f>
        <v>2</v>
      </c>
      <c r="P11" s="400" t="s">
        <v>5</v>
      </c>
      <c r="Q11" s="402">
        <f>E11+K11+N11</f>
        <v>2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13</v>
      </c>
      <c r="D13" s="382" t="s">
        <v>5</v>
      </c>
      <c r="E13" s="382">
        <f>F9</f>
        <v>20</v>
      </c>
      <c r="F13" s="319"/>
      <c r="G13" s="320"/>
      <c r="H13" s="321"/>
      <c r="I13" s="382">
        <f>O28</f>
        <v>20</v>
      </c>
      <c r="J13" s="382" t="s">
        <v>5</v>
      </c>
      <c r="K13" s="383">
        <f>Q28</f>
        <v>14</v>
      </c>
      <c r="L13" s="388"/>
      <c r="M13" s="392"/>
      <c r="N13" s="394"/>
      <c r="O13" s="396">
        <f>C13+I13+L13</f>
        <v>33</v>
      </c>
      <c r="P13" s="412" t="s">
        <v>5</v>
      </c>
      <c r="Q13" s="414">
        <f>E13+K13+N13</f>
        <v>34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skupin'!B22</f>
        <v>TJ Sokol Holice C</v>
      </c>
      <c r="C15" s="380">
        <f>O25</f>
        <v>0</v>
      </c>
      <c r="D15" s="376" t="s">
        <v>5</v>
      </c>
      <c r="E15" s="378">
        <f>Q25</f>
        <v>2</v>
      </c>
      <c r="F15" s="380">
        <f>K11</f>
        <v>0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0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8</v>
      </c>
      <c r="D17" s="382" t="s">
        <v>5</v>
      </c>
      <c r="E17" s="382">
        <f>Q26</f>
        <v>20</v>
      </c>
      <c r="F17" s="384">
        <f>K13</f>
        <v>14</v>
      </c>
      <c r="G17" s="382" t="s">
        <v>5</v>
      </c>
      <c r="H17" s="382">
        <f>I13</f>
        <v>20</v>
      </c>
      <c r="I17" s="332"/>
      <c r="J17" s="333"/>
      <c r="K17" s="334"/>
      <c r="L17" s="424"/>
      <c r="M17" s="424"/>
      <c r="N17" s="426"/>
      <c r="O17" s="396">
        <f>C17+F17+L17</f>
        <v>22</v>
      </c>
      <c r="P17" s="412" t="s">
        <v>5</v>
      </c>
      <c r="Q17" s="414">
        <f>E17+H17+N17</f>
        <v>40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>TJ Sokol Holice C</v>
      </c>
      <c r="C25" s="437"/>
      <c r="D25" s="437" t="s">
        <v>5</v>
      </c>
      <c r="E25" s="437" t="str">
        <f>B7</f>
        <v>SK Šacung Benešov 1947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8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>Areál Club Zruč-Senec A</v>
      </c>
      <c r="C27" s="437"/>
      <c r="D27" s="437" t="s">
        <v>5</v>
      </c>
      <c r="E27" s="437" t="str">
        <f>B15</f>
        <v>TJ Sokol Holice C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0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20</v>
      </c>
      <c r="P28" s="53" t="s">
        <v>5</v>
      </c>
      <c r="Q28" s="40">
        <v>14</v>
      </c>
      <c r="R28" s="8" t="s">
        <v>22</v>
      </c>
    </row>
    <row r="29" spans="1:19" ht="13.15" customHeight="1" x14ac:dyDescent="0.25">
      <c r="A29" s="436">
        <v>3</v>
      </c>
      <c r="B29" s="437" t="str">
        <f>B7</f>
        <v>SK Šacung Benešov 1947</v>
      </c>
      <c r="C29" s="437"/>
      <c r="D29" s="437" t="s">
        <v>5</v>
      </c>
      <c r="E29" s="437" t="str">
        <f>B11</f>
        <v>Areál Club Zruč-Senec A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0</v>
      </c>
      <c r="R29" s="8" t="s">
        <v>23</v>
      </c>
    </row>
    <row r="30" spans="1:19" ht="13.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20</v>
      </c>
      <c r="P30" s="53" t="s">
        <v>5</v>
      </c>
      <c r="Q30" s="40">
        <v>13</v>
      </c>
      <c r="R30" s="8" t="s">
        <v>22</v>
      </c>
    </row>
    <row r="31" spans="1:19" x14ac:dyDescent="0.25">
      <c r="P31" s="363"/>
      <c r="Q31" s="363"/>
      <c r="R31" s="43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A1:BB140"/>
  <sheetViews>
    <sheetView showGridLines="0" topLeftCell="A19" workbookViewId="0">
      <selection activeCell="Z20" sqref="Z20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43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152" t="s">
        <v>2</v>
      </c>
    </row>
    <row r="6" spans="1:26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153" t="s">
        <v>4</v>
      </c>
    </row>
    <row r="7" spans="1:26" ht="15" customHeight="1" x14ac:dyDescent="0.25">
      <c r="A7" s="259">
        <v>1</v>
      </c>
      <c r="B7" s="281" t="str">
        <f>'Nasazení do skupin'!B23</f>
        <v>TJ Spartak Čelákovice A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skupin'!B24</f>
        <v xml:space="preserve">SK Liapor - Witte Karlovy Vary A 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skupin'!B25</f>
        <v>Areál Club Zruč-Senec B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15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15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8" spans="1:54" ht="20.25" x14ac:dyDescent="0.3">
      <c r="T38" s="366"/>
      <c r="U38" s="366"/>
      <c r="V38" s="366"/>
      <c r="W38" s="366"/>
      <c r="X38" s="366"/>
      <c r="Y38" s="366"/>
      <c r="Z38" s="366"/>
      <c r="AA38" s="367"/>
      <c r="AB38" s="367"/>
      <c r="AC38" s="367"/>
      <c r="AD38" s="367"/>
      <c r="AE38" s="367"/>
      <c r="AF38" s="367"/>
      <c r="AH38" s="2"/>
      <c r="AI38" s="366"/>
      <c r="AJ38" s="366"/>
      <c r="AK38" s="366"/>
      <c r="AL38" s="366"/>
      <c r="AM38" s="366"/>
      <c r="AN38" s="366"/>
      <c r="AO38" s="7"/>
      <c r="AP38" s="6"/>
      <c r="AQ38" s="6"/>
      <c r="AR38" s="6"/>
      <c r="AS38" s="6"/>
      <c r="AT38" s="6"/>
      <c r="AU38" s="366"/>
      <c r="AV38" s="366"/>
      <c r="AW38" s="366"/>
      <c r="AX38" s="366"/>
      <c r="AY38" s="2"/>
      <c r="AZ38" s="2"/>
      <c r="BA38" s="2"/>
      <c r="BB38" s="2"/>
    </row>
    <row r="40" spans="1:54" ht="20.25" x14ac:dyDescent="0.3">
      <c r="T40" s="367"/>
      <c r="U40" s="367"/>
      <c r="V40" s="367"/>
      <c r="W40" s="367"/>
      <c r="X40" s="367"/>
      <c r="Y40" s="367"/>
      <c r="Z40" s="367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2"/>
      <c r="AL40" s="367"/>
      <c r="AM40" s="367"/>
      <c r="AN40" s="367"/>
      <c r="AO40" s="367"/>
      <c r="AP40" s="367"/>
      <c r="AQ40" s="367"/>
      <c r="AR40" s="367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</row>
    <row r="43" spans="1:54" ht="15.75" x14ac:dyDescent="0.25">
      <c r="T43" s="365"/>
      <c r="U43" s="365"/>
      <c r="V43" s="365"/>
      <c r="W43" s="365"/>
      <c r="X43" s="365"/>
      <c r="Y43" s="365"/>
      <c r="Z43" s="3"/>
      <c r="AA43" s="365"/>
      <c r="AB43" s="365"/>
      <c r="AC43" s="3"/>
      <c r="AD43" s="3"/>
      <c r="AE43" s="3"/>
      <c r="AF43" s="365"/>
      <c r="AG43" s="365"/>
      <c r="AH43" s="365"/>
      <c r="AI43" s="365"/>
      <c r="AJ43" s="365"/>
      <c r="AK43" s="365"/>
      <c r="AL43" s="3"/>
      <c r="AM43" s="3"/>
      <c r="AN43" s="3"/>
      <c r="AO43" s="3"/>
      <c r="AP43" s="3"/>
      <c r="AQ43" s="3"/>
      <c r="AR43" s="365"/>
      <c r="AS43" s="365"/>
      <c r="AT43" s="365"/>
      <c r="AU43" s="365"/>
      <c r="AV43" s="365"/>
      <c r="AW43" s="365"/>
      <c r="AX43" s="3"/>
      <c r="AY43" s="3"/>
      <c r="AZ43" s="3"/>
      <c r="BA43" s="3"/>
      <c r="BB43" s="3"/>
    </row>
    <row r="44" spans="1:54" ht="15" customHeight="1" x14ac:dyDescent="0.25"/>
    <row r="50" spans="20:54" ht="15" customHeight="1" x14ac:dyDescent="0.25"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</row>
    <row r="51" spans="20:54" ht="15" customHeight="1" x14ac:dyDescent="0.25"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</row>
    <row r="53" spans="20:54" ht="15" customHeight="1" x14ac:dyDescent="0.25"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</row>
    <row r="54" spans="20:54" ht="15" customHeight="1" x14ac:dyDescent="0.25"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</row>
    <row r="55" spans="20:54" ht="20.25" x14ac:dyDescent="0.3">
      <c r="T55" s="366"/>
      <c r="U55" s="366"/>
      <c r="V55" s="366"/>
      <c r="W55" s="366"/>
      <c r="X55" s="366"/>
      <c r="Y55" s="366"/>
      <c r="Z55" s="366"/>
      <c r="AA55" s="367"/>
      <c r="AB55" s="367"/>
      <c r="AC55" s="367"/>
      <c r="AD55" s="367"/>
      <c r="AE55" s="367"/>
      <c r="AF55" s="367"/>
      <c r="AG55" s="2"/>
      <c r="AH55" s="2"/>
      <c r="AI55" s="366"/>
      <c r="AJ55" s="366"/>
      <c r="AK55" s="366"/>
      <c r="AL55" s="366"/>
      <c r="AM55" s="366"/>
      <c r="AN55" s="366"/>
      <c r="AO55" s="7"/>
      <c r="AP55" s="6"/>
      <c r="AQ55" s="6"/>
      <c r="AR55" s="6"/>
      <c r="AS55" s="6"/>
      <c r="AT55" s="6"/>
      <c r="AU55" s="366"/>
      <c r="AV55" s="366"/>
      <c r="AW55" s="366"/>
      <c r="AX55" s="366"/>
      <c r="AY55" s="2"/>
      <c r="AZ55" s="2"/>
      <c r="BA55" s="2"/>
      <c r="BB55" s="2"/>
    </row>
    <row r="57" spans="20:54" ht="20.25" x14ac:dyDescent="0.3">
      <c r="T57" s="367"/>
      <c r="U57" s="367"/>
      <c r="V57" s="367"/>
      <c r="W57" s="367"/>
      <c r="X57" s="367"/>
      <c r="Y57" s="367"/>
      <c r="Z57" s="367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2"/>
      <c r="AL57" s="367"/>
      <c r="AM57" s="367"/>
      <c r="AN57" s="367"/>
      <c r="AO57" s="367"/>
      <c r="AP57" s="367"/>
      <c r="AQ57" s="367"/>
      <c r="AR57" s="367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</row>
    <row r="60" spans="20:54" ht="15.75" x14ac:dyDescent="0.25">
      <c r="T60" s="365"/>
      <c r="U60" s="365"/>
      <c r="V60" s="365"/>
      <c r="W60" s="365"/>
      <c r="X60" s="365"/>
      <c r="Y60" s="365"/>
      <c r="Z60" s="3"/>
      <c r="AA60" s="365"/>
      <c r="AB60" s="365"/>
      <c r="AC60" s="3"/>
      <c r="AD60" s="3"/>
      <c r="AE60" s="3"/>
      <c r="AF60" s="365"/>
      <c r="AG60" s="365"/>
      <c r="AH60" s="365"/>
      <c r="AI60" s="365"/>
      <c r="AJ60" s="365"/>
      <c r="AK60" s="365"/>
      <c r="AL60" s="3"/>
      <c r="AM60" s="3"/>
      <c r="AN60" s="3"/>
      <c r="AO60" s="3"/>
      <c r="AP60" s="3"/>
      <c r="AQ60" s="3"/>
      <c r="AR60" s="365"/>
      <c r="AS60" s="365"/>
      <c r="AT60" s="365"/>
      <c r="AU60" s="365"/>
      <c r="AV60" s="365"/>
      <c r="AW60" s="365"/>
      <c r="AX60" s="3"/>
      <c r="AY60" s="3"/>
      <c r="AZ60" s="3"/>
      <c r="BA60" s="3"/>
      <c r="BB60" s="3"/>
    </row>
    <row r="62" spans="20:54" ht="15" customHeight="1" x14ac:dyDescent="0.25"/>
    <row r="67" spans="20:54" ht="15" customHeight="1" x14ac:dyDescent="0.25"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</row>
    <row r="68" spans="20:54" ht="15" customHeight="1" x14ac:dyDescent="0.25"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</row>
    <row r="72" spans="20:54" ht="23.25" x14ac:dyDescent="0.35"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</row>
    <row r="73" spans="20:54" ht="20.25" x14ac:dyDescent="0.3">
      <c r="T73" s="366"/>
      <c r="U73" s="366"/>
      <c r="V73" s="366"/>
      <c r="W73" s="366"/>
      <c r="X73" s="366"/>
      <c r="Y73" s="366"/>
      <c r="Z73" s="366"/>
      <c r="AA73" s="367"/>
      <c r="AB73" s="367"/>
      <c r="AC73" s="367"/>
      <c r="AD73" s="367"/>
      <c r="AE73" s="367"/>
      <c r="AF73" s="367"/>
      <c r="AG73" s="2"/>
      <c r="AH73" s="2"/>
      <c r="AI73" s="366"/>
      <c r="AJ73" s="366"/>
      <c r="AK73" s="366"/>
      <c r="AL73" s="366"/>
      <c r="AM73" s="366"/>
      <c r="AN73" s="366"/>
      <c r="AO73" s="7"/>
      <c r="AP73" s="6"/>
      <c r="AQ73" s="6"/>
      <c r="AR73" s="6"/>
      <c r="AS73" s="6"/>
      <c r="AT73" s="6"/>
      <c r="AU73" s="366"/>
      <c r="AV73" s="366"/>
      <c r="AW73" s="366"/>
      <c r="AX73" s="366"/>
      <c r="AY73" s="2"/>
      <c r="AZ73" s="2"/>
      <c r="BA73" s="2"/>
      <c r="BB73" s="2"/>
    </row>
    <row r="75" spans="20:54" ht="20.25" x14ac:dyDescent="0.3">
      <c r="T75" s="367"/>
      <c r="U75" s="367"/>
      <c r="V75" s="367"/>
      <c r="W75" s="367"/>
      <c r="X75" s="367"/>
      <c r="Y75" s="367"/>
      <c r="Z75" s="367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2"/>
      <c r="AL75" s="367"/>
      <c r="AM75" s="367"/>
      <c r="AN75" s="367"/>
      <c r="AO75" s="367"/>
      <c r="AP75" s="367"/>
      <c r="AQ75" s="367"/>
      <c r="AR75" s="367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</row>
    <row r="78" spans="20:54" ht="15.75" x14ac:dyDescent="0.25">
      <c r="T78" s="365"/>
      <c r="U78" s="365"/>
      <c r="V78" s="365"/>
      <c r="W78" s="365"/>
      <c r="X78" s="365"/>
      <c r="Y78" s="365"/>
      <c r="Z78" s="3"/>
      <c r="AA78" s="365"/>
      <c r="AB78" s="365"/>
      <c r="AC78" s="3"/>
      <c r="AD78" s="3"/>
      <c r="AE78" s="3"/>
      <c r="AF78" s="365"/>
      <c r="AG78" s="365"/>
      <c r="AH78" s="365"/>
      <c r="AI78" s="365"/>
      <c r="AJ78" s="365"/>
      <c r="AK78" s="365"/>
      <c r="AL78" s="3"/>
      <c r="AM78" s="3"/>
      <c r="AN78" s="3"/>
      <c r="AO78" s="3"/>
      <c r="AP78" s="3"/>
      <c r="AQ78" s="3"/>
      <c r="AR78" s="365"/>
      <c r="AS78" s="365"/>
      <c r="AT78" s="365"/>
      <c r="AU78" s="365"/>
      <c r="AV78" s="365"/>
      <c r="AW78" s="365"/>
      <c r="AX78" s="3"/>
      <c r="AY78" s="3"/>
      <c r="AZ78" s="3"/>
      <c r="BA78" s="3"/>
      <c r="BB78" s="3"/>
    </row>
    <row r="80" spans="20:54" ht="15" customHeight="1" x14ac:dyDescent="0.25"/>
    <row r="85" spans="20:54" ht="15" customHeight="1" x14ac:dyDescent="0.25"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6"/>
      <c r="AX85" s="366"/>
      <c r="AY85" s="366"/>
      <c r="AZ85" s="366"/>
      <c r="BA85" s="366"/>
      <c r="BB85" s="366"/>
    </row>
    <row r="86" spans="20:54" ht="15" customHeight="1" x14ac:dyDescent="0.25"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6"/>
      <c r="AS86" s="366"/>
      <c r="AT86" s="366"/>
      <c r="AU86" s="366"/>
      <c r="AV86" s="366"/>
      <c r="AW86" s="366"/>
      <c r="AX86" s="366"/>
      <c r="AY86" s="366"/>
      <c r="AZ86" s="366"/>
      <c r="BA86" s="366"/>
      <c r="BB86" s="366"/>
    </row>
    <row r="90" spans="20:54" ht="23.25" x14ac:dyDescent="0.35"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</row>
    <row r="91" spans="20:54" ht="20.25" x14ac:dyDescent="0.3">
      <c r="T91" s="366"/>
      <c r="U91" s="366"/>
      <c r="V91" s="366"/>
      <c r="W91" s="366"/>
      <c r="X91" s="366"/>
      <c r="Y91" s="366"/>
      <c r="Z91" s="366"/>
      <c r="AA91" s="367"/>
      <c r="AB91" s="367"/>
      <c r="AC91" s="367"/>
      <c r="AD91" s="367"/>
      <c r="AE91" s="367"/>
      <c r="AF91" s="367"/>
      <c r="AG91" s="2"/>
      <c r="AH91" s="2"/>
      <c r="AI91" s="366"/>
      <c r="AJ91" s="366"/>
      <c r="AK91" s="366"/>
      <c r="AL91" s="366"/>
      <c r="AM91" s="366"/>
      <c r="AN91" s="366"/>
      <c r="AO91" s="7"/>
      <c r="AP91" s="6"/>
      <c r="AQ91" s="6"/>
      <c r="AR91" s="6"/>
      <c r="AS91" s="6"/>
      <c r="AT91" s="6"/>
      <c r="AU91" s="366"/>
      <c r="AV91" s="366"/>
      <c r="AW91" s="366"/>
      <c r="AX91" s="366"/>
      <c r="AY91" s="2"/>
      <c r="AZ91" s="2"/>
      <c r="BA91" s="2"/>
      <c r="BB91" s="2"/>
    </row>
    <row r="93" spans="20:54" ht="20.25" x14ac:dyDescent="0.3">
      <c r="T93" s="367"/>
      <c r="U93" s="367"/>
      <c r="V93" s="367"/>
      <c r="W93" s="367"/>
      <c r="X93" s="367"/>
      <c r="Y93" s="367"/>
      <c r="Z93" s="367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2"/>
      <c r="AL93" s="367"/>
      <c r="AM93" s="367"/>
      <c r="AN93" s="367"/>
      <c r="AO93" s="367"/>
      <c r="AP93" s="367"/>
      <c r="AQ93" s="367"/>
      <c r="AR93" s="367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</row>
    <row r="96" spans="20:54" ht="15.75" x14ac:dyDescent="0.25">
      <c r="T96" s="365"/>
      <c r="U96" s="365"/>
      <c r="V96" s="365"/>
      <c r="W96" s="365"/>
      <c r="X96" s="365"/>
      <c r="Y96" s="365"/>
      <c r="Z96" s="3"/>
      <c r="AA96" s="365"/>
      <c r="AB96" s="365"/>
      <c r="AC96" s="3"/>
      <c r="AD96" s="3"/>
      <c r="AE96" s="3"/>
      <c r="AF96" s="365"/>
      <c r="AG96" s="365"/>
      <c r="AH96" s="365"/>
      <c r="AI96" s="365"/>
      <c r="AJ96" s="365"/>
      <c r="AK96" s="365"/>
      <c r="AL96" s="3"/>
      <c r="AM96" s="3"/>
      <c r="AN96" s="3"/>
      <c r="AO96" s="3"/>
      <c r="AP96" s="3"/>
      <c r="AQ96" s="4"/>
      <c r="AR96" s="365"/>
      <c r="AS96" s="365"/>
      <c r="AT96" s="365"/>
      <c r="AU96" s="365"/>
      <c r="AV96" s="365"/>
      <c r="AW96" s="365"/>
      <c r="AX96" s="3"/>
      <c r="AY96" s="3"/>
      <c r="AZ96" s="3"/>
      <c r="BA96" s="3"/>
      <c r="BB96" s="3"/>
    </row>
    <row r="98" spans="20:54" ht="15" customHeight="1" x14ac:dyDescent="0.25"/>
    <row r="103" spans="20:54" ht="15" customHeight="1" x14ac:dyDescent="0.25">
      <c r="T103" s="366" t="s">
        <v>18</v>
      </c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</row>
    <row r="104" spans="20:54" ht="15" customHeight="1" x14ac:dyDescent="0.25"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6"/>
      <c r="AJ104" s="366"/>
      <c r="AK104" s="366"/>
      <c r="AL104" s="366"/>
      <c r="AM104" s="366"/>
      <c r="AN104" s="366"/>
      <c r="AO104" s="366"/>
      <c r="AP104" s="366"/>
      <c r="AQ104" s="366"/>
      <c r="AR104" s="366"/>
      <c r="AS104" s="366"/>
      <c r="AT104" s="366"/>
      <c r="AU104" s="366"/>
      <c r="AV104" s="366"/>
      <c r="AW104" s="366"/>
      <c r="AX104" s="366"/>
      <c r="AY104" s="366"/>
      <c r="AZ104" s="366"/>
      <c r="BA104" s="366"/>
      <c r="BB104" s="366"/>
    </row>
    <row r="107" spans="20:54" ht="23.25" x14ac:dyDescent="0.35">
      <c r="T107" s="364" t="s">
        <v>7</v>
      </c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</row>
    <row r="108" spans="20:54" ht="20.25" x14ac:dyDescent="0.3">
      <c r="T108" s="366" t="s">
        <v>8</v>
      </c>
      <c r="U108" s="366"/>
      <c r="V108" s="366"/>
      <c r="W108" s="366"/>
      <c r="X108" s="366"/>
      <c r="Y108" s="366"/>
      <c r="Z108" s="366"/>
      <c r="AA108" s="367" t="str">
        <f>C4</f>
        <v>Plzeň 29.2.2020</v>
      </c>
      <c r="AB108" s="367"/>
      <c r="AC108" s="367"/>
      <c r="AD108" s="367"/>
      <c r="AE108" s="367"/>
      <c r="AF108" s="367"/>
      <c r="AG108" s="2"/>
      <c r="AH108" s="2"/>
      <c r="AI108" s="366" t="s">
        <v>9</v>
      </c>
      <c r="AJ108" s="366"/>
      <c r="AK108" s="366"/>
      <c r="AL108" s="366"/>
      <c r="AM108" s="366"/>
      <c r="AN108" s="366"/>
      <c r="AO108" s="7" t="str">
        <f>CONCATENATE("(",P4,"-5)")</f>
        <v>(-5)</v>
      </c>
      <c r="AP108" s="6"/>
      <c r="AQ108" s="6"/>
      <c r="AR108" s="6"/>
      <c r="AS108" s="6"/>
      <c r="AT108" s="6"/>
      <c r="AU108" s="366" t="s">
        <v>10</v>
      </c>
      <c r="AV108" s="366"/>
      <c r="AW108" s="366"/>
      <c r="AX108" s="366"/>
      <c r="AY108" s="2"/>
      <c r="AZ108" s="2"/>
      <c r="BA108" s="2"/>
      <c r="BB108" s="2"/>
    </row>
    <row r="110" spans="20:54" ht="20.25" x14ac:dyDescent="0.3">
      <c r="T110" s="367" t="s">
        <v>11</v>
      </c>
      <c r="U110" s="367"/>
      <c r="V110" s="367"/>
      <c r="W110" s="367"/>
      <c r="X110" s="367"/>
      <c r="Y110" s="367"/>
      <c r="Z110" s="367"/>
      <c r="AA110" s="368" t="e">
        <f>#REF!</f>
        <v>#REF!</v>
      </c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2"/>
      <c r="AL110" s="367" t="s">
        <v>12</v>
      </c>
      <c r="AM110" s="367"/>
      <c r="AN110" s="367"/>
      <c r="AO110" s="367"/>
      <c r="AP110" s="367"/>
      <c r="AQ110" s="367"/>
      <c r="AR110" s="367"/>
      <c r="AS110" s="368" t="e">
        <f>#REF!</f>
        <v>#REF!</v>
      </c>
      <c r="AT110" s="368"/>
      <c r="AU110" s="368"/>
      <c r="AV110" s="368"/>
      <c r="AW110" s="368"/>
      <c r="AX110" s="368"/>
      <c r="AY110" s="368"/>
      <c r="AZ110" s="368"/>
      <c r="BA110" s="368"/>
      <c r="BB110" s="368"/>
    </row>
    <row r="113" spans="20:54" ht="15.75" x14ac:dyDescent="0.25">
      <c r="T113" s="365" t="s">
        <v>13</v>
      </c>
      <c r="U113" s="365"/>
      <c r="V113" s="365"/>
      <c r="W113" s="365"/>
      <c r="X113" s="365"/>
      <c r="Y113" s="365"/>
      <c r="Z113" s="3"/>
      <c r="AA113" s="365"/>
      <c r="AB113" s="365"/>
      <c r="AC113" s="3"/>
      <c r="AD113" s="3"/>
      <c r="AE113" s="3"/>
      <c r="AF113" s="365" t="s">
        <v>14</v>
      </c>
      <c r="AG113" s="365"/>
      <c r="AH113" s="365"/>
      <c r="AI113" s="365"/>
      <c r="AJ113" s="365"/>
      <c r="AK113" s="365"/>
      <c r="AL113" s="3"/>
      <c r="AM113" s="3"/>
      <c r="AN113" s="3"/>
      <c r="AO113" s="3"/>
      <c r="AP113" s="3"/>
      <c r="AQ113" s="3"/>
      <c r="AR113" s="365" t="s">
        <v>15</v>
      </c>
      <c r="AS113" s="365"/>
      <c r="AT113" s="365"/>
      <c r="AU113" s="365"/>
      <c r="AV113" s="365"/>
      <c r="AW113" s="365"/>
      <c r="AX113" s="3"/>
      <c r="AY113" s="3"/>
      <c r="AZ113" s="3"/>
      <c r="BA113" s="3"/>
      <c r="BB113" s="3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66" t="s">
        <v>18</v>
      </c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</row>
    <row r="122" spans="20:54" ht="15" customHeight="1" x14ac:dyDescent="0.25"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</row>
    <row r="126" spans="20:54" ht="23.25" x14ac:dyDescent="0.35">
      <c r="T126" s="364" t="s">
        <v>7</v>
      </c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</row>
    <row r="127" spans="20:54" ht="20.25" x14ac:dyDescent="0.3">
      <c r="T127" s="366" t="s">
        <v>8</v>
      </c>
      <c r="U127" s="366"/>
      <c r="V127" s="366"/>
      <c r="W127" s="366"/>
      <c r="X127" s="366"/>
      <c r="Y127" s="366"/>
      <c r="Z127" s="366"/>
      <c r="AA127" s="367" t="str">
        <f>C4</f>
        <v>Plzeň 29.2.2020</v>
      </c>
      <c r="AB127" s="367"/>
      <c r="AC127" s="367"/>
      <c r="AD127" s="367"/>
      <c r="AE127" s="367"/>
      <c r="AF127" s="367"/>
      <c r="AG127" s="2"/>
      <c r="AH127" s="2"/>
      <c r="AI127" s="366" t="s">
        <v>9</v>
      </c>
      <c r="AJ127" s="366"/>
      <c r="AK127" s="366"/>
      <c r="AL127" s="366"/>
      <c r="AM127" s="366"/>
      <c r="AN127" s="366"/>
      <c r="AO127" s="7" t="str">
        <f>CONCATENATE("(",P4,"-6)")</f>
        <v>(-6)</v>
      </c>
      <c r="AP127" s="6"/>
      <c r="AQ127" s="6"/>
      <c r="AR127" s="6"/>
      <c r="AS127" s="6"/>
      <c r="AT127" s="6"/>
      <c r="AU127" s="366" t="s">
        <v>10</v>
      </c>
      <c r="AV127" s="366"/>
      <c r="AW127" s="366"/>
      <c r="AX127" s="366"/>
      <c r="AY127" s="2"/>
      <c r="AZ127" s="2"/>
      <c r="BA127" s="2"/>
      <c r="BB127" s="2"/>
    </row>
    <row r="129" spans="20:54" ht="20.25" x14ac:dyDescent="0.3">
      <c r="T129" s="367" t="s">
        <v>11</v>
      </c>
      <c r="U129" s="367"/>
      <c r="V129" s="367"/>
      <c r="W129" s="367"/>
      <c r="X129" s="367"/>
      <c r="Y129" s="367"/>
      <c r="Z129" s="367"/>
      <c r="AA129" s="368" t="e">
        <f>#REF!</f>
        <v>#REF!</v>
      </c>
      <c r="AB129" s="368"/>
      <c r="AC129" s="368"/>
      <c r="AD129" s="368"/>
      <c r="AE129" s="368"/>
      <c r="AF129" s="368"/>
      <c r="AG129" s="368"/>
      <c r="AH129" s="368"/>
      <c r="AI129" s="368"/>
      <c r="AJ129" s="368"/>
      <c r="AK129" s="2"/>
      <c r="AL129" s="367" t="s">
        <v>12</v>
      </c>
      <c r="AM129" s="367"/>
      <c r="AN129" s="367"/>
      <c r="AO129" s="367"/>
      <c r="AP129" s="367"/>
      <c r="AQ129" s="367"/>
      <c r="AR129" s="367"/>
      <c r="AS129" s="368" t="e">
        <f>#REF!</f>
        <v>#REF!</v>
      </c>
      <c r="AT129" s="368"/>
      <c r="AU129" s="368"/>
      <c r="AV129" s="368"/>
      <c r="AW129" s="368"/>
      <c r="AX129" s="368"/>
      <c r="AY129" s="368"/>
      <c r="AZ129" s="368"/>
      <c r="BA129" s="368"/>
      <c r="BB129" s="368"/>
    </row>
    <row r="132" spans="20:54" ht="15.75" x14ac:dyDescent="0.25">
      <c r="T132" s="365" t="s">
        <v>13</v>
      </c>
      <c r="U132" s="365"/>
      <c r="V132" s="365"/>
      <c r="W132" s="365"/>
      <c r="X132" s="365"/>
      <c r="Y132" s="365"/>
      <c r="Z132" s="3"/>
      <c r="AA132" s="365"/>
      <c r="AB132" s="365"/>
      <c r="AC132" s="3"/>
      <c r="AD132" s="3"/>
      <c r="AE132" s="3"/>
      <c r="AF132" s="365" t="s">
        <v>14</v>
      </c>
      <c r="AG132" s="365"/>
      <c r="AH132" s="365"/>
      <c r="AI132" s="365"/>
      <c r="AJ132" s="365"/>
      <c r="AK132" s="365"/>
      <c r="AL132" s="3"/>
      <c r="AM132" s="3"/>
      <c r="AN132" s="3"/>
      <c r="AO132" s="3"/>
      <c r="AP132" s="3"/>
      <c r="AQ132" s="3"/>
      <c r="AR132" s="365" t="s">
        <v>15</v>
      </c>
      <c r="AS132" s="365"/>
      <c r="AT132" s="365"/>
      <c r="AU132" s="365"/>
      <c r="AV132" s="365"/>
      <c r="AW132" s="365"/>
      <c r="AX132" s="3"/>
      <c r="AY132" s="3"/>
      <c r="AZ132" s="3"/>
      <c r="BA132" s="3"/>
      <c r="BB132" s="3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66" t="s">
        <v>18</v>
      </c>
      <c r="U139" s="366"/>
      <c r="V139" s="366"/>
      <c r="W139" s="366"/>
      <c r="X139" s="366"/>
      <c r="Y139" s="366"/>
      <c r="Z139" s="366"/>
      <c r="AA139" s="366"/>
      <c r="AB139" s="366"/>
      <c r="AC139" s="366"/>
      <c r="AD139" s="366"/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6"/>
      <c r="AV139" s="366"/>
      <c r="AW139" s="366"/>
      <c r="AX139" s="366"/>
      <c r="AY139" s="366"/>
      <c r="AZ139" s="366"/>
      <c r="BA139" s="366"/>
      <c r="BB139" s="366"/>
    </row>
    <row r="140" spans="20:54" ht="15" customHeight="1" x14ac:dyDescent="0.25">
      <c r="T140" s="366"/>
      <c r="U140" s="366"/>
      <c r="V140" s="366"/>
      <c r="W140" s="366"/>
      <c r="X140" s="366"/>
      <c r="Y140" s="366"/>
      <c r="Z140" s="366"/>
      <c r="AA140" s="366"/>
      <c r="AB140" s="366"/>
      <c r="AC140" s="366"/>
      <c r="AD140" s="366"/>
      <c r="AE140" s="366"/>
      <c r="AF140" s="366"/>
      <c r="AG140" s="366"/>
      <c r="AH140" s="366"/>
      <c r="AI140" s="366"/>
      <c r="AJ140" s="366"/>
      <c r="AK140" s="366"/>
      <c r="AL140" s="366"/>
      <c r="AM140" s="366"/>
      <c r="AN140" s="366"/>
      <c r="AO140" s="366"/>
      <c r="AP140" s="366"/>
      <c r="AQ140" s="366"/>
      <c r="AR140" s="366"/>
      <c r="AS140" s="366"/>
      <c r="AT140" s="366"/>
      <c r="AU140" s="366"/>
      <c r="AV140" s="366"/>
      <c r="AW140" s="366"/>
      <c r="AX140" s="366"/>
      <c r="AY140" s="366"/>
      <c r="AZ140" s="366"/>
      <c r="BA140" s="366"/>
      <c r="BB140" s="366"/>
    </row>
  </sheetData>
  <mergeCells count="23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A35:A36"/>
    <mergeCell ref="B35:C36"/>
    <mergeCell ref="D35:D36"/>
    <mergeCell ref="E35:N3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S134"/>
  <sheetViews>
    <sheetView showGridLines="0" workbookViewId="0">
      <selection activeCell="X31" sqref="X31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43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152" t="s">
        <v>2</v>
      </c>
    </row>
    <row r="6" spans="1:18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skupin'!B23</f>
        <v>TJ Spartak Čelákovice A</v>
      </c>
      <c r="C7" s="262"/>
      <c r="D7" s="263"/>
      <c r="E7" s="264"/>
      <c r="F7" s="376">
        <f>O29</f>
        <v>0</v>
      </c>
      <c r="G7" s="376" t="s">
        <v>5</v>
      </c>
      <c r="H7" s="378">
        <f>Q29</f>
        <v>2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2</v>
      </c>
      <c r="P7" s="400" t="s">
        <v>5</v>
      </c>
      <c r="Q7" s="402">
        <f>H7+K7+N7</f>
        <v>2</v>
      </c>
      <c r="R7" s="404">
        <v>2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14</v>
      </c>
      <c r="G9" s="382" t="s">
        <v>5</v>
      </c>
      <c r="H9" s="383">
        <f>Q30</f>
        <v>20</v>
      </c>
      <c r="I9" s="384">
        <f>E17</f>
        <v>20</v>
      </c>
      <c r="J9" s="382" t="s">
        <v>5</v>
      </c>
      <c r="K9" s="383">
        <f>C17</f>
        <v>14</v>
      </c>
      <c r="L9" s="388"/>
      <c r="M9" s="392"/>
      <c r="N9" s="394"/>
      <c r="O9" s="396">
        <f>F9+I9+L9</f>
        <v>34</v>
      </c>
      <c r="P9" s="412" t="s">
        <v>5</v>
      </c>
      <c r="Q9" s="414">
        <f>H9+K9+N9</f>
        <v>34</v>
      </c>
      <c r="R9" s="398">
        <v>2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skupin'!B24</f>
        <v xml:space="preserve">SK Liapor - Witte Karlovy Vary A </v>
      </c>
      <c r="C11" s="416">
        <f>H7</f>
        <v>2</v>
      </c>
      <c r="D11" s="417" t="s">
        <v>5</v>
      </c>
      <c r="E11" s="417">
        <f>F7</f>
        <v>0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1</v>
      </c>
      <c r="L11" s="390"/>
      <c r="M11" s="406"/>
      <c r="N11" s="408"/>
      <c r="O11" s="410">
        <f>C11+I11+L11</f>
        <v>4</v>
      </c>
      <c r="P11" s="400" t="s">
        <v>5</v>
      </c>
      <c r="Q11" s="402">
        <f>E11+K11+N11</f>
        <v>1</v>
      </c>
      <c r="R11" s="404">
        <v>4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20</v>
      </c>
      <c r="D13" s="382" t="s">
        <v>5</v>
      </c>
      <c r="E13" s="382">
        <f>F9</f>
        <v>14</v>
      </c>
      <c r="F13" s="319"/>
      <c r="G13" s="320"/>
      <c r="H13" s="321"/>
      <c r="I13" s="382">
        <f>O28</f>
        <v>26</v>
      </c>
      <c r="J13" s="382" t="s">
        <v>5</v>
      </c>
      <c r="K13" s="383">
        <f>Q28</f>
        <v>28</v>
      </c>
      <c r="L13" s="388"/>
      <c r="M13" s="392"/>
      <c r="N13" s="394"/>
      <c r="O13" s="396">
        <f>C13+I13+L13</f>
        <v>46</v>
      </c>
      <c r="P13" s="412" t="s">
        <v>5</v>
      </c>
      <c r="Q13" s="414">
        <f>E13+K13+N13</f>
        <v>42</v>
      </c>
      <c r="R13" s="422">
        <v>1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skupin'!B25</f>
        <v>Areál Club Zruč-Senec B</v>
      </c>
      <c r="C15" s="380">
        <f>O25</f>
        <v>0</v>
      </c>
      <c r="D15" s="376" t="s">
        <v>5</v>
      </c>
      <c r="E15" s="378">
        <f>Q25</f>
        <v>2</v>
      </c>
      <c r="F15" s="380">
        <f>K11</f>
        <v>1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1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14</v>
      </c>
      <c r="D17" s="382" t="s">
        <v>5</v>
      </c>
      <c r="E17" s="382">
        <f>Q26</f>
        <v>20</v>
      </c>
      <c r="F17" s="384">
        <f>K13</f>
        <v>28</v>
      </c>
      <c r="G17" s="382" t="s">
        <v>5</v>
      </c>
      <c r="H17" s="382">
        <f>I13</f>
        <v>26</v>
      </c>
      <c r="I17" s="332"/>
      <c r="J17" s="333"/>
      <c r="K17" s="334"/>
      <c r="L17" s="424"/>
      <c r="M17" s="424"/>
      <c r="N17" s="426"/>
      <c r="O17" s="396">
        <f>C17+F17+L17</f>
        <v>42</v>
      </c>
      <c r="P17" s="412" t="s">
        <v>5</v>
      </c>
      <c r="Q17" s="414">
        <f>E17+H17+N17</f>
        <v>46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>Areál Club Zruč-Senec B</v>
      </c>
      <c r="C25" s="437"/>
      <c r="D25" s="437" t="s">
        <v>5</v>
      </c>
      <c r="E25" s="437" t="str">
        <f>B7</f>
        <v>TJ Spartak Čelákovice A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14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 xml:space="preserve">SK Liapor - Witte Karlovy Vary A </v>
      </c>
      <c r="C27" s="437"/>
      <c r="D27" s="437" t="s">
        <v>5</v>
      </c>
      <c r="E27" s="437" t="str">
        <f>B15</f>
        <v>Areál Club Zruč-Senec B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1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26</v>
      </c>
      <c r="P28" s="53" t="s">
        <v>5</v>
      </c>
      <c r="Q28" s="40">
        <v>28</v>
      </c>
      <c r="R28" s="8" t="s">
        <v>22</v>
      </c>
    </row>
    <row r="29" spans="1:19" ht="13.15" customHeight="1" x14ac:dyDescent="0.25">
      <c r="A29" s="436">
        <v>3</v>
      </c>
      <c r="B29" s="437" t="str">
        <f>B7</f>
        <v>TJ Spartak Čelákovice A</v>
      </c>
      <c r="C29" s="437"/>
      <c r="D29" s="437" t="s">
        <v>5</v>
      </c>
      <c r="E29" s="437" t="str">
        <f>B11</f>
        <v xml:space="preserve">SK Liapor - Witte Karlovy Vary A 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0</v>
      </c>
      <c r="P29" s="53" t="s">
        <v>5</v>
      </c>
      <c r="Q29" s="53">
        <v>2</v>
      </c>
      <c r="R29" s="8" t="s">
        <v>23</v>
      </c>
    </row>
    <row r="30" spans="1:19" ht="13.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14</v>
      </c>
      <c r="P30" s="53" t="s">
        <v>5</v>
      </c>
      <c r="Q30" s="40">
        <v>20</v>
      </c>
      <c r="R30" s="8" t="s">
        <v>22</v>
      </c>
    </row>
    <row r="31" spans="1:19" x14ac:dyDescent="0.25">
      <c r="P31" s="363"/>
      <c r="Q31" s="363"/>
      <c r="R31" s="154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L19:N22"/>
    <mergeCell ref="I21:I22"/>
    <mergeCell ref="J21:J22"/>
    <mergeCell ref="K21:K22"/>
    <mergeCell ref="O21:O22"/>
    <mergeCell ref="P21:P22"/>
    <mergeCell ref="Q21:Q22"/>
    <mergeCell ref="R21:R22"/>
    <mergeCell ref="A24:R24"/>
    <mergeCell ref="A25:A26"/>
    <mergeCell ref="B25:C26"/>
    <mergeCell ref="D25:D26"/>
    <mergeCell ref="E25:N26"/>
    <mergeCell ref="P31:Q31"/>
    <mergeCell ref="A27:A28"/>
    <mergeCell ref="B27:C28"/>
    <mergeCell ref="D27:D28"/>
    <mergeCell ref="E27:N28"/>
    <mergeCell ref="A29:A30"/>
    <mergeCell ref="B29:C30"/>
    <mergeCell ref="D29:D30"/>
    <mergeCell ref="E29:N30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BB140"/>
  <sheetViews>
    <sheetView showGridLines="0" workbookViewId="0">
      <selection activeCell="AD11" sqref="AD11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45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26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57" t="s">
        <v>4</v>
      </c>
    </row>
    <row r="7" spans="1:26" ht="15" customHeight="1" x14ac:dyDescent="0.25">
      <c r="A7" s="259">
        <v>1</v>
      </c>
      <c r="B7" s="281" t="str">
        <f>'Nasazení do skupin'!B26</f>
        <v>TJ Sokol Holice B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skupin'!B27</f>
        <v>TJ Spartak Čelákovice B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skupin'!B28</f>
        <v>SK Liapor - Witte Karlovy Vary B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15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43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8" spans="1:54" ht="20.25" x14ac:dyDescent="0.3">
      <c r="T38" s="366"/>
      <c r="U38" s="366"/>
      <c r="V38" s="366"/>
      <c r="W38" s="366"/>
      <c r="X38" s="366"/>
      <c r="Y38" s="366"/>
      <c r="Z38" s="366"/>
      <c r="AA38" s="367"/>
      <c r="AB38" s="367"/>
      <c r="AC38" s="367"/>
      <c r="AD38" s="367"/>
      <c r="AE38" s="367"/>
      <c r="AF38" s="367"/>
      <c r="AH38" s="2"/>
      <c r="AI38" s="366"/>
      <c r="AJ38" s="366"/>
      <c r="AK38" s="366"/>
      <c r="AL38" s="366"/>
      <c r="AM38" s="366"/>
      <c r="AN38" s="366"/>
      <c r="AO38" s="7"/>
      <c r="AP38" s="6"/>
      <c r="AQ38" s="6"/>
      <c r="AR38" s="6"/>
      <c r="AS38" s="6"/>
      <c r="AT38" s="6"/>
      <c r="AU38" s="366"/>
      <c r="AV38" s="366"/>
      <c r="AW38" s="366"/>
      <c r="AX38" s="366"/>
      <c r="AY38" s="2"/>
      <c r="AZ38" s="2"/>
      <c r="BA38" s="2"/>
      <c r="BB38" s="2"/>
    </row>
    <row r="40" spans="1:54" ht="20.25" x14ac:dyDescent="0.3">
      <c r="T40" s="367"/>
      <c r="U40" s="367"/>
      <c r="V40" s="367"/>
      <c r="W40" s="367"/>
      <c r="X40" s="367"/>
      <c r="Y40" s="367"/>
      <c r="Z40" s="367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2"/>
      <c r="AL40" s="367"/>
      <c r="AM40" s="367"/>
      <c r="AN40" s="367"/>
      <c r="AO40" s="367"/>
      <c r="AP40" s="367"/>
      <c r="AQ40" s="367"/>
      <c r="AR40" s="367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</row>
    <row r="43" spans="1:54" ht="15.75" x14ac:dyDescent="0.25">
      <c r="T43" s="365"/>
      <c r="U43" s="365"/>
      <c r="V43" s="365"/>
      <c r="W43" s="365"/>
      <c r="X43" s="365"/>
      <c r="Y43" s="365"/>
      <c r="Z43" s="3"/>
      <c r="AA43" s="365"/>
      <c r="AB43" s="365"/>
      <c r="AC43" s="3"/>
      <c r="AD43" s="3"/>
      <c r="AE43" s="3"/>
      <c r="AF43" s="365"/>
      <c r="AG43" s="365"/>
      <c r="AH43" s="365"/>
      <c r="AI43" s="365"/>
      <c r="AJ43" s="365"/>
      <c r="AK43" s="365"/>
      <c r="AL43" s="3"/>
      <c r="AM43" s="3"/>
      <c r="AN43" s="3"/>
      <c r="AO43" s="3"/>
      <c r="AP43" s="3"/>
      <c r="AQ43" s="3"/>
      <c r="AR43" s="365"/>
      <c r="AS43" s="365"/>
      <c r="AT43" s="365"/>
      <c r="AU43" s="365"/>
      <c r="AV43" s="365"/>
      <c r="AW43" s="365"/>
      <c r="AX43" s="3"/>
      <c r="AY43" s="3"/>
      <c r="AZ43" s="3"/>
      <c r="BA43" s="3"/>
      <c r="BB43" s="3"/>
    </row>
    <row r="44" spans="1:54" ht="15" customHeight="1" x14ac:dyDescent="0.25"/>
    <row r="50" spans="20:54" ht="15" customHeight="1" x14ac:dyDescent="0.25"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</row>
    <row r="51" spans="20:54" ht="15" customHeight="1" x14ac:dyDescent="0.25"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</row>
    <row r="53" spans="20:54" ht="15" customHeight="1" x14ac:dyDescent="0.25"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</row>
    <row r="54" spans="20:54" ht="15" customHeight="1" x14ac:dyDescent="0.25"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</row>
    <row r="55" spans="20:54" ht="20.25" x14ac:dyDescent="0.3">
      <c r="T55" s="366"/>
      <c r="U55" s="366"/>
      <c r="V55" s="366"/>
      <c r="W55" s="366"/>
      <c r="X55" s="366"/>
      <c r="Y55" s="366"/>
      <c r="Z55" s="366"/>
      <c r="AA55" s="367"/>
      <c r="AB55" s="367"/>
      <c r="AC55" s="367"/>
      <c r="AD55" s="367"/>
      <c r="AE55" s="367"/>
      <c r="AF55" s="367"/>
      <c r="AG55" s="2"/>
      <c r="AH55" s="2"/>
      <c r="AI55" s="366"/>
      <c r="AJ55" s="366"/>
      <c r="AK55" s="366"/>
      <c r="AL55" s="366"/>
      <c r="AM55" s="366"/>
      <c r="AN55" s="366"/>
      <c r="AO55" s="7"/>
      <c r="AP55" s="6"/>
      <c r="AQ55" s="6"/>
      <c r="AR55" s="6"/>
      <c r="AS55" s="6"/>
      <c r="AT55" s="6"/>
      <c r="AU55" s="366"/>
      <c r="AV55" s="366"/>
      <c r="AW55" s="366"/>
      <c r="AX55" s="366"/>
      <c r="AY55" s="2"/>
      <c r="AZ55" s="2"/>
      <c r="BA55" s="2"/>
      <c r="BB55" s="2"/>
    </row>
    <row r="57" spans="20:54" ht="20.25" x14ac:dyDescent="0.3">
      <c r="T57" s="367"/>
      <c r="U57" s="367"/>
      <c r="V57" s="367"/>
      <c r="W57" s="367"/>
      <c r="X57" s="367"/>
      <c r="Y57" s="367"/>
      <c r="Z57" s="367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2"/>
      <c r="AL57" s="367"/>
      <c r="AM57" s="367"/>
      <c r="AN57" s="367"/>
      <c r="AO57" s="367"/>
      <c r="AP57" s="367"/>
      <c r="AQ57" s="367"/>
      <c r="AR57" s="367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</row>
    <row r="60" spans="20:54" ht="15.75" x14ac:dyDescent="0.25">
      <c r="T60" s="365"/>
      <c r="U60" s="365"/>
      <c r="V60" s="365"/>
      <c r="W60" s="365"/>
      <c r="X60" s="365"/>
      <c r="Y60" s="365"/>
      <c r="Z60" s="3"/>
      <c r="AA60" s="365"/>
      <c r="AB60" s="365"/>
      <c r="AC60" s="3"/>
      <c r="AD60" s="3"/>
      <c r="AE60" s="3"/>
      <c r="AF60" s="365"/>
      <c r="AG60" s="365"/>
      <c r="AH60" s="365"/>
      <c r="AI60" s="365"/>
      <c r="AJ60" s="365"/>
      <c r="AK60" s="365"/>
      <c r="AL60" s="3"/>
      <c r="AM60" s="3"/>
      <c r="AN60" s="3"/>
      <c r="AO60" s="3"/>
      <c r="AP60" s="3"/>
      <c r="AQ60" s="3"/>
      <c r="AR60" s="365"/>
      <c r="AS60" s="365"/>
      <c r="AT60" s="365"/>
      <c r="AU60" s="365"/>
      <c r="AV60" s="365"/>
      <c r="AW60" s="365"/>
      <c r="AX60" s="3"/>
      <c r="AY60" s="3"/>
      <c r="AZ60" s="3"/>
      <c r="BA60" s="3"/>
      <c r="BB60" s="3"/>
    </row>
    <row r="62" spans="20:54" ht="15" customHeight="1" x14ac:dyDescent="0.25"/>
    <row r="67" spans="20:54" ht="15" customHeight="1" x14ac:dyDescent="0.25"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</row>
    <row r="68" spans="20:54" ht="15" customHeight="1" x14ac:dyDescent="0.25"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</row>
    <row r="72" spans="20:54" ht="23.25" x14ac:dyDescent="0.35"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</row>
    <row r="73" spans="20:54" ht="20.25" x14ac:dyDescent="0.3">
      <c r="T73" s="366"/>
      <c r="U73" s="366"/>
      <c r="V73" s="366"/>
      <c r="W73" s="366"/>
      <c r="X73" s="366"/>
      <c r="Y73" s="366"/>
      <c r="Z73" s="366"/>
      <c r="AA73" s="367"/>
      <c r="AB73" s="367"/>
      <c r="AC73" s="367"/>
      <c r="AD73" s="367"/>
      <c r="AE73" s="367"/>
      <c r="AF73" s="367"/>
      <c r="AG73" s="2"/>
      <c r="AH73" s="2"/>
      <c r="AI73" s="366"/>
      <c r="AJ73" s="366"/>
      <c r="AK73" s="366"/>
      <c r="AL73" s="366"/>
      <c r="AM73" s="366"/>
      <c r="AN73" s="366"/>
      <c r="AO73" s="7"/>
      <c r="AP73" s="6"/>
      <c r="AQ73" s="6"/>
      <c r="AR73" s="6"/>
      <c r="AS73" s="6"/>
      <c r="AT73" s="6"/>
      <c r="AU73" s="366"/>
      <c r="AV73" s="366"/>
      <c r="AW73" s="366"/>
      <c r="AX73" s="366"/>
      <c r="AY73" s="2"/>
      <c r="AZ73" s="2"/>
      <c r="BA73" s="2"/>
      <c r="BB73" s="2"/>
    </row>
    <row r="75" spans="20:54" ht="20.25" x14ac:dyDescent="0.3">
      <c r="T75" s="367"/>
      <c r="U75" s="367"/>
      <c r="V75" s="367"/>
      <c r="W75" s="367"/>
      <c r="X75" s="367"/>
      <c r="Y75" s="367"/>
      <c r="Z75" s="367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2"/>
      <c r="AL75" s="367"/>
      <c r="AM75" s="367"/>
      <c r="AN75" s="367"/>
      <c r="AO75" s="367"/>
      <c r="AP75" s="367"/>
      <c r="AQ75" s="367"/>
      <c r="AR75" s="367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</row>
    <row r="78" spans="20:54" ht="15.75" x14ac:dyDescent="0.25">
      <c r="T78" s="365"/>
      <c r="U78" s="365"/>
      <c r="V78" s="365"/>
      <c r="W78" s="365"/>
      <c r="X78" s="365"/>
      <c r="Y78" s="365"/>
      <c r="Z78" s="3"/>
      <c r="AA78" s="365"/>
      <c r="AB78" s="365"/>
      <c r="AC78" s="3"/>
      <c r="AD78" s="3"/>
      <c r="AE78" s="3"/>
      <c r="AF78" s="365"/>
      <c r="AG78" s="365"/>
      <c r="AH78" s="365"/>
      <c r="AI78" s="365"/>
      <c r="AJ78" s="365"/>
      <c r="AK78" s="365"/>
      <c r="AL78" s="3"/>
      <c r="AM78" s="3"/>
      <c r="AN78" s="3"/>
      <c r="AO78" s="3"/>
      <c r="AP78" s="3"/>
      <c r="AQ78" s="3"/>
      <c r="AR78" s="365"/>
      <c r="AS78" s="365"/>
      <c r="AT78" s="365"/>
      <c r="AU78" s="365"/>
      <c r="AV78" s="365"/>
      <c r="AW78" s="365"/>
      <c r="AX78" s="3"/>
      <c r="AY78" s="3"/>
      <c r="AZ78" s="3"/>
      <c r="BA78" s="3"/>
      <c r="BB78" s="3"/>
    </row>
    <row r="80" spans="20:54" ht="15" customHeight="1" x14ac:dyDescent="0.25"/>
    <row r="85" spans="20:54" ht="15" customHeight="1" x14ac:dyDescent="0.25"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6"/>
      <c r="AX85" s="366"/>
      <c r="AY85" s="366"/>
      <c r="AZ85" s="366"/>
      <c r="BA85" s="366"/>
      <c r="BB85" s="366"/>
    </row>
    <row r="86" spans="20:54" ht="15" customHeight="1" x14ac:dyDescent="0.25"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6"/>
      <c r="AS86" s="366"/>
      <c r="AT86" s="366"/>
      <c r="AU86" s="366"/>
      <c r="AV86" s="366"/>
      <c r="AW86" s="366"/>
      <c r="AX86" s="366"/>
      <c r="AY86" s="366"/>
      <c r="AZ86" s="366"/>
      <c r="BA86" s="366"/>
      <c r="BB86" s="366"/>
    </row>
    <row r="90" spans="20:54" ht="23.25" x14ac:dyDescent="0.35"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</row>
    <row r="91" spans="20:54" ht="20.25" x14ac:dyDescent="0.3">
      <c r="T91" s="366"/>
      <c r="U91" s="366"/>
      <c r="V91" s="366"/>
      <c r="W91" s="366"/>
      <c r="X91" s="366"/>
      <c r="Y91" s="366"/>
      <c r="Z91" s="366"/>
      <c r="AA91" s="367"/>
      <c r="AB91" s="367"/>
      <c r="AC91" s="367"/>
      <c r="AD91" s="367"/>
      <c r="AE91" s="367"/>
      <c r="AF91" s="367"/>
      <c r="AG91" s="2"/>
      <c r="AH91" s="2"/>
      <c r="AI91" s="366"/>
      <c r="AJ91" s="366"/>
      <c r="AK91" s="366"/>
      <c r="AL91" s="366"/>
      <c r="AM91" s="366"/>
      <c r="AN91" s="366"/>
      <c r="AO91" s="7"/>
      <c r="AP91" s="6"/>
      <c r="AQ91" s="6"/>
      <c r="AR91" s="6"/>
      <c r="AS91" s="6"/>
      <c r="AT91" s="6"/>
      <c r="AU91" s="366"/>
      <c r="AV91" s="366"/>
      <c r="AW91" s="366"/>
      <c r="AX91" s="366"/>
      <c r="AY91" s="2"/>
      <c r="AZ91" s="2"/>
      <c r="BA91" s="2"/>
      <c r="BB91" s="2"/>
    </row>
    <row r="93" spans="20:54" ht="20.25" x14ac:dyDescent="0.3">
      <c r="T93" s="367"/>
      <c r="U93" s="367"/>
      <c r="V93" s="367"/>
      <c r="W93" s="367"/>
      <c r="X93" s="367"/>
      <c r="Y93" s="367"/>
      <c r="Z93" s="367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2"/>
      <c r="AL93" s="367"/>
      <c r="AM93" s="367"/>
      <c r="AN93" s="367"/>
      <c r="AO93" s="367"/>
      <c r="AP93" s="367"/>
      <c r="AQ93" s="367"/>
      <c r="AR93" s="367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</row>
    <row r="96" spans="20:54" ht="15.75" x14ac:dyDescent="0.25">
      <c r="T96" s="365"/>
      <c r="U96" s="365"/>
      <c r="V96" s="365"/>
      <c r="W96" s="365"/>
      <c r="X96" s="365"/>
      <c r="Y96" s="365"/>
      <c r="Z96" s="3"/>
      <c r="AA96" s="365"/>
      <c r="AB96" s="365"/>
      <c r="AC96" s="3"/>
      <c r="AD96" s="3"/>
      <c r="AE96" s="3"/>
      <c r="AF96" s="365"/>
      <c r="AG96" s="365"/>
      <c r="AH96" s="365"/>
      <c r="AI96" s="365"/>
      <c r="AJ96" s="365"/>
      <c r="AK96" s="365"/>
      <c r="AL96" s="3"/>
      <c r="AM96" s="3"/>
      <c r="AN96" s="3"/>
      <c r="AO96" s="3"/>
      <c r="AP96" s="3"/>
      <c r="AQ96" s="4"/>
      <c r="AR96" s="365"/>
      <c r="AS96" s="365"/>
      <c r="AT96" s="365"/>
      <c r="AU96" s="365"/>
      <c r="AV96" s="365"/>
      <c r="AW96" s="365"/>
      <c r="AX96" s="3"/>
      <c r="AY96" s="3"/>
      <c r="AZ96" s="3"/>
      <c r="BA96" s="3"/>
      <c r="BB96" s="3"/>
    </row>
    <row r="98" spans="20:54" ht="15" customHeight="1" x14ac:dyDescent="0.25"/>
    <row r="103" spans="20:54" ht="15" customHeight="1" x14ac:dyDescent="0.25">
      <c r="T103" s="366" t="s">
        <v>18</v>
      </c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</row>
    <row r="104" spans="20:54" ht="15" customHeight="1" x14ac:dyDescent="0.25"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6"/>
      <c r="AJ104" s="366"/>
      <c r="AK104" s="366"/>
      <c r="AL104" s="366"/>
      <c r="AM104" s="366"/>
      <c r="AN104" s="366"/>
      <c r="AO104" s="366"/>
      <c r="AP104" s="366"/>
      <c r="AQ104" s="366"/>
      <c r="AR104" s="366"/>
      <c r="AS104" s="366"/>
      <c r="AT104" s="366"/>
      <c r="AU104" s="366"/>
      <c r="AV104" s="366"/>
      <c r="AW104" s="366"/>
      <c r="AX104" s="366"/>
      <c r="AY104" s="366"/>
      <c r="AZ104" s="366"/>
      <c r="BA104" s="366"/>
      <c r="BB104" s="366"/>
    </row>
    <row r="107" spans="20:54" ht="23.25" x14ac:dyDescent="0.35">
      <c r="T107" s="364" t="s">
        <v>7</v>
      </c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</row>
    <row r="108" spans="20:54" ht="20.25" x14ac:dyDescent="0.3">
      <c r="T108" s="366" t="s">
        <v>8</v>
      </c>
      <c r="U108" s="366"/>
      <c r="V108" s="366"/>
      <c r="W108" s="366"/>
      <c r="X108" s="366"/>
      <c r="Y108" s="366"/>
      <c r="Z108" s="366"/>
      <c r="AA108" s="367" t="str">
        <f>C4</f>
        <v>Plzeň 29.2.2020</v>
      </c>
      <c r="AB108" s="367"/>
      <c r="AC108" s="367"/>
      <c r="AD108" s="367"/>
      <c r="AE108" s="367"/>
      <c r="AF108" s="367"/>
      <c r="AG108" s="2"/>
      <c r="AH108" s="2"/>
      <c r="AI108" s="366" t="s">
        <v>9</v>
      </c>
      <c r="AJ108" s="366"/>
      <c r="AK108" s="366"/>
      <c r="AL108" s="366"/>
      <c r="AM108" s="366"/>
      <c r="AN108" s="366"/>
      <c r="AO108" s="7" t="str">
        <f>CONCATENATE("(",P4,"-5)")</f>
        <v>(-5)</v>
      </c>
      <c r="AP108" s="6"/>
      <c r="AQ108" s="6"/>
      <c r="AR108" s="6"/>
      <c r="AS108" s="6"/>
      <c r="AT108" s="6"/>
      <c r="AU108" s="366" t="s">
        <v>10</v>
      </c>
      <c r="AV108" s="366"/>
      <c r="AW108" s="366"/>
      <c r="AX108" s="366"/>
      <c r="AY108" s="2"/>
      <c r="AZ108" s="2"/>
      <c r="BA108" s="2"/>
      <c r="BB108" s="2"/>
    </row>
    <row r="110" spans="20:54" ht="20.25" x14ac:dyDescent="0.3">
      <c r="T110" s="367" t="s">
        <v>11</v>
      </c>
      <c r="U110" s="367"/>
      <c r="V110" s="367"/>
      <c r="W110" s="367"/>
      <c r="X110" s="367"/>
      <c r="Y110" s="367"/>
      <c r="Z110" s="367"/>
      <c r="AA110" s="368" t="e">
        <f>#REF!</f>
        <v>#REF!</v>
      </c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2"/>
      <c r="AL110" s="367" t="s">
        <v>12</v>
      </c>
      <c r="AM110" s="367"/>
      <c r="AN110" s="367"/>
      <c r="AO110" s="367"/>
      <c r="AP110" s="367"/>
      <c r="AQ110" s="367"/>
      <c r="AR110" s="367"/>
      <c r="AS110" s="368" t="e">
        <f>#REF!</f>
        <v>#REF!</v>
      </c>
      <c r="AT110" s="368"/>
      <c r="AU110" s="368"/>
      <c r="AV110" s="368"/>
      <c r="AW110" s="368"/>
      <c r="AX110" s="368"/>
      <c r="AY110" s="368"/>
      <c r="AZ110" s="368"/>
      <c r="BA110" s="368"/>
      <c r="BB110" s="368"/>
    </row>
    <row r="113" spans="20:54" ht="15.75" x14ac:dyDescent="0.25">
      <c r="T113" s="365" t="s">
        <v>13</v>
      </c>
      <c r="U113" s="365"/>
      <c r="V113" s="365"/>
      <c r="W113" s="365"/>
      <c r="X113" s="365"/>
      <c r="Y113" s="365"/>
      <c r="Z113" s="3"/>
      <c r="AA113" s="365"/>
      <c r="AB113" s="365"/>
      <c r="AC113" s="3"/>
      <c r="AD113" s="3"/>
      <c r="AE113" s="3"/>
      <c r="AF113" s="365" t="s">
        <v>14</v>
      </c>
      <c r="AG113" s="365"/>
      <c r="AH113" s="365"/>
      <c r="AI113" s="365"/>
      <c r="AJ113" s="365"/>
      <c r="AK113" s="365"/>
      <c r="AL113" s="3"/>
      <c r="AM113" s="3"/>
      <c r="AN113" s="3"/>
      <c r="AO113" s="3"/>
      <c r="AP113" s="3"/>
      <c r="AQ113" s="3"/>
      <c r="AR113" s="365" t="s">
        <v>15</v>
      </c>
      <c r="AS113" s="365"/>
      <c r="AT113" s="365"/>
      <c r="AU113" s="365"/>
      <c r="AV113" s="365"/>
      <c r="AW113" s="365"/>
      <c r="AX113" s="3"/>
      <c r="AY113" s="3"/>
      <c r="AZ113" s="3"/>
      <c r="BA113" s="3"/>
      <c r="BB113" s="3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66" t="s">
        <v>18</v>
      </c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</row>
    <row r="122" spans="20:54" ht="15" customHeight="1" x14ac:dyDescent="0.25"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</row>
    <row r="126" spans="20:54" ht="23.25" x14ac:dyDescent="0.35">
      <c r="T126" s="364" t="s">
        <v>7</v>
      </c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</row>
    <row r="127" spans="20:54" ht="20.25" x14ac:dyDescent="0.3">
      <c r="T127" s="366" t="s">
        <v>8</v>
      </c>
      <c r="U127" s="366"/>
      <c r="V127" s="366"/>
      <c r="W127" s="366"/>
      <c r="X127" s="366"/>
      <c r="Y127" s="366"/>
      <c r="Z127" s="366"/>
      <c r="AA127" s="367" t="str">
        <f>C4</f>
        <v>Plzeň 29.2.2020</v>
      </c>
      <c r="AB127" s="367"/>
      <c r="AC127" s="367"/>
      <c r="AD127" s="367"/>
      <c r="AE127" s="367"/>
      <c r="AF127" s="367"/>
      <c r="AG127" s="2"/>
      <c r="AH127" s="2"/>
      <c r="AI127" s="366" t="s">
        <v>9</v>
      </c>
      <c r="AJ127" s="366"/>
      <c r="AK127" s="366"/>
      <c r="AL127" s="366"/>
      <c r="AM127" s="366"/>
      <c r="AN127" s="366"/>
      <c r="AO127" s="7" t="str">
        <f>CONCATENATE("(",P4,"-6)")</f>
        <v>(-6)</v>
      </c>
      <c r="AP127" s="6"/>
      <c r="AQ127" s="6"/>
      <c r="AR127" s="6"/>
      <c r="AS127" s="6"/>
      <c r="AT127" s="6"/>
      <c r="AU127" s="366" t="s">
        <v>10</v>
      </c>
      <c r="AV127" s="366"/>
      <c r="AW127" s="366"/>
      <c r="AX127" s="366"/>
      <c r="AY127" s="2"/>
      <c r="AZ127" s="2"/>
      <c r="BA127" s="2"/>
      <c r="BB127" s="2"/>
    </row>
    <row r="129" spans="20:54" ht="20.25" x14ac:dyDescent="0.3">
      <c r="T129" s="367" t="s">
        <v>11</v>
      </c>
      <c r="U129" s="367"/>
      <c r="V129" s="367"/>
      <c r="W129" s="367"/>
      <c r="X129" s="367"/>
      <c r="Y129" s="367"/>
      <c r="Z129" s="367"/>
      <c r="AA129" s="368" t="e">
        <f>#REF!</f>
        <v>#REF!</v>
      </c>
      <c r="AB129" s="368"/>
      <c r="AC129" s="368"/>
      <c r="AD129" s="368"/>
      <c r="AE129" s="368"/>
      <c r="AF129" s="368"/>
      <c r="AG129" s="368"/>
      <c r="AH129" s="368"/>
      <c r="AI129" s="368"/>
      <c r="AJ129" s="368"/>
      <c r="AK129" s="2"/>
      <c r="AL129" s="367" t="s">
        <v>12</v>
      </c>
      <c r="AM129" s="367"/>
      <c r="AN129" s="367"/>
      <c r="AO129" s="367"/>
      <c r="AP129" s="367"/>
      <c r="AQ129" s="367"/>
      <c r="AR129" s="367"/>
      <c r="AS129" s="368" t="e">
        <f>#REF!</f>
        <v>#REF!</v>
      </c>
      <c r="AT129" s="368"/>
      <c r="AU129" s="368"/>
      <c r="AV129" s="368"/>
      <c r="AW129" s="368"/>
      <c r="AX129" s="368"/>
      <c r="AY129" s="368"/>
      <c r="AZ129" s="368"/>
      <c r="BA129" s="368"/>
      <c r="BB129" s="368"/>
    </row>
    <row r="132" spans="20:54" ht="15.75" x14ac:dyDescent="0.25">
      <c r="T132" s="365" t="s">
        <v>13</v>
      </c>
      <c r="U132" s="365"/>
      <c r="V132" s="365"/>
      <c r="W132" s="365"/>
      <c r="X132" s="365"/>
      <c r="Y132" s="365"/>
      <c r="Z132" s="3"/>
      <c r="AA132" s="365"/>
      <c r="AB132" s="365"/>
      <c r="AC132" s="3"/>
      <c r="AD132" s="3"/>
      <c r="AE132" s="3"/>
      <c r="AF132" s="365" t="s">
        <v>14</v>
      </c>
      <c r="AG132" s="365"/>
      <c r="AH132" s="365"/>
      <c r="AI132" s="365"/>
      <c r="AJ132" s="365"/>
      <c r="AK132" s="365"/>
      <c r="AL132" s="3"/>
      <c r="AM132" s="3"/>
      <c r="AN132" s="3"/>
      <c r="AO132" s="3"/>
      <c r="AP132" s="3"/>
      <c r="AQ132" s="3"/>
      <c r="AR132" s="365" t="s">
        <v>15</v>
      </c>
      <c r="AS132" s="365"/>
      <c r="AT132" s="365"/>
      <c r="AU132" s="365"/>
      <c r="AV132" s="365"/>
      <c r="AW132" s="365"/>
      <c r="AX132" s="3"/>
      <c r="AY132" s="3"/>
      <c r="AZ132" s="3"/>
      <c r="BA132" s="3"/>
      <c r="BB132" s="3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66" t="s">
        <v>18</v>
      </c>
      <c r="U139" s="366"/>
      <c r="V139" s="366"/>
      <c r="W139" s="366"/>
      <c r="X139" s="366"/>
      <c r="Y139" s="366"/>
      <c r="Z139" s="366"/>
      <c r="AA139" s="366"/>
      <c r="AB139" s="366"/>
      <c r="AC139" s="366"/>
      <c r="AD139" s="366"/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6"/>
      <c r="AV139" s="366"/>
      <c r="AW139" s="366"/>
      <c r="AX139" s="366"/>
      <c r="AY139" s="366"/>
      <c r="AZ139" s="366"/>
      <c r="BA139" s="366"/>
      <c r="BB139" s="366"/>
    </row>
    <row r="140" spans="20:54" ht="15" customHeight="1" x14ac:dyDescent="0.25">
      <c r="T140" s="366"/>
      <c r="U140" s="366"/>
      <c r="V140" s="366"/>
      <c r="W140" s="366"/>
      <c r="X140" s="366"/>
      <c r="Y140" s="366"/>
      <c r="Z140" s="366"/>
      <c r="AA140" s="366"/>
      <c r="AB140" s="366"/>
      <c r="AC140" s="366"/>
      <c r="AD140" s="366"/>
      <c r="AE140" s="366"/>
      <c r="AF140" s="366"/>
      <c r="AG140" s="366"/>
      <c r="AH140" s="366"/>
      <c r="AI140" s="366"/>
      <c r="AJ140" s="366"/>
      <c r="AK140" s="366"/>
      <c r="AL140" s="366"/>
      <c r="AM140" s="366"/>
      <c r="AN140" s="366"/>
      <c r="AO140" s="366"/>
      <c r="AP140" s="366"/>
      <c r="AQ140" s="366"/>
      <c r="AR140" s="366"/>
      <c r="AS140" s="366"/>
      <c r="AT140" s="366"/>
      <c r="AU140" s="366"/>
      <c r="AV140" s="366"/>
      <c r="AW140" s="366"/>
      <c r="AX140" s="366"/>
      <c r="AY140" s="366"/>
      <c r="AZ140" s="366"/>
      <c r="BA140" s="366"/>
      <c r="BB140" s="366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S134"/>
  <sheetViews>
    <sheetView showGridLines="0" topLeftCell="A4" workbookViewId="0">
      <selection activeCell="Z39" sqref="Z39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45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18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skupin'!B26</f>
        <v>TJ Sokol Holice B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1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1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29</v>
      </c>
      <c r="G9" s="382" t="s">
        <v>5</v>
      </c>
      <c r="H9" s="383">
        <f>Q30</f>
        <v>24</v>
      </c>
      <c r="I9" s="384">
        <f>E17</f>
        <v>20</v>
      </c>
      <c r="J9" s="382" t="s">
        <v>5</v>
      </c>
      <c r="K9" s="383">
        <f>C17</f>
        <v>9</v>
      </c>
      <c r="L9" s="388"/>
      <c r="M9" s="392"/>
      <c r="N9" s="394"/>
      <c r="O9" s="396">
        <f>F9+I9+L9</f>
        <v>49</v>
      </c>
      <c r="P9" s="412" t="s">
        <v>5</v>
      </c>
      <c r="Q9" s="414">
        <f>H9+K9+N9</f>
        <v>33</v>
      </c>
      <c r="R9" s="398">
        <v>1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skupin'!B27</f>
        <v>TJ Spartak Čelákovice B</v>
      </c>
      <c r="C11" s="416">
        <f>H7</f>
        <v>1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0</v>
      </c>
      <c r="L11" s="390"/>
      <c r="M11" s="406"/>
      <c r="N11" s="408"/>
      <c r="O11" s="410">
        <f>C11+I11+L11</f>
        <v>3</v>
      </c>
      <c r="P11" s="400" t="s">
        <v>5</v>
      </c>
      <c r="Q11" s="402">
        <f>E11+K11+N11</f>
        <v>2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24</v>
      </c>
      <c r="D13" s="382" t="s">
        <v>5</v>
      </c>
      <c r="E13" s="382">
        <f>F9</f>
        <v>29</v>
      </c>
      <c r="F13" s="319"/>
      <c r="G13" s="320"/>
      <c r="H13" s="321"/>
      <c r="I13" s="382">
        <f>O28</f>
        <v>20</v>
      </c>
      <c r="J13" s="382" t="s">
        <v>5</v>
      </c>
      <c r="K13" s="383">
        <f>Q28</f>
        <v>15</v>
      </c>
      <c r="L13" s="388"/>
      <c r="M13" s="392"/>
      <c r="N13" s="394"/>
      <c r="O13" s="396">
        <f>C13+I13+L13</f>
        <v>44</v>
      </c>
      <c r="P13" s="412" t="s">
        <v>5</v>
      </c>
      <c r="Q13" s="414">
        <f>E13+K13+N13</f>
        <v>44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skupin'!B28</f>
        <v>SK Liapor - Witte Karlovy Vary B</v>
      </c>
      <c r="C15" s="380">
        <f>O25</f>
        <v>0</v>
      </c>
      <c r="D15" s="376" t="s">
        <v>5</v>
      </c>
      <c r="E15" s="378">
        <f>Q25</f>
        <v>2</v>
      </c>
      <c r="F15" s="380">
        <f>K11</f>
        <v>0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0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9</v>
      </c>
      <c r="D17" s="382" t="s">
        <v>5</v>
      </c>
      <c r="E17" s="382">
        <f>Q26</f>
        <v>20</v>
      </c>
      <c r="F17" s="384">
        <f>K13</f>
        <v>15</v>
      </c>
      <c r="G17" s="382" t="s">
        <v>5</v>
      </c>
      <c r="H17" s="382">
        <f>I13</f>
        <v>20</v>
      </c>
      <c r="I17" s="332"/>
      <c r="J17" s="333"/>
      <c r="K17" s="334"/>
      <c r="L17" s="424"/>
      <c r="M17" s="424"/>
      <c r="N17" s="426"/>
      <c r="O17" s="396">
        <f>C17+F17+L17</f>
        <v>24</v>
      </c>
      <c r="P17" s="412" t="s">
        <v>5</v>
      </c>
      <c r="Q17" s="414">
        <f>E17+H17+N17</f>
        <v>40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>SK Liapor - Witte Karlovy Vary B</v>
      </c>
      <c r="C25" s="437"/>
      <c r="D25" s="437" t="s">
        <v>5</v>
      </c>
      <c r="E25" s="437" t="str">
        <f>B7</f>
        <v>TJ Sokol Holice B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9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>TJ Spartak Čelákovice B</v>
      </c>
      <c r="C27" s="437"/>
      <c r="D27" s="437" t="s">
        <v>5</v>
      </c>
      <c r="E27" s="437" t="str">
        <f>B15</f>
        <v>SK Liapor - Witte Karlovy Vary B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0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20</v>
      </c>
      <c r="P28" s="53" t="s">
        <v>5</v>
      </c>
      <c r="Q28" s="40">
        <v>15</v>
      </c>
      <c r="R28" s="8" t="s">
        <v>22</v>
      </c>
    </row>
    <row r="29" spans="1:19" ht="13.15" customHeight="1" x14ac:dyDescent="0.25">
      <c r="A29" s="436">
        <v>3</v>
      </c>
      <c r="B29" s="437" t="str">
        <f>B7</f>
        <v>TJ Sokol Holice B</v>
      </c>
      <c r="C29" s="437"/>
      <c r="D29" s="437" t="s">
        <v>5</v>
      </c>
      <c r="E29" s="437" t="str">
        <f>B11</f>
        <v>TJ Spartak Čelákovice B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1</v>
      </c>
      <c r="R29" s="8" t="s">
        <v>23</v>
      </c>
    </row>
    <row r="30" spans="1:19" ht="13.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29</v>
      </c>
      <c r="P30" s="53" t="s">
        <v>5</v>
      </c>
      <c r="Q30" s="40">
        <v>24</v>
      </c>
      <c r="R30" s="8" t="s">
        <v>22</v>
      </c>
    </row>
    <row r="31" spans="1:19" x14ac:dyDescent="0.25">
      <c r="P31" s="363"/>
      <c r="Q31" s="363"/>
      <c r="R31" s="43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B1:M61"/>
  <sheetViews>
    <sheetView showGridLines="0" topLeftCell="A37" zoomScale="102" zoomScaleNormal="102" workbookViewId="0">
      <selection activeCell="L32" sqref="L32"/>
    </sheetView>
  </sheetViews>
  <sheetFormatPr defaultRowHeight="15" x14ac:dyDescent="0.2"/>
  <cols>
    <col min="1" max="1" width="9.140625" style="44"/>
    <col min="2" max="3" width="9.140625" style="58" customWidth="1"/>
    <col min="4" max="4" width="9.140625" style="58"/>
    <col min="5" max="5" width="8.85546875" style="58"/>
    <col min="6" max="6" width="37.7109375" style="58" customWidth="1"/>
    <col min="7" max="7" width="1.42578125" style="59" customWidth="1"/>
    <col min="8" max="8" width="37.5703125" style="58" customWidth="1"/>
    <col min="9" max="9" width="7.140625" style="58" customWidth="1"/>
    <col min="10" max="258" width="9.140625" style="44"/>
    <col min="259" max="260" width="9.140625" style="44" customWidth="1"/>
    <col min="261" max="261" width="9.140625" style="44"/>
    <col min="262" max="262" width="22.28515625" style="44" customWidth="1"/>
    <col min="263" max="263" width="9.140625" style="44"/>
    <col min="264" max="264" width="24.28515625" style="44" customWidth="1"/>
    <col min="265" max="514" width="9.140625" style="44"/>
    <col min="515" max="516" width="9.140625" style="44" customWidth="1"/>
    <col min="517" max="517" width="9.140625" style="44"/>
    <col min="518" max="518" width="22.28515625" style="44" customWidth="1"/>
    <col min="519" max="519" width="9.140625" style="44"/>
    <col min="520" max="520" width="24.28515625" style="44" customWidth="1"/>
    <col min="521" max="770" width="9.140625" style="44"/>
    <col min="771" max="772" width="9.140625" style="44" customWidth="1"/>
    <col min="773" max="773" width="9.140625" style="44"/>
    <col min="774" max="774" width="22.28515625" style="44" customWidth="1"/>
    <col min="775" max="775" width="9.140625" style="44"/>
    <col min="776" max="776" width="24.28515625" style="44" customWidth="1"/>
    <col min="777" max="1026" width="9.140625" style="44"/>
    <col min="1027" max="1028" width="9.140625" style="44" customWidth="1"/>
    <col min="1029" max="1029" width="9.140625" style="44"/>
    <col min="1030" max="1030" width="22.28515625" style="44" customWidth="1"/>
    <col min="1031" max="1031" width="9.140625" style="44"/>
    <col min="1032" max="1032" width="24.28515625" style="44" customWidth="1"/>
    <col min="1033" max="1282" width="9.140625" style="44"/>
    <col min="1283" max="1284" width="9.140625" style="44" customWidth="1"/>
    <col min="1285" max="1285" width="9.140625" style="44"/>
    <col min="1286" max="1286" width="22.28515625" style="44" customWidth="1"/>
    <col min="1287" max="1287" width="9.140625" style="44"/>
    <col min="1288" max="1288" width="24.28515625" style="44" customWidth="1"/>
    <col min="1289" max="1538" width="9.140625" style="44"/>
    <col min="1539" max="1540" width="9.140625" style="44" customWidth="1"/>
    <col min="1541" max="1541" width="9.140625" style="44"/>
    <col min="1542" max="1542" width="22.28515625" style="44" customWidth="1"/>
    <col min="1543" max="1543" width="9.140625" style="44"/>
    <col min="1544" max="1544" width="24.28515625" style="44" customWidth="1"/>
    <col min="1545" max="1794" width="9.140625" style="44"/>
    <col min="1795" max="1796" width="9.140625" style="44" customWidth="1"/>
    <col min="1797" max="1797" width="9.140625" style="44"/>
    <col min="1798" max="1798" width="22.28515625" style="44" customWidth="1"/>
    <col min="1799" max="1799" width="9.140625" style="44"/>
    <col min="1800" max="1800" width="24.28515625" style="44" customWidth="1"/>
    <col min="1801" max="2050" width="9.140625" style="44"/>
    <col min="2051" max="2052" width="9.140625" style="44" customWidth="1"/>
    <col min="2053" max="2053" width="9.140625" style="44"/>
    <col min="2054" max="2054" width="22.28515625" style="44" customWidth="1"/>
    <col min="2055" max="2055" width="9.140625" style="44"/>
    <col min="2056" max="2056" width="24.28515625" style="44" customWidth="1"/>
    <col min="2057" max="2306" width="9.140625" style="44"/>
    <col min="2307" max="2308" width="9.140625" style="44" customWidth="1"/>
    <col min="2309" max="2309" width="9.140625" style="44"/>
    <col min="2310" max="2310" width="22.28515625" style="44" customWidth="1"/>
    <col min="2311" max="2311" width="9.140625" style="44"/>
    <col min="2312" max="2312" width="24.28515625" style="44" customWidth="1"/>
    <col min="2313" max="2562" width="9.140625" style="44"/>
    <col min="2563" max="2564" width="9.140625" style="44" customWidth="1"/>
    <col min="2565" max="2565" width="9.140625" style="44"/>
    <col min="2566" max="2566" width="22.28515625" style="44" customWidth="1"/>
    <col min="2567" max="2567" width="9.140625" style="44"/>
    <col min="2568" max="2568" width="24.28515625" style="44" customWidth="1"/>
    <col min="2569" max="2818" width="9.140625" style="44"/>
    <col min="2819" max="2820" width="9.140625" style="44" customWidth="1"/>
    <col min="2821" max="2821" width="9.140625" style="44"/>
    <col min="2822" max="2822" width="22.28515625" style="44" customWidth="1"/>
    <col min="2823" max="2823" width="9.140625" style="44"/>
    <col min="2824" max="2824" width="24.28515625" style="44" customWidth="1"/>
    <col min="2825" max="3074" width="9.140625" style="44"/>
    <col min="3075" max="3076" width="9.140625" style="44" customWidth="1"/>
    <col min="3077" max="3077" width="9.140625" style="44"/>
    <col min="3078" max="3078" width="22.28515625" style="44" customWidth="1"/>
    <col min="3079" max="3079" width="9.140625" style="44"/>
    <col min="3080" max="3080" width="24.28515625" style="44" customWidth="1"/>
    <col min="3081" max="3330" width="9.140625" style="44"/>
    <col min="3331" max="3332" width="9.140625" style="44" customWidth="1"/>
    <col min="3333" max="3333" width="9.140625" style="44"/>
    <col min="3334" max="3334" width="22.28515625" style="44" customWidth="1"/>
    <col min="3335" max="3335" width="9.140625" style="44"/>
    <col min="3336" max="3336" width="24.28515625" style="44" customWidth="1"/>
    <col min="3337" max="3586" width="9.140625" style="44"/>
    <col min="3587" max="3588" width="9.140625" style="44" customWidth="1"/>
    <col min="3589" max="3589" width="9.140625" style="44"/>
    <col min="3590" max="3590" width="22.28515625" style="44" customWidth="1"/>
    <col min="3591" max="3591" width="9.140625" style="44"/>
    <col min="3592" max="3592" width="24.28515625" style="44" customWidth="1"/>
    <col min="3593" max="3842" width="9.140625" style="44"/>
    <col min="3843" max="3844" width="9.140625" style="44" customWidth="1"/>
    <col min="3845" max="3845" width="9.140625" style="44"/>
    <col min="3846" max="3846" width="22.28515625" style="44" customWidth="1"/>
    <col min="3847" max="3847" width="9.140625" style="44"/>
    <col min="3848" max="3848" width="24.28515625" style="44" customWidth="1"/>
    <col min="3849" max="4098" width="9.140625" style="44"/>
    <col min="4099" max="4100" width="9.140625" style="44" customWidth="1"/>
    <col min="4101" max="4101" width="9.140625" style="44"/>
    <col min="4102" max="4102" width="22.28515625" style="44" customWidth="1"/>
    <col min="4103" max="4103" width="9.140625" style="44"/>
    <col min="4104" max="4104" width="24.28515625" style="44" customWidth="1"/>
    <col min="4105" max="4354" width="9.140625" style="44"/>
    <col min="4355" max="4356" width="9.140625" style="44" customWidth="1"/>
    <col min="4357" max="4357" width="9.140625" style="44"/>
    <col min="4358" max="4358" width="22.28515625" style="44" customWidth="1"/>
    <col min="4359" max="4359" width="9.140625" style="44"/>
    <col min="4360" max="4360" width="24.28515625" style="44" customWidth="1"/>
    <col min="4361" max="4610" width="9.140625" style="44"/>
    <col min="4611" max="4612" width="9.140625" style="44" customWidth="1"/>
    <col min="4613" max="4613" width="9.140625" style="44"/>
    <col min="4614" max="4614" width="22.28515625" style="44" customWidth="1"/>
    <col min="4615" max="4615" width="9.140625" style="44"/>
    <col min="4616" max="4616" width="24.28515625" style="44" customWidth="1"/>
    <col min="4617" max="4866" width="9.140625" style="44"/>
    <col min="4867" max="4868" width="9.140625" style="44" customWidth="1"/>
    <col min="4869" max="4869" width="9.140625" style="44"/>
    <col min="4870" max="4870" width="22.28515625" style="44" customWidth="1"/>
    <col min="4871" max="4871" width="9.140625" style="44"/>
    <col min="4872" max="4872" width="24.28515625" style="44" customWidth="1"/>
    <col min="4873" max="5122" width="9.140625" style="44"/>
    <col min="5123" max="5124" width="9.140625" style="44" customWidth="1"/>
    <col min="5125" max="5125" width="9.140625" style="44"/>
    <col min="5126" max="5126" width="22.28515625" style="44" customWidth="1"/>
    <col min="5127" max="5127" width="9.140625" style="44"/>
    <col min="5128" max="5128" width="24.28515625" style="44" customWidth="1"/>
    <col min="5129" max="5378" width="9.140625" style="44"/>
    <col min="5379" max="5380" width="9.140625" style="44" customWidth="1"/>
    <col min="5381" max="5381" width="9.140625" style="44"/>
    <col min="5382" max="5382" width="22.28515625" style="44" customWidth="1"/>
    <col min="5383" max="5383" width="9.140625" style="44"/>
    <col min="5384" max="5384" width="24.28515625" style="44" customWidth="1"/>
    <col min="5385" max="5634" width="9.140625" style="44"/>
    <col min="5635" max="5636" width="9.140625" style="44" customWidth="1"/>
    <col min="5637" max="5637" width="9.140625" style="44"/>
    <col min="5638" max="5638" width="22.28515625" style="44" customWidth="1"/>
    <col min="5639" max="5639" width="9.140625" style="44"/>
    <col min="5640" max="5640" width="24.28515625" style="44" customWidth="1"/>
    <col min="5641" max="5890" width="9.140625" style="44"/>
    <col min="5891" max="5892" width="9.140625" style="44" customWidth="1"/>
    <col min="5893" max="5893" width="9.140625" style="44"/>
    <col min="5894" max="5894" width="22.28515625" style="44" customWidth="1"/>
    <col min="5895" max="5895" width="9.140625" style="44"/>
    <col min="5896" max="5896" width="24.28515625" style="44" customWidth="1"/>
    <col min="5897" max="6146" width="9.140625" style="44"/>
    <col min="6147" max="6148" width="9.140625" style="44" customWidth="1"/>
    <col min="6149" max="6149" width="9.140625" style="44"/>
    <col min="6150" max="6150" width="22.28515625" style="44" customWidth="1"/>
    <col min="6151" max="6151" width="9.140625" style="44"/>
    <col min="6152" max="6152" width="24.28515625" style="44" customWidth="1"/>
    <col min="6153" max="6402" width="9.140625" style="44"/>
    <col min="6403" max="6404" width="9.140625" style="44" customWidth="1"/>
    <col min="6405" max="6405" width="9.140625" style="44"/>
    <col min="6406" max="6406" width="22.28515625" style="44" customWidth="1"/>
    <col min="6407" max="6407" width="9.140625" style="44"/>
    <col min="6408" max="6408" width="24.28515625" style="44" customWidth="1"/>
    <col min="6409" max="6658" width="9.140625" style="44"/>
    <col min="6659" max="6660" width="9.140625" style="44" customWidth="1"/>
    <col min="6661" max="6661" width="9.140625" style="44"/>
    <col min="6662" max="6662" width="22.28515625" style="44" customWidth="1"/>
    <col min="6663" max="6663" width="9.140625" style="44"/>
    <col min="6664" max="6664" width="24.28515625" style="44" customWidth="1"/>
    <col min="6665" max="6914" width="9.140625" style="44"/>
    <col min="6915" max="6916" width="9.140625" style="44" customWidth="1"/>
    <col min="6917" max="6917" width="9.140625" style="44"/>
    <col min="6918" max="6918" width="22.28515625" style="44" customWidth="1"/>
    <col min="6919" max="6919" width="9.140625" style="44"/>
    <col min="6920" max="6920" width="24.28515625" style="44" customWidth="1"/>
    <col min="6921" max="7170" width="9.140625" style="44"/>
    <col min="7171" max="7172" width="9.140625" style="44" customWidth="1"/>
    <col min="7173" max="7173" width="9.140625" style="44"/>
    <col min="7174" max="7174" width="22.28515625" style="44" customWidth="1"/>
    <col min="7175" max="7175" width="9.140625" style="44"/>
    <col min="7176" max="7176" width="24.28515625" style="44" customWidth="1"/>
    <col min="7177" max="7426" width="9.140625" style="44"/>
    <col min="7427" max="7428" width="9.140625" style="44" customWidth="1"/>
    <col min="7429" max="7429" width="9.140625" style="44"/>
    <col min="7430" max="7430" width="22.28515625" style="44" customWidth="1"/>
    <col min="7431" max="7431" width="9.140625" style="44"/>
    <col min="7432" max="7432" width="24.28515625" style="44" customWidth="1"/>
    <col min="7433" max="7682" width="9.140625" style="44"/>
    <col min="7683" max="7684" width="9.140625" style="44" customWidth="1"/>
    <col min="7685" max="7685" width="9.140625" style="44"/>
    <col min="7686" max="7686" width="22.28515625" style="44" customWidth="1"/>
    <col min="7687" max="7687" width="9.140625" style="44"/>
    <col min="7688" max="7688" width="24.28515625" style="44" customWidth="1"/>
    <col min="7689" max="7938" width="9.140625" style="44"/>
    <col min="7939" max="7940" width="9.140625" style="44" customWidth="1"/>
    <col min="7941" max="7941" width="9.140625" style="44"/>
    <col min="7942" max="7942" width="22.28515625" style="44" customWidth="1"/>
    <col min="7943" max="7943" width="9.140625" style="44"/>
    <col min="7944" max="7944" width="24.28515625" style="44" customWidth="1"/>
    <col min="7945" max="8194" width="9.140625" style="44"/>
    <col min="8195" max="8196" width="9.140625" style="44" customWidth="1"/>
    <col min="8197" max="8197" width="9.140625" style="44"/>
    <col min="8198" max="8198" width="22.28515625" style="44" customWidth="1"/>
    <col min="8199" max="8199" width="9.140625" style="44"/>
    <col min="8200" max="8200" width="24.28515625" style="44" customWidth="1"/>
    <col min="8201" max="8450" width="9.140625" style="44"/>
    <col min="8451" max="8452" width="9.140625" style="44" customWidth="1"/>
    <col min="8453" max="8453" width="9.140625" style="44"/>
    <col min="8454" max="8454" width="22.28515625" style="44" customWidth="1"/>
    <col min="8455" max="8455" width="9.140625" style="44"/>
    <col min="8456" max="8456" width="24.28515625" style="44" customWidth="1"/>
    <col min="8457" max="8706" width="9.140625" style="44"/>
    <col min="8707" max="8708" width="9.140625" style="44" customWidth="1"/>
    <col min="8709" max="8709" width="9.140625" style="44"/>
    <col min="8710" max="8710" width="22.28515625" style="44" customWidth="1"/>
    <col min="8711" max="8711" width="9.140625" style="44"/>
    <col min="8712" max="8712" width="24.28515625" style="44" customWidth="1"/>
    <col min="8713" max="8962" width="9.140625" style="44"/>
    <col min="8963" max="8964" width="9.140625" style="44" customWidth="1"/>
    <col min="8965" max="8965" width="9.140625" style="44"/>
    <col min="8966" max="8966" width="22.28515625" style="44" customWidth="1"/>
    <col min="8967" max="8967" width="9.140625" style="44"/>
    <col min="8968" max="8968" width="24.28515625" style="44" customWidth="1"/>
    <col min="8969" max="9218" width="9.140625" style="44"/>
    <col min="9219" max="9220" width="9.140625" style="44" customWidth="1"/>
    <col min="9221" max="9221" width="9.140625" style="44"/>
    <col min="9222" max="9222" width="22.28515625" style="44" customWidth="1"/>
    <col min="9223" max="9223" width="9.140625" style="44"/>
    <col min="9224" max="9224" width="24.28515625" style="44" customWidth="1"/>
    <col min="9225" max="9474" width="9.140625" style="44"/>
    <col min="9475" max="9476" width="9.140625" style="44" customWidth="1"/>
    <col min="9477" max="9477" width="9.140625" style="44"/>
    <col min="9478" max="9478" width="22.28515625" style="44" customWidth="1"/>
    <col min="9479" max="9479" width="9.140625" style="44"/>
    <col min="9480" max="9480" width="24.28515625" style="44" customWidth="1"/>
    <col min="9481" max="9730" width="9.140625" style="44"/>
    <col min="9731" max="9732" width="9.140625" style="44" customWidth="1"/>
    <col min="9733" max="9733" width="9.140625" style="44"/>
    <col min="9734" max="9734" width="22.28515625" style="44" customWidth="1"/>
    <col min="9735" max="9735" width="9.140625" style="44"/>
    <col min="9736" max="9736" width="24.28515625" style="44" customWidth="1"/>
    <col min="9737" max="9986" width="9.140625" style="44"/>
    <col min="9987" max="9988" width="9.140625" style="44" customWidth="1"/>
    <col min="9989" max="9989" width="9.140625" style="44"/>
    <col min="9990" max="9990" width="22.28515625" style="44" customWidth="1"/>
    <col min="9991" max="9991" width="9.140625" style="44"/>
    <col min="9992" max="9992" width="24.28515625" style="44" customWidth="1"/>
    <col min="9993" max="10242" width="9.140625" style="44"/>
    <col min="10243" max="10244" width="9.140625" style="44" customWidth="1"/>
    <col min="10245" max="10245" width="9.140625" style="44"/>
    <col min="10246" max="10246" width="22.28515625" style="44" customWidth="1"/>
    <col min="10247" max="10247" width="9.140625" style="44"/>
    <col min="10248" max="10248" width="24.28515625" style="44" customWidth="1"/>
    <col min="10249" max="10498" width="9.140625" style="44"/>
    <col min="10499" max="10500" width="9.140625" style="44" customWidth="1"/>
    <col min="10501" max="10501" width="9.140625" style="44"/>
    <col min="10502" max="10502" width="22.28515625" style="44" customWidth="1"/>
    <col min="10503" max="10503" width="9.140625" style="44"/>
    <col min="10504" max="10504" width="24.28515625" style="44" customWidth="1"/>
    <col min="10505" max="10754" width="9.140625" style="44"/>
    <col min="10755" max="10756" width="9.140625" style="44" customWidth="1"/>
    <col min="10757" max="10757" width="9.140625" style="44"/>
    <col min="10758" max="10758" width="22.28515625" style="44" customWidth="1"/>
    <col min="10759" max="10759" width="9.140625" style="44"/>
    <col min="10760" max="10760" width="24.28515625" style="44" customWidth="1"/>
    <col min="10761" max="11010" width="9.140625" style="44"/>
    <col min="11011" max="11012" width="9.140625" style="44" customWidth="1"/>
    <col min="11013" max="11013" width="9.140625" style="44"/>
    <col min="11014" max="11014" width="22.28515625" style="44" customWidth="1"/>
    <col min="11015" max="11015" width="9.140625" style="44"/>
    <col min="11016" max="11016" width="24.28515625" style="44" customWidth="1"/>
    <col min="11017" max="11266" width="9.140625" style="44"/>
    <col min="11267" max="11268" width="9.140625" style="44" customWidth="1"/>
    <col min="11269" max="11269" width="9.140625" style="44"/>
    <col min="11270" max="11270" width="22.28515625" style="44" customWidth="1"/>
    <col min="11271" max="11271" width="9.140625" style="44"/>
    <col min="11272" max="11272" width="24.28515625" style="44" customWidth="1"/>
    <col min="11273" max="11522" width="9.140625" style="44"/>
    <col min="11523" max="11524" width="9.140625" style="44" customWidth="1"/>
    <col min="11525" max="11525" width="9.140625" style="44"/>
    <col min="11526" max="11526" width="22.28515625" style="44" customWidth="1"/>
    <col min="11527" max="11527" width="9.140625" style="44"/>
    <col min="11528" max="11528" width="24.28515625" style="44" customWidth="1"/>
    <col min="11529" max="11778" width="9.140625" style="44"/>
    <col min="11779" max="11780" width="9.140625" style="44" customWidth="1"/>
    <col min="11781" max="11781" width="9.140625" style="44"/>
    <col min="11782" max="11782" width="22.28515625" style="44" customWidth="1"/>
    <col min="11783" max="11783" width="9.140625" style="44"/>
    <col min="11784" max="11784" width="24.28515625" style="44" customWidth="1"/>
    <col min="11785" max="12034" width="9.140625" style="44"/>
    <col min="12035" max="12036" width="9.140625" style="44" customWidth="1"/>
    <col min="12037" max="12037" width="9.140625" style="44"/>
    <col min="12038" max="12038" width="22.28515625" style="44" customWidth="1"/>
    <col min="12039" max="12039" width="9.140625" style="44"/>
    <col min="12040" max="12040" width="24.28515625" style="44" customWidth="1"/>
    <col min="12041" max="12290" width="9.140625" style="44"/>
    <col min="12291" max="12292" width="9.140625" style="44" customWidth="1"/>
    <col min="12293" max="12293" width="9.140625" style="44"/>
    <col min="12294" max="12294" width="22.28515625" style="44" customWidth="1"/>
    <col min="12295" max="12295" width="9.140625" style="44"/>
    <col min="12296" max="12296" width="24.28515625" style="44" customWidth="1"/>
    <col min="12297" max="12546" width="9.140625" style="44"/>
    <col min="12547" max="12548" width="9.140625" style="44" customWidth="1"/>
    <col min="12549" max="12549" width="9.140625" style="44"/>
    <col min="12550" max="12550" width="22.28515625" style="44" customWidth="1"/>
    <col min="12551" max="12551" width="9.140625" style="44"/>
    <col min="12552" max="12552" width="24.28515625" style="44" customWidth="1"/>
    <col min="12553" max="12802" width="9.140625" style="44"/>
    <col min="12803" max="12804" width="9.140625" style="44" customWidth="1"/>
    <col min="12805" max="12805" width="9.140625" style="44"/>
    <col min="12806" max="12806" width="22.28515625" style="44" customWidth="1"/>
    <col min="12807" max="12807" width="9.140625" style="44"/>
    <col min="12808" max="12808" width="24.28515625" style="44" customWidth="1"/>
    <col min="12809" max="13058" width="9.140625" style="44"/>
    <col min="13059" max="13060" width="9.140625" style="44" customWidth="1"/>
    <col min="13061" max="13061" width="9.140625" style="44"/>
    <col min="13062" max="13062" width="22.28515625" style="44" customWidth="1"/>
    <col min="13063" max="13063" width="9.140625" style="44"/>
    <col min="13064" max="13064" width="24.28515625" style="44" customWidth="1"/>
    <col min="13065" max="13314" width="9.140625" style="44"/>
    <col min="13315" max="13316" width="9.140625" style="44" customWidth="1"/>
    <col min="13317" max="13317" width="9.140625" style="44"/>
    <col min="13318" max="13318" width="22.28515625" style="44" customWidth="1"/>
    <col min="13319" max="13319" width="9.140625" style="44"/>
    <col min="13320" max="13320" width="24.28515625" style="44" customWidth="1"/>
    <col min="13321" max="13570" width="9.140625" style="44"/>
    <col min="13571" max="13572" width="9.140625" style="44" customWidth="1"/>
    <col min="13573" max="13573" width="9.140625" style="44"/>
    <col min="13574" max="13574" width="22.28515625" style="44" customWidth="1"/>
    <col min="13575" max="13575" width="9.140625" style="44"/>
    <col min="13576" max="13576" width="24.28515625" style="44" customWidth="1"/>
    <col min="13577" max="13826" width="9.140625" style="44"/>
    <col min="13827" max="13828" width="9.140625" style="44" customWidth="1"/>
    <col min="13829" max="13829" width="9.140625" style="44"/>
    <col min="13830" max="13830" width="22.28515625" style="44" customWidth="1"/>
    <col min="13831" max="13831" width="9.140625" style="44"/>
    <col min="13832" max="13832" width="24.28515625" style="44" customWidth="1"/>
    <col min="13833" max="14082" width="9.140625" style="44"/>
    <col min="14083" max="14084" width="9.140625" style="44" customWidth="1"/>
    <col min="14085" max="14085" width="9.140625" style="44"/>
    <col min="14086" max="14086" width="22.28515625" style="44" customWidth="1"/>
    <col min="14087" max="14087" width="9.140625" style="44"/>
    <col min="14088" max="14088" width="24.28515625" style="44" customWidth="1"/>
    <col min="14089" max="14338" width="9.140625" style="44"/>
    <col min="14339" max="14340" width="9.140625" style="44" customWidth="1"/>
    <col min="14341" max="14341" width="9.140625" style="44"/>
    <col min="14342" max="14342" width="22.28515625" style="44" customWidth="1"/>
    <col min="14343" max="14343" width="9.140625" style="44"/>
    <col min="14344" max="14344" width="24.28515625" style="44" customWidth="1"/>
    <col min="14345" max="14594" width="9.140625" style="44"/>
    <col min="14595" max="14596" width="9.140625" style="44" customWidth="1"/>
    <col min="14597" max="14597" width="9.140625" style="44"/>
    <col min="14598" max="14598" width="22.28515625" style="44" customWidth="1"/>
    <col min="14599" max="14599" width="9.140625" style="44"/>
    <col min="14600" max="14600" width="24.28515625" style="44" customWidth="1"/>
    <col min="14601" max="14850" width="9.140625" style="44"/>
    <col min="14851" max="14852" width="9.140625" style="44" customWidth="1"/>
    <col min="14853" max="14853" width="9.140625" style="44"/>
    <col min="14854" max="14854" width="22.28515625" style="44" customWidth="1"/>
    <col min="14855" max="14855" width="9.140625" style="44"/>
    <col min="14856" max="14856" width="24.28515625" style="44" customWidth="1"/>
    <col min="14857" max="15106" width="9.140625" style="44"/>
    <col min="15107" max="15108" width="9.140625" style="44" customWidth="1"/>
    <col min="15109" max="15109" width="9.140625" style="44"/>
    <col min="15110" max="15110" width="22.28515625" style="44" customWidth="1"/>
    <col min="15111" max="15111" width="9.140625" style="44"/>
    <col min="15112" max="15112" width="24.28515625" style="44" customWidth="1"/>
    <col min="15113" max="15362" width="9.140625" style="44"/>
    <col min="15363" max="15364" width="9.140625" style="44" customWidth="1"/>
    <col min="15365" max="15365" width="9.140625" style="44"/>
    <col min="15366" max="15366" width="22.28515625" style="44" customWidth="1"/>
    <col min="15367" max="15367" width="9.140625" style="44"/>
    <col min="15368" max="15368" width="24.28515625" style="44" customWidth="1"/>
    <col min="15369" max="15618" width="9.140625" style="44"/>
    <col min="15619" max="15620" width="9.140625" style="44" customWidth="1"/>
    <col min="15621" max="15621" width="9.140625" style="44"/>
    <col min="15622" max="15622" width="22.28515625" style="44" customWidth="1"/>
    <col min="15623" max="15623" width="9.140625" style="44"/>
    <col min="15624" max="15624" width="24.28515625" style="44" customWidth="1"/>
    <col min="15625" max="15874" width="9.140625" style="44"/>
    <col min="15875" max="15876" width="9.140625" style="44" customWidth="1"/>
    <col min="15877" max="15877" width="9.140625" style="44"/>
    <col min="15878" max="15878" width="22.28515625" style="44" customWidth="1"/>
    <col min="15879" max="15879" width="9.140625" style="44"/>
    <col min="15880" max="15880" width="24.28515625" style="44" customWidth="1"/>
    <col min="15881" max="16130" width="9.140625" style="44"/>
    <col min="16131" max="16132" width="9.140625" style="44" customWidth="1"/>
    <col min="16133" max="16133" width="9.140625" style="44"/>
    <col min="16134" max="16134" width="22.28515625" style="44" customWidth="1"/>
    <col min="16135" max="16135" width="9.140625" style="44"/>
    <col min="16136" max="16136" width="24.28515625" style="44" customWidth="1"/>
    <col min="16137" max="16384" width="9.140625" style="44"/>
  </cols>
  <sheetData>
    <row r="1" spans="2:11" ht="10.15" customHeight="1" thickBot="1" x14ac:dyDescent="0.25"/>
    <row r="2" spans="2:11" ht="25.15" customHeight="1" x14ac:dyDescent="0.2">
      <c r="B2" s="439" t="s">
        <v>125</v>
      </c>
      <c r="C2" s="440"/>
      <c r="D2" s="440"/>
      <c r="E2" s="440"/>
      <c r="F2" s="440"/>
      <c r="G2" s="440"/>
      <c r="H2" s="440"/>
      <c r="I2" s="441"/>
    </row>
    <row r="3" spans="2:11" ht="19.899999999999999" customHeight="1" x14ac:dyDescent="0.2">
      <c r="B3" s="149" t="s">
        <v>26</v>
      </c>
      <c r="C3" s="61" t="s">
        <v>25</v>
      </c>
      <c r="D3" s="63" t="s">
        <v>33</v>
      </c>
      <c r="E3" s="122" t="s">
        <v>85</v>
      </c>
      <c r="F3" s="442" t="s">
        <v>126</v>
      </c>
      <c r="G3" s="443"/>
      <c r="H3" s="443"/>
      <c r="I3" s="150" t="s">
        <v>127</v>
      </c>
    </row>
    <row r="4" spans="2:11" ht="15.6" customHeight="1" x14ac:dyDescent="0.2">
      <c r="B4" s="180">
        <v>1</v>
      </c>
      <c r="C4" s="184" t="s">
        <v>20</v>
      </c>
      <c r="D4" s="185" t="s">
        <v>34</v>
      </c>
      <c r="E4" s="186">
        <v>2</v>
      </c>
      <c r="F4" s="189" t="str">
        <f>'A - výsledky'!B25</f>
        <v>TJ Radomyšl C</v>
      </c>
      <c r="G4" s="187" t="s">
        <v>5</v>
      </c>
      <c r="H4" s="190" t="str">
        <f>'A - výsledky'!E25</f>
        <v>TJ Baník Stříbro MIX  (výběr Plzeňského kraje)</v>
      </c>
      <c r="I4" s="197" t="s">
        <v>226</v>
      </c>
      <c r="K4" s="44" t="s">
        <v>17</v>
      </c>
    </row>
    <row r="5" spans="2:11" ht="15.6" customHeight="1" x14ac:dyDescent="0.2">
      <c r="B5" s="180">
        <v>2</v>
      </c>
      <c r="C5" s="184" t="s">
        <v>6</v>
      </c>
      <c r="D5" s="188" t="s">
        <v>34</v>
      </c>
      <c r="E5" s="186">
        <v>2</v>
      </c>
      <c r="F5" s="189" t="str">
        <f>'B - výsledky '!B25</f>
        <v xml:space="preserve">TJ Baník Stříbro </v>
      </c>
      <c r="G5" s="187" t="s">
        <v>5</v>
      </c>
      <c r="H5" s="190" t="str">
        <f>'[2]B - výsledky '!E25</f>
        <v>MNK Modřice A</v>
      </c>
      <c r="I5" s="198" t="s">
        <v>226</v>
      </c>
    </row>
    <row r="6" spans="2:11" ht="15.6" customHeight="1" x14ac:dyDescent="0.2">
      <c r="B6" s="180">
        <v>3</v>
      </c>
      <c r="C6" s="184" t="s">
        <v>21</v>
      </c>
      <c r="D6" s="188" t="s">
        <v>34</v>
      </c>
      <c r="E6" s="186">
        <v>2</v>
      </c>
      <c r="F6" s="189" t="str">
        <f>'C - výsledky'!B25</f>
        <v>MNK Modřice C</v>
      </c>
      <c r="G6" s="187" t="s">
        <v>5</v>
      </c>
      <c r="H6" s="190" t="str">
        <f>'C - výsledky'!E25</f>
        <v>TJ Peklo nad Zdobnicí A</v>
      </c>
      <c r="I6" s="198" t="s">
        <v>226</v>
      </c>
    </row>
    <row r="7" spans="2:11" ht="15.6" customHeight="1" x14ac:dyDescent="0.2">
      <c r="B7" s="180">
        <v>4</v>
      </c>
      <c r="C7" s="184" t="s">
        <v>0</v>
      </c>
      <c r="D7" s="188" t="s">
        <v>34</v>
      </c>
      <c r="E7" s="186">
        <v>2</v>
      </c>
      <c r="F7" s="189" t="str">
        <f>'D - výsledky'!B25</f>
        <v>TJ Peklo nad Zdobnicí B</v>
      </c>
      <c r="G7" s="187" t="s">
        <v>5</v>
      </c>
      <c r="H7" s="190" t="str">
        <f>'D - výsledky'!E25</f>
        <v>TJ Radomyšl A</v>
      </c>
      <c r="I7" s="198" t="s">
        <v>226</v>
      </c>
    </row>
    <row r="8" spans="2:11" ht="15.6" customHeight="1" x14ac:dyDescent="0.2">
      <c r="B8" s="180">
        <v>5</v>
      </c>
      <c r="C8" s="184" t="s">
        <v>42</v>
      </c>
      <c r="D8" s="188" t="s">
        <v>34</v>
      </c>
      <c r="E8" s="186">
        <v>1</v>
      </c>
      <c r="F8" s="189" t="str">
        <f>'E - výsledky'!B25</f>
        <v xml:space="preserve">TJ Pankrác </v>
      </c>
      <c r="G8" s="187" t="s">
        <v>5</v>
      </c>
      <c r="H8" s="190" t="str">
        <f>'E - výsledky'!E25</f>
        <v>TJ Sokol Holice A</v>
      </c>
      <c r="I8" s="198" t="s">
        <v>226</v>
      </c>
    </row>
    <row r="9" spans="2:11" ht="14.45" customHeight="1" x14ac:dyDescent="0.2">
      <c r="B9" s="180">
        <v>6</v>
      </c>
      <c r="C9" s="184" t="s">
        <v>43</v>
      </c>
      <c r="D9" s="188" t="s">
        <v>34</v>
      </c>
      <c r="E9" s="186">
        <v>1</v>
      </c>
      <c r="F9" s="189" t="str">
        <f>'F - výsledky'!B25</f>
        <v>TJ Sokol Holice C</v>
      </c>
      <c r="G9" s="187" t="s">
        <v>5</v>
      </c>
      <c r="H9" s="190" t="str">
        <f>'F - výsledky'!E25</f>
        <v>SK Šacung Benešov 1947</v>
      </c>
      <c r="I9" s="198" t="s">
        <v>226</v>
      </c>
    </row>
    <row r="10" spans="2:11" ht="14.45" customHeight="1" x14ac:dyDescent="0.2">
      <c r="B10" s="180">
        <v>7</v>
      </c>
      <c r="C10" s="184" t="s">
        <v>44</v>
      </c>
      <c r="D10" s="188" t="s">
        <v>35</v>
      </c>
      <c r="E10" s="186">
        <v>1</v>
      </c>
      <c r="F10" s="189" t="str">
        <f>'G - výsledky'!B25</f>
        <v>Areál Club Zruč-Senec B</v>
      </c>
      <c r="G10" s="187" t="s">
        <v>5</v>
      </c>
      <c r="H10" s="190" t="str">
        <f>'G - výsledky'!E25</f>
        <v>TJ Spartak Čelákovice A</v>
      </c>
      <c r="I10" s="198" t="s">
        <v>226</v>
      </c>
    </row>
    <row r="11" spans="2:11" ht="14.45" customHeight="1" x14ac:dyDescent="0.2">
      <c r="B11" s="180">
        <v>8</v>
      </c>
      <c r="C11" s="184" t="s">
        <v>45</v>
      </c>
      <c r="D11" s="188" t="s">
        <v>34</v>
      </c>
      <c r="E11" s="186">
        <v>1</v>
      </c>
      <c r="F11" s="189" t="str">
        <f>'H - výsledky'!B25</f>
        <v>SK Liapor - Witte Karlovy Vary B</v>
      </c>
      <c r="G11" s="187" t="s">
        <v>5</v>
      </c>
      <c r="H11" s="190" t="str">
        <f>'H - výsledky'!E25</f>
        <v>TJ Sokol Holice B</v>
      </c>
      <c r="I11" s="198" t="s">
        <v>226</v>
      </c>
    </row>
    <row r="12" spans="2:11" ht="15.6" customHeight="1" x14ac:dyDescent="0.2">
      <c r="B12" s="180">
        <v>9</v>
      </c>
      <c r="C12" s="184" t="str">
        <f>C$4</f>
        <v>A</v>
      </c>
      <c r="D12" s="188" t="s">
        <v>35</v>
      </c>
      <c r="E12" s="185">
        <v>2</v>
      </c>
      <c r="F12" s="189" t="str">
        <f>'A - výsledky'!B27</f>
        <v>MNK Modřice B</v>
      </c>
      <c r="G12" s="187" t="s">
        <v>5</v>
      </c>
      <c r="H12" s="190" t="str">
        <f>'A - výsledky'!E27</f>
        <v>TJ Radomyšl C</v>
      </c>
      <c r="I12" s="198" t="s">
        <v>225</v>
      </c>
    </row>
    <row r="13" spans="2:11" ht="15.6" customHeight="1" x14ac:dyDescent="0.2">
      <c r="B13" s="180">
        <v>10</v>
      </c>
      <c r="C13" s="184" t="str">
        <f>C$5</f>
        <v>B</v>
      </c>
      <c r="D13" s="188" t="s">
        <v>36</v>
      </c>
      <c r="E13" s="185">
        <v>2</v>
      </c>
      <c r="F13" s="189" t="str">
        <f>'[2]B - výsledky '!B27</f>
        <v xml:space="preserve">TJ Dynamo České Budějovice </v>
      </c>
      <c r="G13" s="187" t="s">
        <v>5</v>
      </c>
      <c r="H13" s="190" t="str">
        <f>'[2]B - výsledky '!E27</f>
        <v xml:space="preserve">TJ Baník Stříbro </v>
      </c>
      <c r="I13" s="198" t="s">
        <v>225</v>
      </c>
    </row>
    <row r="14" spans="2:11" ht="15.6" customHeight="1" x14ac:dyDescent="0.2">
      <c r="B14" s="180">
        <v>11</v>
      </c>
      <c r="C14" s="184" t="str">
        <f>C$6</f>
        <v>C</v>
      </c>
      <c r="D14" s="188" t="s">
        <v>35</v>
      </c>
      <c r="E14" s="185">
        <v>2</v>
      </c>
      <c r="F14" s="189" t="str">
        <f>'C - výsledky'!B27</f>
        <v>TJ Radomyšl B</v>
      </c>
      <c r="G14" s="187" t="s">
        <v>5</v>
      </c>
      <c r="H14" s="190" t="str">
        <f>'C - výsledky'!E27</f>
        <v>MNK Modřice C</v>
      </c>
      <c r="I14" s="198" t="s">
        <v>225</v>
      </c>
    </row>
    <row r="15" spans="2:11" ht="15.6" customHeight="1" x14ac:dyDescent="0.2">
      <c r="B15" s="180">
        <v>12</v>
      </c>
      <c r="C15" s="184" t="str">
        <f>C$7</f>
        <v>D</v>
      </c>
      <c r="D15" s="188" t="s">
        <v>35</v>
      </c>
      <c r="E15" s="185">
        <v>2</v>
      </c>
      <c r="F15" s="189" t="str">
        <f>'D - výsledky'!B27</f>
        <v>Unitop SKP Žďár nad Sázavou, z.</v>
      </c>
      <c r="G15" s="187" t="s">
        <v>5</v>
      </c>
      <c r="H15" s="190" t="str">
        <f>'D - výsledky'!E27</f>
        <v>TJ Peklo nad Zdobnicí B</v>
      </c>
      <c r="I15" s="198" t="s">
        <v>227</v>
      </c>
    </row>
    <row r="16" spans="2:11" ht="15.6" customHeight="1" x14ac:dyDescent="0.2">
      <c r="B16" s="180">
        <v>13</v>
      </c>
      <c r="C16" s="184" t="s">
        <v>42</v>
      </c>
      <c r="D16" s="188" t="s">
        <v>35</v>
      </c>
      <c r="E16" s="185">
        <v>1</v>
      </c>
      <c r="F16" s="189" t="str">
        <f>'E - výsledky'!B27</f>
        <v>TJ Slavoj Český Brod MIX</v>
      </c>
      <c r="G16" s="187" t="s">
        <v>5</v>
      </c>
      <c r="H16" s="190" t="str">
        <f>'E - výsledky'!E27</f>
        <v xml:space="preserve">TJ Pankrác </v>
      </c>
      <c r="I16" s="198" t="s">
        <v>225</v>
      </c>
    </row>
    <row r="17" spans="2:9" ht="14.45" customHeight="1" x14ac:dyDescent="0.2">
      <c r="B17" s="180">
        <v>14</v>
      </c>
      <c r="C17" s="184" t="s">
        <v>43</v>
      </c>
      <c r="D17" s="188" t="s">
        <v>35</v>
      </c>
      <c r="E17" s="185">
        <v>1</v>
      </c>
      <c r="F17" s="189" t="str">
        <f>'F - výsledky'!B27</f>
        <v>Areál Club Zruč-Senec A</v>
      </c>
      <c r="G17" s="187" t="s">
        <v>5</v>
      </c>
      <c r="H17" s="190" t="str">
        <f>'F - výsledky'!E27</f>
        <v>TJ Sokol Holice C</v>
      </c>
      <c r="I17" s="198" t="s">
        <v>225</v>
      </c>
    </row>
    <row r="18" spans="2:9" ht="14.45" customHeight="1" x14ac:dyDescent="0.2">
      <c r="B18" s="180">
        <v>15</v>
      </c>
      <c r="C18" s="184" t="s">
        <v>44</v>
      </c>
      <c r="D18" s="188" t="s">
        <v>36</v>
      </c>
      <c r="E18" s="185">
        <v>1</v>
      </c>
      <c r="F18" s="189" t="str">
        <f>'G - výsledky'!B27</f>
        <v xml:space="preserve">SK Liapor - Witte Karlovy Vary A </v>
      </c>
      <c r="G18" s="187" t="s">
        <v>5</v>
      </c>
      <c r="H18" s="190" t="str">
        <f>'G - výsledky'!E27</f>
        <v>Areál Club Zruč-Senec B</v>
      </c>
      <c r="I18" s="198" t="s">
        <v>227</v>
      </c>
    </row>
    <row r="19" spans="2:9" ht="14.45" customHeight="1" x14ac:dyDescent="0.2">
      <c r="B19" s="180">
        <v>16</v>
      </c>
      <c r="C19" s="184" t="s">
        <v>45</v>
      </c>
      <c r="D19" s="188" t="s">
        <v>35</v>
      </c>
      <c r="E19" s="185">
        <v>1</v>
      </c>
      <c r="F19" s="189" t="str">
        <f>'H - výsledky'!B27</f>
        <v>TJ Spartak Čelákovice B</v>
      </c>
      <c r="G19" s="187" t="s">
        <v>5</v>
      </c>
      <c r="H19" s="190" t="str">
        <f>'H - výsledky'!E27</f>
        <v>SK Liapor - Witte Karlovy Vary B</v>
      </c>
      <c r="I19" s="198" t="s">
        <v>225</v>
      </c>
    </row>
    <row r="20" spans="2:9" ht="15.6" customHeight="1" x14ac:dyDescent="0.2">
      <c r="B20" s="180">
        <v>17</v>
      </c>
      <c r="C20" s="184" t="str">
        <f>C$4</f>
        <v>A</v>
      </c>
      <c r="D20" s="188" t="s">
        <v>36</v>
      </c>
      <c r="E20" s="186">
        <v>2</v>
      </c>
      <c r="F20" s="189" t="str">
        <f>'A - výsledky'!B29</f>
        <v>TJ Baník Stříbro MIX  (výběr Plzeňského kraje)</v>
      </c>
      <c r="G20" s="187" t="s">
        <v>5</v>
      </c>
      <c r="H20" s="190" t="str">
        <f>'A - výsledky'!E29</f>
        <v>MNK Modřice B</v>
      </c>
      <c r="I20" s="198" t="s">
        <v>225</v>
      </c>
    </row>
    <row r="21" spans="2:9" ht="15.6" customHeight="1" x14ac:dyDescent="0.2">
      <c r="B21" s="180">
        <v>18</v>
      </c>
      <c r="C21" s="184" t="str">
        <f>C$5</f>
        <v>B</v>
      </c>
      <c r="D21" s="188" t="s">
        <v>37</v>
      </c>
      <c r="E21" s="186">
        <v>2</v>
      </c>
      <c r="F21" s="189" t="str">
        <f>'[2]B - výsledky '!B29</f>
        <v>MNK Modřice A</v>
      </c>
      <c r="G21" s="187" t="s">
        <v>5</v>
      </c>
      <c r="H21" s="190" t="str">
        <f>'[2]B - výsledky '!E29</f>
        <v xml:space="preserve">TJ Dynamo České Budějovice </v>
      </c>
      <c r="I21" s="198" t="s">
        <v>225</v>
      </c>
    </row>
    <row r="22" spans="2:9" ht="15.6" customHeight="1" x14ac:dyDescent="0.2">
      <c r="B22" s="180">
        <v>19</v>
      </c>
      <c r="C22" s="184" t="str">
        <f>C$6</f>
        <v>C</v>
      </c>
      <c r="D22" s="188" t="s">
        <v>36</v>
      </c>
      <c r="E22" s="185">
        <v>2</v>
      </c>
      <c r="F22" s="189" t="str">
        <f>'C - výsledky'!B29</f>
        <v>TJ Peklo nad Zdobnicí A</v>
      </c>
      <c r="G22" s="187" t="s">
        <v>5</v>
      </c>
      <c r="H22" s="190" t="str">
        <f>'C - výsledky'!E29</f>
        <v>TJ Radomyšl B</v>
      </c>
      <c r="I22" s="198" t="s">
        <v>225</v>
      </c>
    </row>
    <row r="23" spans="2:9" ht="15.6" customHeight="1" x14ac:dyDescent="0.2">
      <c r="B23" s="180">
        <v>20</v>
      </c>
      <c r="C23" s="184" t="str">
        <f>C$7</f>
        <v>D</v>
      </c>
      <c r="D23" s="188" t="s">
        <v>36</v>
      </c>
      <c r="E23" s="185">
        <v>2</v>
      </c>
      <c r="F23" s="189" t="str">
        <f>'D - výsledky'!B29</f>
        <v>TJ Radomyšl A</v>
      </c>
      <c r="G23" s="187" t="s">
        <v>5</v>
      </c>
      <c r="H23" s="190" t="str">
        <f>'D - výsledky'!E29</f>
        <v>Unitop SKP Žďár nad Sázavou, z.</v>
      </c>
      <c r="I23" s="198" t="s">
        <v>225</v>
      </c>
    </row>
    <row r="24" spans="2:9" ht="15.6" customHeight="1" x14ac:dyDescent="0.2">
      <c r="B24" s="180">
        <v>21</v>
      </c>
      <c r="C24" s="184" t="s">
        <v>42</v>
      </c>
      <c r="D24" s="188" t="s">
        <v>36</v>
      </c>
      <c r="E24" s="185">
        <v>1</v>
      </c>
      <c r="F24" s="189" t="str">
        <f>'E - výsledky'!B29</f>
        <v>TJ Sokol Holice A</v>
      </c>
      <c r="G24" s="187" t="s">
        <v>5</v>
      </c>
      <c r="H24" s="190" t="str">
        <f>'E - výsledky'!E29</f>
        <v>TJ Slavoj Český Brod MIX</v>
      </c>
      <c r="I24" s="198" t="s">
        <v>227</v>
      </c>
    </row>
    <row r="25" spans="2:9" ht="14.45" customHeight="1" x14ac:dyDescent="0.2">
      <c r="B25" s="180">
        <v>22</v>
      </c>
      <c r="C25" s="184" t="s">
        <v>43</v>
      </c>
      <c r="D25" s="188" t="s">
        <v>36</v>
      </c>
      <c r="E25" s="185">
        <v>1</v>
      </c>
      <c r="F25" s="189" t="str">
        <f>'F - výsledky'!B29</f>
        <v>SK Šacung Benešov 1947</v>
      </c>
      <c r="G25" s="187" t="s">
        <v>5</v>
      </c>
      <c r="H25" s="190" t="str">
        <f>'F - výsledky'!E29</f>
        <v>Areál Club Zruč-Senec A</v>
      </c>
      <c r="I25" s="198" t="s">
        <v>225</v>
      </c>
    </row>
    <row r="26" spans="2:9" ht="14.45" customHeight="1" x14ac:dyDescent="0.2">
      <c r="B26" s="180">
        <v>23</v>
      </c>
      <c r="C26" s="184" t="s">
        <v>44</v>
      </c>
      <c r="D26" s="188" t="s">
        <v>56</v>
      </c>
      <c r="E26" s="185">
        <v>1</v>
      </c>
      <c r="F26" s="189" t="str">
        <f>'G - výsledky'!B29</f>
        <v>TJ Spartak Čelákovice A</v>
      </c>
      <c r="G26" s="187" t="s">
        <v>5</v>
      </c>
      <c r="H26" s="190" t="str">
        <f>'G - výsledky'!E29</f>
        <v xml:space="preserve">SK Liapor - Witte Karlovy Vary A </v>
      </c>
      <c r="I26" s="198" t="s">
        <v>226</v>
      </c>
    </row>
    <row r="27" spans="2:9" ht="14.45" customHeight="1" thickBot="1" x14ac:dyDescent="0.25">
      <c r="B27" s="183">
        <v>24</v>
      </c>
      <c r="C27" s="191" t="s">
        <v>45</v>
      </c>
      <c r="D27" s="192" t="s">
        <v>36</v>
      </c>
      <c r="E27" s="193">
        <v>1</v>
      </c>
      <c r="F27" s="194" t="str">
        <f>'H - výsledky'!B29</f>
        <v>TJ Sokol Holice B</v>
      </c>
      <c r="G27" s="195" t="s">
        <v>5</v>
      </c>
      <c r="H27" s="196" t="str">
        <f>'H - výsledky'!E29</f>
        <v>TJ Spartak Čelákovice B</v>
      </c>
      <c r="I27" s="199" t="s">
        <v>227</v>
      </c>
    </row>
    <row r="28" spans="2:9" ht="14.45" customHeight="1" thickBot="1" x14ac:dyDescent="0.25">
      <c r="I28" s="133"/>
    </row>
    <row r="29" spans="2:9" ht="22.9" customHeight="1" x14ac:dyDescent="0.2">
      <c r="B29" s="446" t="s">
        <v>55</v>
      </c>
      <c r="C29" s="447"/>
      <c r="D29" s="447"/>
      <c r="E29" s="447"/>
      <c r="F29" s="447"/>
      <c r="G29" s="447"/>
      <c r="H29" s="447"/>
      <c r="I29" s="151"/>
    </row>
    <row r="30" spans="2:9" ht="14.45" customHeight="1" x14ac:dyDescent="0.2">
      <c r="B30" s="180">
        <v>25</v>
      </c>
      <c r="C30" s="444" t="s">
        <v>129</v>
      </c>
      <c r="D30" s="445"/>
      <c r="E30" s="181">
        <v>2</v>
      </c>
      <c r="F30" s="200" t="str">
        <f>'D - výsledky'!E29</f>
        <v>Unitop SKP Žďár nad Sázavou, z.</v>
      </c>
      <c r="G30" s="187" t="s">
        <v>5</v>
      </c>
      <c r="H30" s="201" t="str">
        <f>'C - výsledky'!B25</f>
        <v>MNK Modřice C</v>
      </c>
      <c r="I30" s="202" t="s">
        <v>228</v>
      </c>
    </row>
    <row r="31" spans="2:9" ht="14.45" customHeight="1" x14ac:dyDescent="0.2">
      <c r="B31" s="180">
        <v>26</v>
      </c>
      <c r="C31" s="444" t="s">
        <v>128</v>
      </c>
      <c r="D31" s="445"/>
      <c r="E31" s="181">
        <v>2</v>
      </c>
      <c r="F31" s="200" t="str">
        <f>'C - výsledky'!B27</f>
        <v>TJ Radomyšl B</v>
      </c>
      <c r="G31" s="187" t="s">
        <v>5</v>
      </c>
      <c r="H31" s="201" t="str">
        <f>'D - výsledky'!B25</f>
        <v>TJ Peklo nad Zdobnicí B</v>
      </c>
      <c r="I31" s="202" t="s">
        <v>225</v>
      </c>
    </row>
    <row r="32" spans="2:9" ht="14.45" customHeight="1" x14ac:dyDescent="0.2">
      <c r="B32" s="180">
        <v>27</v>
      </c>
      <c r="C32" s="444" t="s">
        <v>130</v>
      </c>
      <c r="D32" s="445"/>
      <c r="E32" s="181">
        <v>2</v>
      </c>
      <c r="F32" s="200" t="str">
        <f>'[2]B - výsledky '!B27</f>
        <v xml:space="preserve">TJ Dynamo České Budějovice </v>
      </c>
      <c r="G32" s="187" t="s">
        <v>5</v>
      </c>
      <c r="H32" s="201" t="str">
        <f>'A - výsledky'!E27</f>
        <v>TJ Radomyšl C</v>
      </c>
      <c r="I32" s="202" t="s">
        <v>225</v>
      </c>
    </row>
    <row r="33" spans="2:9" ht="14.45" customHeight="1" x14ac:dyDescent="0.2">
      <c r="B33" s="180">
        <v>28</v>
      </c>
      <c r="C33" s="444" t="s">
        <v>131</v>
      </c>
      <c r="D33" s="445"/>
      <c r="E33" s="181">
        <v>2</v>
      </c>
      <c r="F33" s="200" t="str">
        <f>'A - výsledky'!B27</f>
        <v>MNK Modřice B</v>
      </c>
      <c r="G33" s="187" t="s">
        <v>5</v>
      </c>
      <c r="H33" s="201" t="str">
        <f>'[2]B - výsledky '!E27</f>
        <v xml:space="preserve">TJ Baník Stříbro </v>
      </c>
      <c r="I33" s="202" t="s">
        <v>225</v>
      </c>
    </row>
    <row r="34" spans="2:9" ht="14.45" customHeight="1" x14ac:dyDescent="0.2">
      <c r="B34" s="180">
        <v>29</v>
      </c>
      <c r="C34" s="444" t="s">
        <v>132</v>
      </c>
      <c r="D34" s="445"/>
      <c r="E34" s="181">
        <v>1</v>
      </c>
      <c r="F34" s="189" t="str">
        <f>'H - výsledky'!B27</f>
        <v>TJ Spartak Čelákovice B</v>
      </c>
      <c r="G34" s="187" t="s">
        <v>5</v>
      </c>
      <c r="H34" s="201" t="str">
        <f>'G - výsledky'!E27</f>
        <v>Areál Club Zruč-Senec B</v>
      </c>
      <c r="I34" s="202" t="s">
        <v>225</v>
      </c>
    </row>
    <row r="35" spans="2:9" ht="14.45" customHeight="1" x14ac:dyDescent="0.2">
      <c r="B35" s="180">
        <v>30</v>
      </c>
      <c r="C35" s="444" t="s">
        <v>133</v>
      </c>
      <c r="D35" s="445"/>
      <c r="E35" s="181">
        <v>1</v>
      </c>
      <c r="F35" s="200" t="str">
        <f>'G - výsledky'!B29</f>
        <v>TJ Spartak Čelákovice A</v>
      </c>
      <c r="G35" s="187" t="s">
        <v>5</v>
      </c>
      <c r="H35" s="201" t="str">
        <f>'H - výsledky'!E27</f>
        <v>SK Liapor - Witte Karlovy Vary B</v>
      </c>
      <c r="I35" s="202" t="s">
        <v>225</v>
      </c>
    </row>
    <row r="36" spans="2:9" ht="14.45" customHeight="1" x14ac:dyDescent="0.2">
      <c r="B36" s="180">
        <v>31</v>
      </c>
      <c r="C36" s="444" t="s">
        <v>134</v>
      </c>
      <c r="D36" s="445"/>
      <c r="E36" s="181">
        <v>1</v>
      </c>
      <c r="F36" s="200" t="str">
        <f>'F - výsledky'!B27</f>
        <v>Areál Club Zruč-Senec A</v>
      </c>
      <c r="G36" s="187" t="s">
        <v>5</v>
      </c>
      <c r="H36" s="201" t="str">
        <f>'E - výsledky'!E27</f>
        <v xml:space="preserve">TJ Pankrác </v>
      </c>
      <c r="I36" s="202" t="s">
        <v>225</v>
      </c>
    </row>
    <row r="37" spans="2:9" ht="14.45" customHeight="1" x14ac:dyDescent="0.2">
      <c r="B37" s="180">
        <v>32</v>
      </c>
      <c r="C37" s="444" t="s">
        <v>135</v>
      </c>
      <c r="D37" s="445"/>
      <c r="E37" s="181">
        <v>1</v>
      </c>
      <c r="F37" s="200" t="str">
        <f>'E - výsledky'!B27</f>
        <v>TJ Slavoj Český Brod MIX</v>
      </c>
      <c r="G37" s="187" t="s">
        <v>5</v>
      </c>
      <c r="H37" s="201" t="str">
        <f>'F - výsledky'!E27</f>
        <v>TJ Sokol Holice C</v>
      </c>
      <c r="I37" s="202" t="s">
        <v>225</v>
      </c>
    </row>
    <row r="38" spans="2:9" ht="14.45" customHeight="1" x14ac:dyDescent="0.2">
      <c r="B38" s="180">
        <v>33</v>
      </c>
      <c r="C38" s="444" t="s">
        <v>47</v>
      </c>
      <c r="D38" s="445"/>
      <c r="E38" s="181">
        <v>1</v>
      </c>
      <c r="F38" s="189" t="str">
        <f>'F - výsledky'!E25</f>
        <v>SK Šacung Benešov 1947</v>
      </c>
      <c r="G38" s="187" t="s">
        <v>5</v>
      </c>
      <c r="H38" s="190" t="str">
        <f>'C - výsledky'!B25</f>
        <v>MNK Modřice C</v>
      </c>
      <c r="I38" s="198" t="s">
        <v>225</v>
      </c>
    </row>
    <row r="39" spans="2:9" ht="14.45" customHeight="1" x14ac:dyDescent="0.2">
      <c r="B39" s="180">
        <v>34</v>
      </c>
      <c r="C39" s="444" t="s">
        <v>48</v>
      </c>
      <c r="D39" s="445"/>
      <c r="E39" s="181">
        <v>1</v>
      </c>
      <c r="F39" s="189" t="str">
        <f>'G - výsledky'!B27</f>
        <v xml:space="preserve">SK Liapor - Witte Karlovy Vary A </v>
      </c>
      <c r="G39" s="187" t="s">
        <v>5</v>
      </c>
      <c r="H39" s="190" t="str">
        <f>'C - výsledky'!E29</f>
        <v>TJ Radomyšl B</v>
      </c>
      <c r="I39" s="198" t="s">
        <v>227</v>
      </c>
    </row>
    <row r="40" spans="2:9" ht="14.45" customHeight="1" x14ac:dyDescent="0.2">
      <c r="B40" s="180">
        <v>35</v>
      </c>
      <c r="C40" s="444" t="s">
        <v>49</v>
      </c>
      <c r="D40" s="445"/>
      <c r="E40" s="181">
        <v>1</v>
      </c>
      <c r="F40" s="189" t="str">
        <f>'E - výsledky'!B29</f>
        <v>TJ Sokol Holice A</v>
      </c>
      <c r="G40" s="187" t="s">
        <v>5</v>
      </c>
      <c r="H40" s="190" t="str">
        <f>'[2]B - výsledky '!B27</f>
        <v xml:space="preserve">TJ Dynamo České Budějovice </v>
      </c>
      <c r="I40" s="198" t="s">
        <v>225</v>
      </c>
    </row>
    <row r="41" spans="2:9" ht="14.45" customHeight="1" x14ac:dyDescent="0.2">
      <c r="B41" s="180">
        <v>36</v>
      </c>
      <c r="C41" s="444" t="s">
        <v>50</v>
      </c>
      <c r="D41" s="445"/>
      <c r="E41" s="181">
        <v>1</v>
      </c>
      <c r="F41" s="189" t="str">
        <f>'H - výsledky'!B29</f>
        <v>TJ Sokol Holice B</v>
      </c>
      <c r="G41" s="187" t="s">
        <v>5</v>
      </c>
      <c r="H41" s="190" t="str">
        <f>'A - výsledky'!E29</f>
        <v>MNK Modřice B</v>
      </c>
      <c r="I41" s="198" t="s">
        <v>225</v>
      </c>
    </row>
    <row r="42" spans="2:9" ht="14.45" customHeight="1" x14ac:dyDescent="0.2">
      <c r="B42" s="180">
        <v>37</v>
      </c>
      <c r="C42" s="444" t="s">
        <v>51</v>
      </c>
      <c r="D42" s="445"/>
      <c r="E42" s="181">
        <v>2</v>
      </c>
      <c r="F42" s="189" t="str">
        <f>'C - výsledky'!B29</f>
        <v>TJ Peklo nad Zdobnicí A</v>
      </c>
      <c r="G42" s="187" t="s">
        <v>5</v>
      </c>
      <c r="H42" s="190" t="str">
        <f>'H - výsledky'!B27</f>
        <v>TJ Spartak Čelákovice B</v>
      </c>
      <c r="I42" s="198" t="s">
        <v>226</v>
      </c>
    </row>
    <row r="43" spans="2:9" ht="14.45" customHeight="1" x14ac:dyDescent="0.2">
      <c r="B43" s="180">
        <v>38</v>
      </c>
      <c r="C43" s="444" t="s">
        <v>52</v>
      </c>
      <c r="D43" s="445"/>
      <c r="E43" s="181">
        <v>2</v>
      </c>
      <c r="F43" s="189" t="str">
        <f>'D - výsledky'!B29</f>
        <v>TJ Radomyšl A</v>
      </c>
      <c r="G43" s="187" t="s">
        <v>5</v>
      </c>
      <c r="H43" s="190" t="str">
        <f>'G - výsledky'!B29</f>
        <v>TJ Spartak Čelákovice A</v>
      </c>
      <c r="I43" s="198" t="s">
        <v>228</v>
      </c>
    </row>
    <row r="44" spans="2:9" ht="14.45" customHeight="1" x14ac:dyDescent="0.2">
      <c r="B44" s="180">
        <v>39</v>
      </c>
      <c r="C44" s="444" t="s">
        <v>53</v>
      </c>
      <c r="D44" s="445"/>
      <c r="E44" s="181">
        <v>2</v>
      </c>
      <c r="F44" s="189" t="str">
        <f>'[2]B - výsledky '!E25</f>
        <v>MNK Modřice A</v>
      </c>
      <c r="G44" s="187" t="s">
        <v>5</v>
      </c>
      <c r="H44" s="190" t="str">
        <f>'F - výsledky'!B27</f>
        <v>Areál Club Zruč-Senec A</v>
      </c>
      <c r="I44" s="198" t="s">
        <v>227</v>
      </c>
    </row>
    <row r="45" spans="2:9" ht="14.45" customHeight="1" x14ac:dyDescent="0.2">
      <c r="B45" s="180">
        <v>40</v>
      </c>
      <c r="C45" s="444" t="s">
        <v>54</v>
      </c>
      <c r="D45" s="445"/>
      <c r="E45" s="181">
        <v>2</v>
      </c>
      <c r="F45" s="189" t="str">
        <f>'A - výsledky'!B29</f>
        <v>TJ Baník Stříbro MIX  (výběr Plzeňského kraje)</v>
      </c>
      <c r="G45" s="187" t="s">
        <v>5</v>
      </c>
      <c r="H45" s="190" t="str">
        <f>'E - výsledky'!B27</f>
        <v>TJ Slavoj Český Brod MIX</v>
      </c>
      <c r="I45" s="198" t="s">
        <v>225</v>
      </c>
    </row>
    <row r="46" spans="2:9" ht="14.45" customHeight="1" x14ac:dyDescent="0.2">
      <c r="B46" s="180">
        <v>41</v>
      </c>
      <c r="C46" s="444" t="s">
        <v>27</v>
      </c>
      <c r="D46" s="445"/>
      <c r="E46" s="181">
        <v>1</v>
      </c>
      <c r="F46" s="203" t="str">
        <f>'F - výsledky'!B29</f>
        <v>SK Šacung Benešov 1947</v>
      </c>
      <c r="G46" s="187" t="s">
        <v>5</v>
      </c>
      <c r="H46" s="204" t="str">
        <f>'G - výsledky'!E29</f>
        <v xml:space="preserve">SK Liapor - Witte Karlovy Vary A </v>
      </c>
      <c r="I46" s="198" t="s">
        <v>228</v>
      </c>
    </row>
    <row r="47" spans="2:9" ht="14.45" customHeight="1" x14ac:dyDescent="0.2">
      <c r="B47" s="180">
        <v>42</v>
      </c>
      <c r="C47" s="444" t="s">
        <v>28</v>
      </c>
      <c r="D47" s="445"/>
      <c r="E47" s="181">
        <v>1</v>
      </c>
      <c r="F47" s="203" t="str">
        <f>'E - výsledky'!B29</f>
        <v>TJ Sokol Holice A</v>
      </c>
      <c r="G47" s="187" t="s">
        <v>5</v>
      </c>
      <c r="H47" s="204" t="str">
        <f>'H - výsledky'!B29</f>
        <v>TJ Sokol Holice B</v>
      </c>
      <c r="I47" s="198" t="s">
        <v>227</v>
      </c>
    </row>
    <row r="48" spans="2:9" ht="14.45" customHeight="1" x14ac:dyDescent="0.2">
      <c r="B48" s="180">
        <v>43</v>
      </c>
      <c r="C48" s="444" t="s">
        <v>29</v>
      </c>
      <c r="D48" s="445"/>
      <c r="E48" s="181">
        <v>2</v>
      </c>
      <c r="F48" s="203" t="str">
        <f>'H - výsledky'!B27</f>
        <v>TJ Spartak Čelákovice B</v>
      </c>
      <c r="G48" s="187" t="s">
        <v>5</v>
      </c>
      <c r="H48" s="204" t="str">
        <f>'G - výsledky'!E25</f>
        <v>TJ Spartak Čelákovice A</v>
      </c>
      <c r="I48" s="198" t="s">
        <v>226</v>
      </c>
    </row>
    <row r="49" spans="2:13" ht="14.45" customHeight="1" x14ac:dyDescent="0.2">
      <c r="B49" s="180">
        <v>44</v>
      </c>
      <c r="C49" s="444" t="s">
        <v>30</v>
      </c>
      <c r="D49" s="445"/>
      <c r="E49" s="181">
        <v>2</v>
      </c>
      <c r="F49" s="203" t="str">
        <f>'[2]B - výsledky '!E25</f>
        <v>MNK Modřice A</v>
      </c>
      <c r="G49" s="187" t="s">
        <v>5</v>
      </c>
      <c r="H49" s="204" t="str">
        <f>'A - výsledky'!B29</f>
        <v>TJ Baník Stříbro MIX  (výběr Plzeňského kraje)</v>
      </c>
      <c r="I49" s="198" t="s">
        <v>226</v>
      </c>
    </row>
    <row r="50" spans="2:13" ht="14.45" customHeight="1" x14ac:dyDescent="0.2">
      <c r="B50" s="180">
        <v>45</v>
      </c>
      <c r="C50" s="444" t="s">
        <v>31</v>
      </c>
      <c r="D50" s="445"/>
      <c r="E50" s="181">
        <v>1</v>
      </c>
      <c r="F50" s="203" t="str">
        <f>'G - výsledky'!E29</f>
        <v xml:space="preserve">SK Liapor - Witte Karlovy Vary A </v>
      </c>
      <c r="G50" s="187" t="s">
        <v>5</v>
      </c>
      <c r="H50" s="204" t="str">
        <f>'E - výsledky'!B29</f>
        <v>TJ Sokol Holice A</v>
      </c>
      <c r="I50" s="198" t="s">
        <v>226</v>
      </c>
    </row>
    <row r="51" spans="2:13" ht="14.45" customHeight="1" x14ac:dyDescent="0.2">
      <c r="B51" s="180">
        <v>46</v>
      </c>
      <c r="C51" s="444" t="s">
        <v>32</v>
      </c>
      <c r="D51" s="445"/>
      <c r="E51" s="181">
        <v>1</v>
      </c>
      <c r="F51" s="203" t="str">
        <f>'G - výsledky'!E25</f>
        <v>TJ Spartak Čelákovice A</v>
      </c>
      <c r="G51" s="187" t="s">
        <v>5</v>
      </c>
      <c r="H51" s="204" t="str">
        <f>'A - výsledky'!B29</f>
        <v>TJ Baník Stříbro MIX  (výběr Plzeňského kraje)</v>
      </c>
      <c r="I51" s="198" t="s">
        <v>228</v>
      </c>
      <c r="M51" s="60"/>
    </row>
    <row r="52" spans="2:13" ht="14.45" customHeight="1" x14ac:dyDescent="0.2">
      <c r="B52" s="180">
        <v>47</v>
      </c>
      <c r="C52" s="444" t="s">
        <v>84</v>
      </c>
      <c r="D52" s="445"/>
      <c r="E52" s="181">
        <v>1</v>
      </c>
      <c r="F52" s="203" t="str">
        <f>'G - výsledky'!E29</f>
        <v xml:space="preserve">SK Liapor - Witte Karlovy Vary A </v>
      </c>
      <c r="G52" s="187" t="s">
        <v>5</v>
      </c>
      <c r="H52" s="204" t="str">
        <f>'G - výsledky'!E25</f>
        <v>TJ Spartak Čelákovice A</v>
      </c>
      <c r="I52" s="198" t="s">
        <v>226</v>
      </c>
      <c r="M52" s="60"/>
    </row>
    <row r="53" spans="2:13" ht="14.45" customHeight="1" thickBot="1" x14ac:dyDescent="0.25">
      <c r="B53" s="183">
        <v>48</v>
      </c>
      <c r="C53" s="448" t="s">
        <v>43</v>
      </c>
      <c r="D53" s="449"/>
      <c r="E53" s="182">
        <v>1</v>
      </c>
      <c r="F53" s="205" t="str">
        <f>'E - výsledky'!B29</f>
        <v>TJ Sokol Holice A</v>
      </c>
      <c r="G53" s="195" t="s">
        <v>5</v>
      </c>
      <c r="H53" s="206" t="str">
        <f>'A - výsledky'!B29</f>
        <v>TJ Baník Stříbro MIX  (výběr Plzeňského kraje)</v>
      </c>
      <c r="I53" s="199" t="s">
        <v>225</v>
      </c>
    </row>
    <row r="54" spans="2:13" ht="16.149999999999999" customHeight="1" x14ac:dyDescent="0.2">
      <c r="B54" s="44"/>
      <c r="C54" s="44"/>
      <c r="D54" s="44"/>
      <c r="E54" s="44"/>
      <c r="F54" s="44"/>
      <c r="G54" s="44"/>
      <c r="H54" s="44"/>
      <c r="I54" s="44"/>
    </row>
    <row r="55" spans="2:13" ht="16.149999999999999" customHeight="1" x14ac:dyDescent="0.2">
      <c r="B55" s="44"/>
      <c r="C55" s="44"/>
      <c r="D55" s="44"/>
      <c r="E55" s="44"/>
      <c r="F55" s="44"/>
      <c r="G55" s="44"/>
      <c r="H55" s="44"/>
      <c r="I55" s="44"/>
    </row>
    <row r="56" spans="2:13" ht="16.149999999999999" customHeight="1" x14ac:dyDescent="0.2">
      <c r="B56" s="44"/>
      <c r="C56" s="44"/>
      <c r="D56" s="44"/>
      <c r="E56" s="44"/>
      <c r="F56" s="44"/>
      <c r="G56" s="44"/>
      <c r="H56" s="44"/>
      <c r="I56" s="44"/>
    </row>
    <row r="57" spans="2:13" ht="16.149999999999999" customHeight="1" x14ac:dyDescent="0.2">
      <c r="B57" s="44"/>
      <c r="C57" s="44"/>
      <c r="D57" s="44"/>
      <c r="E57" s="44"/>
      <c r="F57" s="44"/>
      <c r="G57" s="44"/>
      <c r="H57" s="44"/>
      <c r="I57" s="44"/>
    </row>
    <row r="58" spans="2:13" ht="16.149999999999999" customHeight="1" x14ac:dyDescent="0.2">
      <c r="B58" s="44"/>
      <c r="C58" s="44"/>
      <c r="D58" s="44"/>
      <c r="E58" s="44"/>
      <c r="F58" s="44"/>
      <c r="G58" s="44"/>
      <c r="H58" s="44"/>
      <c r="I58" s="44"/>
    </row>
    <row r="59" spans="2:13" ht="16.149999999999999" customHeight="1" x14ac:dyDescent="0.2">
      <c r="B59" s="44"/>
      <c r="C59" s="44"/>
      <c r="D59" s="44"/>
      <c r="E59" s="44"/>
      <c r="F59" s="44"/>
      <c r="G59" s="44"/>
      <c r="H59" s="44"/>
      <c r="I59" s="44"/>
    </row>
    <row r="60" spans="2:13" ht="16.149999999999999" customHeight="1" x14ac:dyDescent="0.2">
      <c r="B60" s="44"/>
      <c r="C60" s="44"/>
      <c r="D60" s="44"/>
      <c r="E60" s="44"/>
      <c r="F60" s="44"/>
      <c r="G60" s="44"/>
      <c r="H60" s="44"/>
      <c r="I60" s="44"/>
    </row>
    <row r="61" spans="2:13" ht="16.149999999999999" customHeight="1" x14ac:dyDescent="0.2">
      <c r="B61" s="44"/>
      <c r="C61" s="44"/>
      <c r="D61" s="44"/>
      <c r="E61" s="44"/>
      <c r="F61" s="44"/>
      <c r="G61" s="44"/>
      <c r="H61" s="44"/>
      <c r="I61" s="44"/>
    </row>
  </sheetData>
  <mergeCells count="27">
    <mergeCell ref="C48:D48"/>
    <mergeCell ref="C49:D49"/>
    <mergeCell ref="C50:D50"/>
    <mergeCell ref="C52:D52"/>
    <mergeCell ref="C53:D53"/>
    <mergeCell ref="C51:D51"/>
    <mergeCell ref="C33:D33"/>
    <mergeCell ref="C34:D34"/>
    <mergeCell ref="C35:D35"/>
    <mergeCell ref="C36:D36"/>
    <mergeCell ref="C30:D30"/>
    <mergeCell ref="B2:I2"/>
    <mergeCell ref="F3:H3"/>
    <mergeCell ref="C47:D47"/>
    <mergeCell ref="C46:D46"/>
    <mergeCell ref="C42:D42"/>
    <mergeCell ref="C43:D43"/>
    <mergeCell ref="C44:D44"/>
    <mergeCell ref="C45:D45"/>
    <mergeCell ref="B29:H29"/>
    <mergeCell ref="C38:D38"/>
    <mergeCell ref="C39:D39"/>
    <mergeCell ref="C40:D40"/>
    <mergeCell ref="C41:D41"/>
    <mergeCell ref="C37:D37"/>
    <mergeCell ref="C31:D31"/>
    <mergeCell ref="C32:D32"/>
  </mergeCells>
  <pageMargins left="0.11811023622047245" right="0.11811023622047245" top="0.59055118110236227" bottom="0.39370078740157483" header="0.31496062992125984" footer="0.31496062992125984"/>
  <pageSetup paperSize="9" scale="84" fitToHeight="0" orientation="portrait" r:id="rId1"/>
  <ignoredErrors>
    <ignoredError sqref="H50 F51 H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M30"/>
  <sheetViews>
    <sheetView zoomScale="90" zoomScaleNormal="90" workbookViewId="0">
      <selection activeCell="L15" sqref="L15"/>
    </sheetView>
  </sheetViews>
  <sheetFormatPr defaultRowHeight="15" x14ac:dyDescent="0.25"/>
  <cols>
    <col min="1" max="1" width="12.5703125" customWidth="1"/>
    <col min="2" max="2" width="48.42578125" style="41" customWidth="1"/>
    <col min="3" max="3" width="5.7109375" style="41" customWidth="1"/>
    <col min="4" max="4" width="20.7109375" style="41" customWidth="1"/>
    <col min="5" max="6" width="5.7109375" style="41" customWidth="1"/>
    <col min="7" max="7" width="20.7109375" style="41" customWidth="1"/>
    <col min="8" max="8" width="5.7109375" style="41" customWidth="1"/>
    <col min="9" max="9" width="5.85546875" style="41" customWidth="1"/>
    <col min="10" max="10" width="20.7109375" style="41" customWidth="1"/>
    <col min="11" max="11" width="4.7109375" style="41" customWidth="1"/>
    <col min="12" max="12" width="20.7109375" style="56" customWidth="1"/>
    <col min="13" max="13" width="20.7109375" style="41" customWidth="1"/>
    <col min="18" max="18" width="20.7109375" customWidth="1"/>
    <col min="244" max="244" width="4" customWidth="1"/>
    <col min="245" max="245" width="28.5703125" customWidth="1"/>
    <col min="246" max="246" width="5" customWidth="1"/>
    <col min="247" max="247" width="1.42578125" customWidth="1"/>
    <col min="248" max="248" width="5.5703125" customWidth="1"/>
    <col min="249" max="249" width="4.42578125" customWidth="1"/>
    <col min="250" max="250" width="1.42578125" customWidth="1"/>
    <col min="251" max="251" width="5.42578125" customWidth="1"/>
    <col min="252" max="252" width="4.42578125" customWidth="1"/>
    <col min="253" max="253" width="1.42578125" customWidth="1"/>
    <col min="254" max="254" width="5.140625" customWidth="1"/>
    <col min="255" max="255" width="4.5703125" bestFit="1" customWidth="1"/>
    <col min="256" max="256" width="1.42578125" customWidth="1"/>
    <col min="257" max="257" width="4.85546875" customWidth="1"/>
    <col min="500" max="500" width="4" customWidth="1"/>
    <col min="501" max="501" width="28.5703125" customWidth="1"/>
    <col min="502" max="502" width="5" customWidth="1"/>
    <col min="503" max="503" width="1.42578125" customWidth="1"/>
    <col min="504" max="504" width="5.5703125" customWidth="1"/>
    <col min="505" max="505" width="4.42578125" customWidth="1"/>
    <col min="506" max="506" width="1.42578125" customWidth="1"/>
    <col min="507" max="507" width="5.42578125" customWidth="1"/>
    <col min="508" max="508" width="4.42578125" customWidth="1"/>
    <col min="509" max="509" width="1.42578125" customWidth="1"/>
    <col min="510" max="510" width="5.140625" customWidth="1"/>
    <col min="511" max="511" width="4.5703125" bestFit="1" customWidth="1"/>
    <col min="512" max="512" width="1.42578125" customWidth="1"/>
    <col min="513" max="513" width="4.85546875" customWidth="1"/>
    <col min="756" max="756" width="4" customWidth="1"/>
    <col min="757" max="757" width="28.5703125" customWidth="1"/>
    <col min="758" max="758" width="5" customWidth="1"/>
    <col min="759" max="759" width="1.42578125" customWidth="1"/>
    <col min="760" max="760" width="5.5703125" customWidth="1"/>
    <col min="761" max="761" width="4.42578125" customWidth="1"/>
    <col min="762" max="762" width="1.42578125" customWidth="1"/>
    <col min="763" max="763" width="5.42578125" customWidth="1"/>
    <col min="764" max="764" width="4.42578125" customWidth="1"/>
    <col min="765" max="765" width="1.42578125" customWidth="1"/>
    <col min="766" max="766" width="5.140625" customWidth="1"/>
    <col min="767" max="767" width="4.5703125" bestFit="1" customWidth="1"/>
    <col min="768" max="768" width="1.42578125" customWidth="1"/>
    <col min="769" max="769" width="4.85546875" customWidth="1"/>
    <col min="1012" max="1012" width="4" customWidth="1"/>
    <col min="1013" max="1013" width="28.5703125" customWidth="1"/>
    <col min="1014" max="1014" width="5" customWidth="1"/>
    <col min="1015" max="1015" width="1.42578125" customWidth="1"/>
    <col min="1016" max="1016" width="5.5703125" customWidth="1"/>
    <col min="1017" max="1017" width="4.42578125" customWidth="1"/>
    <col min="1018" max="1018" width="1.42578125" customWidth="1"/>
    <col min="1019" max="1019" width="5.42578125" customWidth="1"/>
    <col min="1020" max="1020" width="4.42578125" customWidth="1"/>
    <col min="1021" max="1021" width="1.42578125" customWidth="1"/>
    <col min="1022" max="1022" width="5.140625" customWidth="1"/>
    <col min="1023" max="1023" width="4.5703125" bestFit="1" customWidth="1"/>
    <col min="1024" max="1024" width="1.42578125" customWidth="1"/>
    <col min="1025" max="1025" width="4.85546875" customWidth="1"/>
    <col min="1268" max="1268" width="4" customWidth="1"/>
    <col min="1269" max="1269" width="28.5703125" customWidth="1"/>
    <col min="1270" max="1270" width="5" customWidth="1"/>
    <col min="1271" max="1271" width="1.42578125" customWidth="1"/>
    <col min="1272" max="1272" width="5.5703125" customWidth="1"/>
    <col min="1273" max="1273" width="4.42578125" customWidth="1"/>
    <col min="1274" max="1274" width="1.42578125" customWidth="1"/>
    <col min="1275" max="1275" width="5.42578125" customWidth="1"/>
    <col min="1276" max="1276" width="4.42578125" customWidth="1"/>
    <col min="1277" max="1277" width="1.42578125" customWidth="1"/>
    <col min="1278" max="1278" width="5.140625" customWidth="1"/>
    <col min="1279" max="1279" width="4.5703125" bestFit="1" customWidth="1"/>
    <col min="1280" max="1280" width="1.42578125" customWidth="1"/>
    <col min="1281" max="1281" width="4.85546875" customWidth="1"/>
    <col min="1524" max="1524" width="4" customWidth="1"/>
    <col min="1525" max="1525" width="28.5703125" customWidth="1"/>
    <col min="1526" max="1526" width="5" customWidth="1"/>
    <col min="1527" max="1527" width="1.42578125" customWidth="1"/>
    <col min="1528" max="1528" width="5.5703125" customWidth="1"/>
    <col min="1529" max="1529" width="4.42578125" customWidth="1"/>
    <col min="1530" max="1530" width="1.42578125" customWidth="1"/>
    <col min="1531" max="1531" width="5.42578125" customWidth="1"/>
    <col min="1532" max="1532" width="4.42578125" customWidth="1"/>
    <col min="1533" max="1533" width="1.42578125" customWidth="1"/>
    <col min="1534" max="1534" width="5.140625" customWidth="1"/>
    <col min="1535" max="1535" width="4.5703125" bestFit="1" customWidth="1"/>
    <col min="1536" max="1536" width="1.42578125" customWidth="1"/>
    <col min="1537" max="1537" width="4.85546875" customWidth="1"/>
    <col min="1780" max="1780" width="4" customWidth="1"/>
    <col min="1781" max="1781" width="28.5703125" customWidth="1"/>
    <col min="1782" max="1782" width="5" customWidth="1"/>
    <col min="1783" max="1783" width="1.42578125" customWidth="1"/>
    <col min="1784" max="1784" width="5.5703125" customWidth="1"/>
    <col min="1785" max="1785" width="4.42578125" customWidth="1"/>
    <col min="1786" max="1786" width="1.42578125" customWidth="1"/>
    <col min="1787" max="1787" width="5.42578125" customWidth="1"/>
    <col min="1788" max="1788" width="4.42578125" customWidth="1"/>
    <col min="1789" max="1789" width="1.42578125" customWidth="1"/>
    <col min="1790" max="1790" width="5.140625" customWidth="1"/>
    <col min="1791" max="1791" width="4.5703125" bestFit="1" customWidth="1"/>
    <col min="1792" max="1792" width="1.42578125" customWidth="1"/>
    <col min="1793" max="1793" width="4.85546875" customWidth="1"/>
    <col min="2036" max="2036" width="4" customWidth="1"/>
    <col min="2037" max="2037" width="28.5703125" customWidth="1"/>
    <col min="2038" max="2038" width="5" customWidth="1"/>
    <col min="2039" max="2039" width="1.42578125" customWidth="1"/>
    <col min="2040" max="2040" width="5.5703125" customWidth="1"/>
    <col min="2041" max="2041" width="4.42578125" customWidth="1"/>
    <col min="2042" max="2042" width="1.42578125" customWidth="1"/>
    <col min="2043" max="2043" width="5.42578125" customWidth="1"/>
    <col min="2044" max="2044" width="4.42578125" customWidth="1"/>
    <col min="2045" max="2045" width="1.42578125" customWidth="1"/>
    <col min="2046" max="2046" width="5.140625" customWidth="1"/>
    <col min="2047" max="2047" width="4.5703125" bestFit="1" customWidth="1"/>
    <col min="2048" max="2048" width="1.42578125" customWidth="1"/>
    <col min="2049" max="2049" width="4.85546875" customWidth="1"/>
    <col min="2292" max="2292" width="4" customWidth="1"/>
    <col min="2293" max="2293" width="28.5703125" customWidth="1"/>
    <col min="2294" max="2294" width="5" customWidth="1"/>
    <col min="2295" max="2295" width="1.42578125" customWidth="1"/>
    <col min="2296" max="2296" width="5.5703125" customWidth="1"/>
    <col min="2297" max="2297" width="4.42578125" customWidth="1"/>
    <col min="2298" max="2298" width="1.42578125" customWidth="1"/>
    <col min="2299" max="2299" width="5.42578125" customWidth="1"/>
    <col min="2300" max="2300" width="4.42578125" customWidth="1"/>
    <col min="2301" max="2301" width="1.42578125" customWidth="1"/>
    <col min="2302" max="2302" width="5.140625" customWidth="1"/>
    <col min="2303" max="2303" width="4.5703125" bestFit="1" customWidth="1"/>
    <col min="2304" max="2304" width="1.42578125" customWidth="1"/>
    <col min="2305" max="2305" width="4.85546875" customWidth="1"/>
    <col min="2548" max="2548" width="4" customWidth="1"/>
    <col min="2549" max="2549" width="28.5703125" customWidth="1"/>
    <col min="2550" max="2550" width="5" customWidth="1"/>
    <col min="2551" max="2551" width="1.42578125" customWidth="1"/>
    <col min="2552" max="2552" width="5.5703125" customWidth="1"/>
    <col min="2553" max="2553" width="4.42578125" customWidth="1"/>
    <col min="2554" max="2554" width="1.42578125" customWidth="1"/>
    <col min="2555" max="2555" width="5.42578125" customWidth="1"/>
    <col min="2556" max="2556" width="4.42578125" customWidth="1"/>
    <col min="2557" max="2557" width="1.42578125" customWidth="1"/>
    <col min="2558" max="2558" width="5.140625" customWidth="1"/>
    <col min="2559" max="2559" width="4.5703125" bestFit="1" customWidth="1"/>
    <col min="2560" max="2560" width="1.42578125" customWidth="1"/>
    <col min="2561" max="2561" width="4.85546875" customWidth="1"/>
    <col min="2804" max="2804" width="4" customWidth="1"/>
    <col min="2805" max="2805" width="28.5703125" customWidth="1"/>
    <col min="2806" max="2806" width="5" customWidth="1"/>
    <col min="2807" max="2807" width="1.42578125" customWidth="1"/>
    <col min="2808" max="2808" width="5.5703125" customWidth="1"/>
    <col min="2809" max="2809" width="4.42578125" customWidth="1"/>
    <col min="2810" max="2810" width="1.42578125" customWidth="1"/>
    <col min="2811" max="2811" width="5.42578125" customWidth="1"/>
    <col min="2812" max="2812" width="4.42578125" customWidth="1"/>
    <col min="2813" max="2813" width="1.42578125" customWidth="1"/>
    <col min="2814" max="2814" width="5.140625" customWidth="1"/>
    <col min="2815" max="2815" width="4.5703125" bestFit="1" customWidth="1"/>
    <col min="2816" max="2816" width="1.42578125" customWidth="1"/>
    <col min="2817" max="2817" width="4.85546875" customWidth="1"/>
    <col min="3060" max="3060" width="4" customWidth="1"/>
    <col min="3061" max="3061" width="28.5703125" customWidth="1"/>
    <col min="3062" max="3062" width="5" customWidth="1"/>
    <col min="3063" max="3063" width="1.42578125" customWidth="1"/>
    <col min="3064" max="3064" width="5.5703125" customWidth="1"/>
    <col min="3065" max="3065" width="4.42578125" customWidth="1"/>
    <col min="3066" max="3066" width="1.42578125" customWidth="1"/>
    <col min="3067" max="3067" width="5.42578125" customWidth="1"/>
    <col min="3068" max="3068" width="4.42578125" customWidth="1"/>
    <col min="3069" max="3069" width="1.42578125" customWidth="1"/>
    <col min="3070" max="3070" width="5.140625" customWidth="1"/>
    <col min="3071" max="3071" width="4.5703125" bestFit="1" customWidth="1"/>
    <col min="3072" max="3072" width="1.42578125" customWidth="1"/>
    <col min="3073" max="3073" width="4.85546875" customWidth="1"/>
    <col min="3316" max="3316" width="4" customWidth="1"/>
    <col min="3317" max="3317" width="28.5703125" customWidth="1"/>
    <col min="3318" max="3318" width="5" customWidth="1"/>
    <col min="3319" max="3319" width="1.42578125" customWidth="1"/>
    <col min="3320" max="3320" width="5.5703125" customWidth="1"/>
    <col min="3321" max="3321" width="4.42578125" customWidth="1"/>
    <col min="3322" max="3322" width="1.42578125" customWidth="1"/>
    <col min="3323" max="3323" width="5.42578125" customWidth="1"/>
    <col min="3324" max="3324" width="4.42578125" customWidth="1"/>
    <col min="3325" max="3325" width="1.42578125" customWidth="1"/>
    <col min="3326" max="3326" width="5.140625" customWidth="1"/>
    <col min="3327" max="3327" width="4.5703125" bestFit="1" customWidth="1"/>
    <col min="3328" max="3328" width="1.42578125" customWidth="1"/>
    <col min="3329" max="3329" width="4.85546875" customWidth="1"/>
    <col min="3572" max="3572" width="4" customWidth="1"/>
    <col min="3573" max="3573" width="28.5703125" customWidth="1"/>
    <col min="3574" max="3574" width="5" customWidth="1"/>
    <col min="3575" max="3575" width="1.42578125" customWidth="1"/>
    <col min="3576" max="3576" width="5.5703125" customWidth="1"/>
    <col min="3577" max="3577" width="4.42578125" customWidth="1"/>
    <col min="3578" max="3578" width="1.42578125" customWidth="1"/>
    <col min="3579" max="3579" width="5.42578125" customWidth="1"/>
    <col min="3580" max="3580" width="4.42578125" customWidth="1"/>
    <col min="3581" max="3581" width="1.42578125" customWidth="1"/>
    <col min="3582" max="3582" width="5.140625" customWidth="1"/>
    <col min="3583" max="3583" width="4.5703125" bestFit="1" customWidth="1"/>
    <col min="3584" max="3584" width="1.42578125" customWidth="1"/>
    <col min="3585" max="3585" width="4.85546875" customWidth="1"/>
    <col min="3828" max="3828" width="4" customWidth="1"/>
    <col min="3829" max="3829" width="28.5703125" customWidth="1"/>
    <col min="3830" max="3830" width="5" customWidth="1"/>
    <col min="3831" max="3831" width="1.42578125" customWidth="1"/>
    <col min="3832" max="3832" width="5.5703125" customWidth="1"/>
    <col min="3833" max="3833" width="4.42578125" customWidth="1"/>
    <col min="3834" max="3834" width="1.42578125" customWidth="1"/>
    <col min="3835" max="3835" width="5.42578125" customWidth="1"/>
    <col min="3836" max="3836" width="4.42578125" customWidth="1"/>
    <col min="3837" max="3837" width="1.42578125" customWidth="1"/>
    <col min="3838" max="3838" width="5.140625" customWidth="1"/>
    <col min="3839" max="3839" width="4.5703125" bestFit="1" customWidth="1"/>
    <col min="3840" max="3840" width="1.42578125" customWidth="1"/>
    <col min="3841" max="3841" width="4.85546875" customWidth="1"/>
    <col min="4084" max="4084" width="4" customWidth="1"/>
    <col min="4085" max="4085" width="28.5703125" customWidth="1"/>
    <col min="4086" max="4086" width="5" customWidth="1"/>
    <col min="4087" max="4087" width="1.42578125" customWidth="1"/>
    <col min="4088" max="4088" width="5.5703125" customWidth="1"/>
    <col min="4089" max="4089" width="4.42578125" customWidth="1"/>
    <col min="4090" max="4090" width="1.42578125" customWidth="1"/>
    <col min="4091" max="4091" width="5.42578125" customWidth="1"/>
    <col min="4092" max="4092" width="4.42578125" customWidth="1"/>
    <col min="4093" max="4093" width="1.42578125" customWidth="1"/>
    <col min="4094" max="4094" width="5.140625" customWidth="1"/>
    <col min="4095" max="4095" width="4.5703125" bestFit="1" customWidth="1"/>
    <col min="4096" max="4096" width="1.42578125" customWidth="1"/>
    <col min="4097" max="4097" width="4.85546875" customWidth="1"/>
    <col min="4340" max="4340" width="4" customWidth="1"/>
    <col min="4341" max="4341" width="28.5703125" customWidth="1"/>
    <col min="4342" max="4342" width="5" customWidth="1"/>
    <col min="4343" max="4343" width="1.42578125" customWidth="1"/>
    <col min="4344" max="4344" width="5.5703125" customWidth="1"/>
    <col min="4345" max="4345" width="4.42578125" customWidth="1"/>
    <col min="4346" max="4346" width="1.42578125" customWidth="1"/>
    <col min="4347" max="4347" width="5.42578125" customWidth="1"/>
    <col min="4348" max="4348" width="4.42578125" customWidth="1"/>
    <col min="4349" max="4349" width="1.42578125" customWidth="1"/>
    <col min="4350" max="4350" width="5.140625" customWidth="1"/>
    <col min="4351" max="4351" width="4.5703125" bestFit="1" customWidth="1"/>
    <col min="4352" max="4352" width="1.42578125" customWidth="1"/>
    <col min="4353" max="4353" width="4.85546875" customWidth="1"/>
    <col min="4596" max="4596" width="4" customWidth="1"/>
    <col min="4597" max="4597" width="28.5703125" customWidth="1"/>
    <col min="4598" max="4598" width="5" customWidth="1"/>
    <col min="4599" max="4599" width="1.42578125" customWidth="1"/>
    <col min="4600" max="4600" width="5.5703125" customWidth="1"/>
    <col min="4601" max="4601" width="4.42578125" customWidth="1"/>
    <col min="4602" max="4602" width="1.42578125" customWidth="1"/>
    <col min="4603" max="4603" width="5.42578125" customWidth="1"/>
    <col min="4604" max="4604" width="4.42578125" customWidth="1"/>
    <col min="4605" max="4605" width="1.42578125" customWidth="1"/>
    <col min="4606" max="4606" width="5.140625" customWidth="1"/>
    <col min="4607" max="4607" width="4.5703125" bestFit="1" customWidth="1"/>
    <col min="4608" max="4608" width="1.42578125" customWidth="1"/>
    <col min="4609" max="4609" width="4.85546875" customWidth="1"/>
    <col min="4852" max="4852" width="4" customWidth="1"/>
    <col min="4853" max="4853" width="28.5703125" customWidth="1"/>
    <col min="4854" max="4854" width="5" customWidth="1"/>
    <col min="4855" max="4855" width="1.42578125" customWidth="1"/>
    <col min="4856" max="4856" width="5.5703125" customWidth="1"/>
    <col min="4857" max="4857" width="4.42578125" customWidth="1"/>
    <col min="4858" max="4858" width="1.42578125" customWidth="1"/>
    <col min="4859" max="4859" width="5.42578125" customWidth="1"/>
    <col min="4860" max="4860" width="4.42578125" customWidth="1"/>
    <col min="4861" max="4861" width="1.42578125" customWidth="1"/>
    <col min="4862" max="4862" width="5.140625" customWidth="1"/>
    <col min="4863" max="4863" width="4.5703125" bestFit="1" customWidth="1"/>
    <col min="4864" max="4864" width="1.42578125" customWidth="1"/>
    <col min="4865" max="4865" width="4.85546875" customWidth="1"/>
    <col min="5108" max="5108" width="4" customWidth="1"/>
    <col min="5109" max="5109" width="28.5703125" customWidth="1"/>
    <col min="5110" max="5110" width="5" customWidth="1"/>
    <col min="5111" max="5111" width="1.42578125" customWidth="1"/>
    <col min="5112" max="5112" width="5.5703125" customWidth="1"/>
    <col min="5113" max="5113" width="4.42578125" customWidth="1"/>
    <col min="5114" max="5114" width="1.42578125" customWidth="1"/>
    <col min="5115" max="5115" width="5.42578125" customWidth="1"/>
    <col min="5116" max="5116" width="4.42578125" customWidth="1"/>
    <col min="5117" max="5117" width="1.42578125" customWidth="1"/>
    <col min="5118" max="5118" width="5.140625" customWidth="1"/>
    <col min="5119" max="5119" width="4.5703125" bestFit="1" customWidth="1"/>
    <col min="5120" max="5120" width="1.42578125" customWidth="1"/>
    <col min="5121" max="5121" width="4.85546875" customWidth="1"/>
    <col min="5364" max="5364" width="4" customWidth="1"/>
    <col min="5365" max="5365" width="28.5703125" customWidth="1"/>
    <col min="5366" max="5366" width="5" customWidth="1"/>
    <col min="5367" max="5367" width="1.42578125" customWidth="1"/>
    <col min="5368" max="5368" width="5.5703125" customWidth="1"/>
    <col min="5369" max="5369" width="4.42578125" customWidth="1"/>
    <col min="5370" max="5370" width="1.42578125" customWidth="1"/>
    <col min="5371" max="5371" width="5.42578125" customWidth="1"/>
    <col min="5372" max="5372" width="4.42578125" customWidth="1"/>
    <col min="5373" max="5373" width="1.42578125" customWidth="1"/>
    <col min="5374" max="5374" width="5.140625" customWidth="1"/>
    <col min="5375" max="5375" width="4.5703125" bestFit="1" customWidth="1"/>
    <col min="5376" max="5376" width="1.42578125" customWidth="1"/>
    <col min="5377" max="5377" width="4.85546875" customWidth="1"/>
    <col min="5620" max="5620" width="4" customWidth="1"/>
    <col min="5621" max="5621" width="28.5703125" customWidth="1"/>
    <col min="5622" max="5622" width="5" customWidth="1"/>
    <col min="5623" max="5623" width="1.42578125" customWidth="1"/>
    <col min="5624" max="5624" width="5.5703125" customWidth="1"/>
    <col min="5625" max="5625" width="4.42578125" customWidth="1"/>
    <col min="5626" max="5626" width="1.42578125" customWidth="1"/>
    <col min="5627" max="5627" width="5.42578125" customWidth="1"/>
    <col min="5628" max="5628" width="4.42578125" customWidth="1"/>
    <col min="5629" max="5629" width="1.42578125" customWidth="1"/>
    <col min="5630" max="5630" width="5.140625" customWidth="1"/>
    <col min="5631" max="5631" width="4.5703125" bestFit="1" customWidth="1"/>
    <col min="5632" max="5632" width="1.42578125" customWidth="1"/>
    <col min="5633" max="5633" width="4.85546875" customWidth="1"/>
    <col min="5876" max="5876" width="4" customWidth="1"/>
    <col min="5877" max="5877" width="28.5703125" customWidth="1"/>
    <col min="5878" max="5878" width="5" customWidth="1"/>
    <col min="5879" max="5879" width="1.42578125" customWidth="1"/>
    <col min="5880" max="5880" width="5.5703125" customWidth="1"/>
    <col min="5881" max="5881" width="4.42578125" customWidth="1"/>
    <col min="5882" max="5882" width="1.42578125" customWidth="1"/>
    <col min="5883" max="5883" width="5.42578125" customWidth="1"/>
    <col min="5884" max="5884" width="4.42578125" customWidth="1"/>
    <col min="5885" max="5885" width="1.42578125" customWidth="1"/>
    <col min="5886" max="5886" width="5.140625" customWidth="1"/>
    <col min="5887" max="5887" width="4.5703125" bestFit="1" customWidth="1"/>
    <col min="5888" max="5888" width="1.42578125" customWidth="1"/>
    <col min="5889" max="5889" width="4.85546875" customWidth="1"/>
    <col min="6132" max="6132" width="4" customWidth="1"/>
    <col min="6133" max="6133" width="28.5703125" customWidth="1"/>
    <col min="6134" max="6134" width="5" customWidth="1"/>
    <col min="6135" max="6135" width="1.42578125" customWidth="1"/>
    <col min="6136" max="6136" width="5.5703125" customWidth="1"/>
    <col min="6137" max="6137" width="4.42578125" customWidth="1"/>
    <col min="6138" max="6138" width="1.42578125" customWidth="1"/>
    <col min="6139" max="6139" width="5.42578125" customWidth="1"/>
    <col min="6140" max="6140" width="4.42578125" customWidth="1"/>
    <col min="6141" max="6141" width="1.42578125" customWidth="1"/>
    <col min="6142" max="6142" width="5.140625" customWidth="1"/>
    <col min="6143" max="6143" width="4.5703125" bestFit="1" customWidth="1"/>
    <col min="6144" max="6144" width="1.42578125" customWidth="1"/>
    <col min="6145" max="6145" width="4.85546875" customWidth="1"/>
    <col min="6388" max="6388" width="4" customWidth="1"/>
    <col min="6389" max="6389" width="28.5703125" customWidth="1"/>
    <col min="6390" max="6390" width="5" customWidth="1"/>
    <col min="6391" max="6391" width="1.42578125" customWidth="1"/>
    <col min="6392" max="6392" width="5.5703125" customWidth="1"/>
    <col min="6393" max="6393" width="4.42578125" customWidth="1"/>
    <col min="6394" max="6394" width="1.42578125" customWidth="1"/>
    <col min="6395" max="6395" width="5.42578125" customWidth="1"/>
    <col min="6396" max="6396" width="4.42578125" customWidth="1"/>
    <col min="6397" max="6397" width="1.42578125" customWidth="1"/>
    <col min="6398" max="6398" width="5.140625" customWidth="1"/>
    <col min="6399" max="6399" width="4.5703125" bestFit="1" customWidth="1"/>
    <col min="6400" max="6400" width="1.42578125" customWidth="1"/>
    <col min="6401" max="6401" width="4.85546875" customWidth="1"/>
    <col min="6644" max="6644" width="4" customWidth="1"/>
    <col min="6645" max="6645" width="28.5703125" customWidth="1"/>
    <col min="6646" max="6646" width="5" customWidth="1"/>
    <col min="6647" max="6647" width="1.42578125" customWidth="1"/>
    <col min="6648" max="6648" width="5.5703125" customWidth="1"/>
    <col min="6649" max="6649" width="4.42578125" customWidth="1"/>
    <col min="6650" max="6650" width="1.42578125" customWidth="1"/>
    <col min="6651" max="6651" width="5.42578125" customWidth="1"/>
    <col min="6652" max="6652" width="4.42578125" customWidth="1"/>
    <col min="6653" max="6653" width="1.42578125" customWidth="1"/>
    <col min="6654" max="6654" width="5.140625" customWidth="1"/>
    <col min="6655" max="6655" width="4.5703125" bestFit="1" customWidth="1"/>
    <col min="6656" max="6656" width="1.42578125" customWidth="1"/>
    <col min="6657" max="6657" width="4.85546875" customWidth="1"/>
    <col min="6900" max="6900" width="4" customWidth="1"/>
    <col min="6901" max="6901" width="28.5703125" customWidth="1"/>
    <col min="6902" max="6902" width="5" customWidth="1"/>
    <col min="6903" max="6903" width="1.42578125" customWidth="1"/>
    <col min="6904" max="6904" width="5.5703125" customWidth="1"/>
    <col min="6905" max="6905" width="4.42578125" customWidth="1"/>
    <col min="6906" max="6906" width="1.42578125" customWidth="1"/>
    <col min="6907" max="6907" width="5.42578125" customWidth="1"/>
    <col min="6908" max="6908" width="4.42578125" customWidth="1"/>
    <col min="6909" max="6909" width="1.42578125" customWidth="1"/>
    <col min="6910" max="6910" width="5.140625" customWidth="1"/>
    <col min="6911" max="6911" width="4.5703125" bestFit="1" customWidth="1"/>
    <col min="6912" max="6912" width="1.42578125" customWidth="1"/>
    <col min="6913" max="6913" width="4.85546875" customWidth="1"/>
    <col min="7156" max="7156" width="4" customWidth="1"/>
    <col min="7157" max="7157" width="28.5703125" customWidth="1"/>
    <col min="7158" max="7158" width="5" customWidth="1"/>
    <col min="7159" max="7159" width="1.42578125" customWidth="1"/>
    <col min="7160" max="7160" width="5.5703125" customWidth="1"/>
    <col min="7161" max="7161" width="4.42578125" customWidth="1"/>
    <col min="7162" max="7162" width="1.42578125" customWidth="1"/>
    <col min="7163" max="7163" width="5.42578125" customWidth="1"/>
    <col min="7164" max="7164" width="4.42578125" customWidth="1"/>
    <col min="7165" max="7165" width="1.42578125" customWidth="1"/>
    <col min="7166" max="7166" width="5.140625" customWidth="1"/>
    <col min="7167" max="7167" width="4.5703125" bestFit="1" customWidth="1"/>
    <col min="7168" max="7168" width="1.42578125" customWidth="1"/>
    <col min="7169" max="7169" width="4.85546875" customWidth="1"/>
    <col min="7412" max="7412" width="4" customWidth="1"/>
    <col min="7413" max="7413" width="28.5703125" customWidth="1"/>
    <col min="7414" max="7414" width="5" customWidth="1"/>
    <col min="7415" max="7415" width="1.42578125" customWidth="1"/>
    <col min="7416" max="7416" width="5.5703125" customWidth="1"/>
    <col min="7417" max="7417" width="4.42578125" customWidth="1"/>
    <col min="7418" max="7418" width="1.42578125" customWidth="1"/>
    <col min="7419" max="7419" width="5.42578125" customWidth="1"/>
    <col min="7420" max="7420" width="4.42578125" customWidth="1"/>
    <col min="7421" max="7421" width="1.42578125" customWidth="1"/>
    <col min="7422" max="7422" width="5.140625" customWidth="1"/>
    <col min="7423" max="7423" width="4.5703125" bestFit="1" customWidth="1"/>
    <col min="7424" max="7424" width="1.42578125" customWidth="1"/>
    <col min="7425" max="7425" width="4.85546875" customWidth="1"/>
    <col min="7668" max="7668" width="4" customWidth="1"/>
    <col min="7669" max="7669" width="28.5703125" customWidth="1"/>
    <col min="7670" max="7670" width="5" customWidth="1"/>
    <col min="7671" max="7671" width="1.42578125" customWidth="1"/>
    <col min="7672" max="7672" width="5.5703125" customWidth="1"/>
    <col min="7673" max="7673" width="4.42578125" customWidth="1"/>
    <col min="7674" max="7674" width="1.42578125" customWidth="1"/>
    <col min="7675" max="7675" width="5.42578125" customWidth="1"/>
    <col min="7676" max="7676" width="4.42578125" customWidth="1"/>
    <col min="7677" max="7677" width="1.42578125" customWidth="1"/>
    <col min="7678" max="7678" width="5.140625" customWidth="1"/>
    <col min="7679" max="7679" width="4.5703125" bestFit="1" customWidth="1"/>
    <col min="7680" max="7680" width="1.42578125" customWidth="1"/>
    <col min="7681" max="7681" width="4.85546875" customWidth="1"/>
    <col min="7924" max="7924" width="4" customWidth="1"/>
    <col min="7925" max="7925" width="28.5703125" customWidth="1"/>
    <col min="7926" max="7926" width="5" customWidth="1"/>
    <col min="7927" max="7927" width="1.42578125" customWidth="1"/>
    <col min="7928" max="7928" width="5.5703125" customWidth="1"/>
    <col min="7929" max="7929" width="4.42578125" customWidth="1"/>
    <col min="7930" max="7930" width="1.42578125" customWidth="1"/>
    <col min="7931" max="7931" width="5.42578125" customWidth="1"/>
    <col min="7932" max="7932" width="4.42578125" customWidth="1"/>
    <col min="7933" max="7933" width="1.42578125" customWidth="1"/>
    <col min="7934" max="7934" width="5.140625" customWidth="1"/>
    <col min="7935" max="7935" width="4.5703125" bestFit="1" customWidth="1"/>
    <col min="7936" max="7936" width="1.42578125" customWidth="1"/>
    <col min="7937" max="7937" width="4.85546875" customWidth="1"/>
    <col min="8180" max="8180" width="4" customWidth="1"/>
    <col min="8181" max="8181" width="28.5703125" customWidth="1"/>
    <col min="8182" max="8182" width="5" customWidth="1"/>
    <col min="8183" max="8183" width="1.42578125" customWidth="1"/>
    <col min="8184" max="8184" width="5.5703125" customWidth="1"/>
    <col min="8185" max="8185" width="4.42578125" customWidth="1"/>
    <col min="8186" max="8186" width="1.42578125" customWidth="1"/>
    <col min="8187" max="8187" width="5.42578125" customWidth="1"/>
    <col min="8188" max="8188" width="4.42578125" customWidth="1"/>
    <col min="8189" max="8189" width="1.42578125" customWidth="1"/>
    <col min="8190" max="8190" width="5.140625" customWidth="1"/>
    <col min="8191" max="8191" width="4.5703125" bestFit="1" customWidth="1"/>
    <col min="8192" max="8192" width="1.42578125" customWidth="1"/>
    <col min="8193" max="8193" width="4.85546875" customWidth="1"/>
    <col min="8436" max="8436" width="4" customWidth="1"/>
    <col min="8437" max="8437" width="28.5703125" customWidth="1"/>
    <col min="8438" max="8438" width="5" customWidth="1"/>
    <col min="8439" max="8439" width="1.42578125" customWidth="1"/>
    <col min="8440" max="8440" width="5.5703125" customWidth="1"/>
    <col min="8441" max="8441" width="4.42578125" customWidth="1"/>
    <col min="8442" max="8442" width="1.42578125" customWidth="1"/>
    <col min="8443" max="8443" width="5.42578125" customWidth="1"/>
    <col min="8444" max="8444" width="4.42578125" customWidth="1"/>
    <col min="8445" max="8445" width="1.42578125" customWidth="1"/>
    <col min="8446" max="8446" width="5.140625" customWidth="1"/>
    <col min="8447" max="8447" width="4.5703125" bestFit="1" customWidth="1"/>
    <col min="8448" max="8448" width="1.42578125" customWidth="1"/>
    <col min="8449" max="8449" width="4.85546875" customWidth="1"/>
    <col min="8692" max="8692" width="4" customWidth="1"/>
    <col min="8693" max="8693" width="28.5703125" customWidth="1"/>
    <col min="8694" max="8694" width="5" customWidth="1"/>
    <col min="8695" max="8695" width="1.42578125" customWidth="1"/>
    <col min="8696" max="8696" width="5.5703125" customWidth="1"/>
    <col min="8697" max="8697" width="4.42578125" customWidth="1"/>
    <col min="8698" max="8698" width="1.42578125" customWidth="1"/>
    <col min="8699" max="8699" width="5.42578125" customWidth="1"/>
    <col min="8700" max="8700" width="4.42578125" customWidth="1"/>
    <col min="8701" max="8701" width="1.42578125" customWidth="1"/>
    <col min="8702" max="8702" width="5.140625" customWidth="1"/>
    <col min="8703" max="8703" width="4.5703125" bestFit="1" customWidth="1"/>
    <col min="8704" max="8704" width="1.42578125" customWidth="1"/>
    <col min="8705" max="8705" width="4.85546875" customWidth="1"/>
    <col min="8948" max="8948" width="4" customWidth="1"/>
    <col min="8949" max="8949" width="28.5703125" customWidth="1"/>
    <col min="8950" max="8950" width="5" customWidth="1"/>
    <col min="8951" max="8951" width="1.42578125" customWidth="1"/>
    <col min="8952" max="8952" width="5.5703125" customWidth="1"/>
    <col min="8953" max="8953" width="4.42578125" customWidth="1"/>
    <col min="8954" max="8954" width="1.42578125" customWidth="1"/>
    <col min="8955" max="8955" width="5.42578125" customWidth="1"/>
    <col min="8956" max="8956" width="4.42578125" customWidth="1"/>
    <col min="8957" max="8957" width="1.42578125" customWidth="1"/>
    <col min="8958" max="8958" width="5.140625" customWidth="1"/>
    <col min="8959" max="8959" width="4.5703125" bestFit="1" customWidth="1"/>
    <col min="8960" max="8960" width="1.42578125" customWidth="1"/>
    <col min="8961" max="8961" width="4.85546875" customWidth="1"/>
    <col min="9204" max="9204" width="4" customWidth="1"/>
    <col min="9205" max="9205" width="28.5703125" customWidth="1"/>
    <col min="9206" max="9206" width="5" customWidth="1"/>
    <col min="9207" max="9207" width="1.42578125" customWidth="1"/>
    <col min="9208" max="9208" width="5.5703125" customWidth="1"/>
    <col min="9209" max="9209" width="4.42578125" customWidth="1"/>
    <col min="9210" max="9210" width="1.42578125" customWidth="1"/>
    <col min="9211" max="9211" width="5.42578125" customWidth="1"/>
    <col min="9212" max="9212" width="4.42578125" customWidth="1"/>
    <col min="9213" max="9213" width="1.42578125" customWidth="1"/>
    <col min="9214" max="9214" width="5.140625" customWidth="1"/>
    <col min="9215" max="9215" width="4.5703125" bestFit="1" customWidth="1"/>
    <col min="9216" max="9216" width="1.42578125" customWidth="1"/>
    <col min="9217" max="9217" width="4.85546875" customWidth="1"/>
    <col min="9460" max="9460" width="4" customWidth="1"/>
    <col min="9461" max="9461" width="28.5703125" customWidth="1"/>
    <col min="9462" max="9462" width="5" customWidth="1"/>
    <col min="9463" max="9463" width="1.42578125" customWidth="1"/>
    <col min="9464" max="9464" width="5.5703125" customWidth="1"/>
    <col min="9465" max="9465" width="4.42578125" customWidth="1"/>
    <col min="9466" max="9466" width="1.42578125" customWidth="1"/>
    <col min="9467" max="9467" width="5.42578125" customWidth="1"/>
    <col min="9468" max="9468" width="4.42578125" customWidth="1"/>
    <col min="9469" max="9469" width="1.42578125" customWidth="1"/>
    <col min="9470" max="9470" width="5.140625" customWidth="1"/>
    <col min="9471" max="9471" width="4.5703125" bestFit="1" customWidth="1"/>
    <col min="9472" max="9472" width="1.42578125" customWidth="1"/>
    <col min="9473" max="9473" width="4.85546875" customWidth="1"/>
    <col min="9716" max="9716" width="4" customWidth="1"/>
    <col min="9717" max="9717" width="28.5703125" customWidth="1"/>
    <col min="9718" max="9718" width="5" customWidth="1"/>
    <col min="9719" max="9719" width="1.42578125" customWidth="1"/>
    <col min="9720" max="9720" width="5.5703125" customWidth="1"/>
    <col min="9721" max="9721" width="4.42578125" customWidth="1"/>
    <col min="9722" max="9722" width="1.42578125" customWidth="1"/>
    <col min="9723" max="9723" width="5.42578125" customWidth="1"/>
    <col min="9724" max="9724" width="4.42578125" customWidth="1"/>
    <col min="9725" max="9725" width="1.42578125" customWidth="1"/>
    <col min="9726" max="9726" width="5.140625" customWidth="1"/>
    <col min="9727" max="9727" width="4.5703125" bestFit="1" customWidth="1"/>
    <col min="9728" max="9728" width="1.42578125" customWidth="1"/>
    <col min="9729" max="9729" width="4.85546875" customWidth="1"/>
    <col min="9972" max="9972" width="4" customWidth="1"/>
    <col min="9973" max="9973" width="28.5703125" customWidth="1"/>
    <col min="9974" max="9974" width="5" customWidth="1"/>
    <col min="9975" max="9975" width="1.42578125" customWidth="1"/>
    <col min="9976" max="9976" width="5.5703125" customWidth="1"/>
    <col min="9977" max="9977" width="4.42578125" customWidth="1"/>
    <col min="9978" max="9978" width="1.42578125" customWidth="1"/>
    <col min="9979" max="9979" width="5.42578125" customWidth="1"/>
    <col min="9980" max="9980" width="4.42578125" customWidth="1"/>
    <col min="9981" max="9981" width="1.42578125" customWidth="1"/>
    <col min="9982" max="9982" width="5.140625" customWidth="1"/>
    <col min="9983" max="9983" width="4.5703125" bestFit="1" customWidth="1"/>
    <col min="9984" max="9984" width="1.42578125" customWidth="1"/>
    <col min="9985" max="9985" width="4.85546875" customWidth="1"/>
    <col min="10228" max="10228" width="4" customWidth="1"/>
    <col min="10229" max="10229" width="28.5703125" customWidth="1"/>
    <col min="10230" max="10230" width="5" customWidth="1"/>
    <col min="10231" max="10231" width="1.42578125" customWidth="1"/>
    <col min="10232" max="10232" width="5.5703125" customWidth="1"/>
    <col min="10233" max="10233" width="4.42578125" customWidth="1"/>
    <col min="10234" max="10234" width="1.42578125" customWidth="1"/>
    <col min="10235" max="10235" width="5.42578125" customWidth="1"/>
    <col min="10236" max="10236" width="4.42578125" customWidth="1"/>
    <col min="10237" max="10237" width="1.42578125" customWidth="1"/>
    <col min="10238" max="10238" width="5.140625" customWidth="1"/>
    <col min="10239" max="10239" width="4.5703125" bestFit="1" customWidth="1"/>
    <col min="10240" max="10240" width="1.42578125" customWidth="1"/>
    <col min="10241" max="10241" width="4.85546875" customWidth="1"/>
    <col min="10484" max="10484" width="4" customWidth="1"/>
    <col min="10485" max="10485" width="28.5703125" customWidth="1"/>
    <col min="10486" max="10486" width="5" customWidth="1"/>
    <col min="10487" max="10487" width="1.42578125" customWidth="1"/>
    <col min="10488" max="10488" width="5.5703125" customWidth="1"/>
    <col min="10489" max="10489" width="4.42578125" customWidth="1"/>
    <col min="10490" max="10490" width="1.42578125" customWidth="1"/>
    <col min="10491" max="10491" width="5.42578125" customWidth="1"/>
    <col min="10492" max="10492" width="4.42578125" customWidth="1"/>
    <col min="10493" max="10493" width="1.42578125" customWidth="1"/>
    <col min="10494" max="10494" width="5.140625" customWidth="1"/>
    <col min="10495" max="10495" width="4.5703125" bestFit="1" customWidth="1"/>
    <col min="10496" max="10496" width="1.42578125" customWidth="1"/>
    <col min="10497" max="10497" width="4.85546875" customWidth="1"/>
    <col min="10740" max="10740" width="4" customWidth="1"/>
    <col min="10741" max="10741" width="28.5703125" customWidth="1"/>
    <col min="10742" max="10742" width="5" customWidth="1"/>
    <col min="10743" max="10743" width="1.42578125" customWidth="1"/>
    <col min="10744" max="10744" width="5.5703125" customWidth="1"/>
    <col min="10745" max="10745" width="4.42578125" customWidth="1"/>
    <col min="10746" max="10746" width="1.42578125" customWidth="1"/>
    <col min="10747" max="10747" width="5.42578125" customWidth="1"/>
    <col min="10748" max="10748" width="4.42578125" customWidth="1"/>
    <col min="10749" max="10749" width="1.42578125" customWidth="1"/>
    <col min="10750" max="10750" width="5.140625" customWidth="1"/>
    <col min="10751" max="10751" width="4.5703125" bestFit="1" customWidth="1"/>
    <col min="10752" max="10752" width="1.42578125" customWidth="1"/>
    <col min="10753" max="10753" width="4.85546875" customWidth="1"/>
    <col min="10996" max="10996" width="4" customWidth="1"/>
    <col min="10997" max="10997" width="28.5703125" customWidth="1"/>
    <col min="10998" max="10998" width="5" customWidth="1"/>
    <col min="10999" max="10999" width="1.42578125" customWidth="1"/>
    <col min="11000" max="11000" width="5.5703125" customWidth="1"/>
    <col min="11001" max="11001" width="4.42578125" customWidth="1"/>
    <col min="11002" max="11002" width="1.42578125" customWidth="1"/>
    <col min="11003" max="11003" width="5.42578125" customWidth="1"/>
    <col min="11004" max="11004" width="4.42578125" customWidth="1"/>
    <col min="11005" max="11005" width="1.42578125" customWidth="1"/>
    <col min="11006" max="11006" width="5.140625" customWidth="1"/>
    <col min="11007" max="11007" width="4.5703125" bestFit="1" customWidth="1"/>
    <col min="11008" max="11008" width="1.42578125" customWidth="1"/>
    <col min="11009" max="11009" width="4.85546875" customWidth="1"/>
    <col min="11252" max="11252" width="4" customWidth="1"/>
    <col min="11253" max="11253" width="28.5703125" customWidth="1"/>
    <col min="11254" max="11254" width="5" customWidth="1"/>
    <col min="11255" max="11255" width="1.42578125" customWidth="1"/>
    <col min="11256" max="11256" width="5.5703125" customWidth="1"/>
    <col min="11257" max="11257" width="4.42578125" customWidth="1"/>
    <col min="11258" max="11258" width="1.42578125" customWidth="1"/>
    <col min="11259" max="11259" width="5.42578125" customWidth="1"/>
    <col min="11260" max="11260" width="4.42578125" customWidth="1"/>
    <col min="11261" max="11261" width="1.42578125" customWidth="1"/>
    <col min="11262" max="11262" width="5.140625" customWidth="1"/>
    <col min="11263" max="11263" width="4.5703125" bestFit="1" customWidth="1"/>
    <col min="11264" max="11264" width="1.42578125" customWidth="1"/>
    <col min="11265" max="11265" width="4.85546875" customWidth="1"/>
    <col min="11508" max="11508" width="4" customWidth="1"/>
    <col min="11509" max="11509" width="28.5703125" customWidth="1"/>
    <col min="11510" max="11510" width="5" customWidth="1"/>
    <col min="11511" max="11511" width="1.42578125" customWidth="1"/>
    <col min="11512" max="11512" width="5.5703125" customWidth="1"/>
    <col min="11513" max="11513" width="4.42578125" customWidth="1"/>
    <col min="11514" max="11514" width="1.42578125" customWidth="1"/>
    <col min="11515" max="11515" width="5.42578125" customWidth="1"/>
    <col min="11516" max="11516" width="4.42578125" customWidth="1"/>
    <col min="11517" max="11517" width="1.42578125" customWidth="1"/>
    <col min="11518" max="11518" width="5.140625" customWidth="1"/>
    <col min="11519" max="11519" width="4.5703125" bestFit="1" customWidth="1"/>
    <col min="11520" max="11520" width="1.42578125" customWidth="1"/>
    <col min="11521" max="11521" width="4.85546875" customWidth="1"/>
    <col min="11764" max="11764" width="4" customWidth="1"/>
    <col min="11765" max="11765" width="28.5703125" customWidth="1"/>
    <col min="11766" max="11766" width="5" customWidth="1"/>
    <col min="11767" max="11767" width="1.42578125" customWidth="1"/>
    <col min="11768" max="11768" width="5.5703125" customWidth="1"/>
    <col min="11769" max="11769" width="4.42578125" customWidth="1"/>
    <col min="11770" max="11770" width="1.42578125" customWidth="1"/>
    <col min="11771" max="11771" width="5.42578125" customWidth="1"/>
    <col min="11772" max="11772" width="4.42578125" customWidth="1"/>
    <col min="11773" max="11773" width="1.42578125" customWidth="1"/>
    <col min="11774" max="11774" width="5.140625" customWidth="1"/>
    <col min="11775" max="11775" width="4.5703125" bestFit="1" customWidth="1"/>
    <col min="11776" max="11776" width="1.42578125" customWidth="1"/>
    <col min="11777" max="11777" width="4.85546875" customWidth="1"/>
    <col min="12020" max="12020" width="4" customWidth="1"/>
    <col min="12021" max="12021" width="28.5703125" customWidth="1"/>
    <col min="12022" max="12022" width="5" customWidth="1"/>
    <col min="12023" max="12023" width="1.42578125" customWidth="1"/>
    <col min="12024" max="12024" width="5.5703125" customWidth="1"/>
    <col min="12025" max="12025" width="4.42578125" customWidth="1"/>
    <col min="12026" max="12026" width="1.42578125" customWidth="1"/>
    <col min="12027" max="12027" width="5.42578125" customWidth="1"/>
    <col min="12028" max="12028" width="4.42578125" customWidth="1"/>
    <col min="12029" max="12029" width="1.42578125" customWidth="1"/>
    <col min="12030" max="12030" width="5.140625" customWidth="1"/>
    <col min="12031" max="12031" width="4.5703125" bestFit="1" customWidth="1"/>
    <col min="12032" max="12032" width="1.42578125" customWidth="1"/>
    <col min="12033" max="12033" width="4.85546875" customWidth="1"/>
    <col min="12276" max="12276" width="4" customWidth="1"/>
    <col min="12277" max="12277" width="28.5703125" customWidth="1"/>
    <col min="12278" max="12278" width="5" customWidth="1"/>
    <col min="12279" max="12279" width="1.42578125" customWidth="1"/>
    <col min="12280" max="12280" width="5.5703125" customWidth="1"/>
    <col min="12281" max="12281" width="4.42578125" customWidth="1"/>
    <col min="12282" max="12282" width="1.42578125" customWidth="1"/>
    <col min="12283" max="12283" width="5.42578125" customWidth="1"/>
    <col min="12284" max="12284" width="4.42578125" customWidth="1"/>
    <col min="12285" max="12285" width="1.42578125" customWidth="1"/>
    <col min="12286" max="12286" width="5.140625" customWidth="1"/>
    <col min="12287" max="12287" width="4.5703125" bestFit="1" customWidth="1"/>
    <col min="12288" max="12288" width="1.42578125" customWidth="1"/>
    <col min="12289" max="12289" width="4.85546875" customWidth="1"/>
    <col min="12532" max="12532" width="4" customWidth="1"/>
    <col min="12533" max="12533" width="28.5703125" customWidth="1"/>
    <col min="12534" max="12534" width="5" customWidth="1"/>
    <col min="12535" max="12535" width="1.42578125" customWidth="1"/>
    <col min="12536" max="12536" width="5.5703125" customWidth="1"/>
    <col min="12537" max="12537" width="4.42578125" customWidth="1"/>
    <col min="12538" max="12538" width="1.42578125" customWidth="1"/>
    <col min="12539" max="12539" width="5.42578125" customWidth="1"/>
    <col min="12540" max="12540" width="4.42578125" customWidth="1"/>
    <col min="12541" max="12541" width="1.42578125" customWidth="1"/>
    <col min="12542" max="12542" width="5.140625" customWidth="1"/>
    <col min="12543" max="12543" width="4.5703125" bestFit="1" customWidth="1"/>
    <col min="12544" max="12544" width="1.42578125" customWidth="1"/>
    <col min="12545" max="12545" width="4.85546875" customWidth="1"/>
    <col min="12788" max="12788" width="4" customWidth="1"/>
    <col min="12789" max="12789" width="28.5703125" customWidth="1"/>
    <col min="12790" max="12790" width="5" customWidth="1"/>
    <col min="12791" max="12791" width="1.42578125" customWidth="1"/>
    <col min="12792" max="12792" width="5.5703125" customWidth="1"/>
    <col min="12793" max="12793" width="4.42578125" customWidth="1"/>
    <col min="12794" max="12794" width="1.42578125" customWidth="1"/>
    <col min="12795" max="12795" width="5.42578125" customWidth="1"/>
    <col min="12796" max="12796" width="4.42578125" customWidth="1"/>
    <col min="12797" max="12797" width="1.42578125" customWidth="1"/>
    <col min="12798" max="12798" width="5.140625" customWidth="1"/>
    <col min="12799" max="12799" width="4.5703125" bestFit="1" customWidth="1"/>
    <col min="12800" max="12800" width="1.42578125" customWidth="1"/>
    <col min="12801" max="12801" width="4.85546875" customWidth="1"/>
    <col min="13044" max="13044" width="4" customWidth="1"/>
    <col min="13045" max="13045" width="28.5703125" customWidth="1"/>
    <col min="13046" max="13046" width="5" customWidth="1"/>
    <col min="13047" max="13047" width="1.42578125" customWidth="1"/>
    <col min="13048" max="13048" width="5.5703125" customWidth="1"/>
    <col min="13049" max="13049" width="4.42578125" customWidth="1"/>
    <col min="13050" max="13050" width="1.42578125" customWidth="1"/>
    <col min="13051" max="13051" width="5.42578125" customWidth="1"/>
    <col min="13052" max="13052" width="4.42578125" customWidth="1"/>
    <col min="13053" max="13053" width="1.42578125" customWidth="1"/>
    <col min="13054" max="13054" width="5.140625" customWidth="1"/>
    <col min="13055" max="13055" width="4.5703125" bestFit="1" customWidth="1"/>
    <col min="13056" max="13056" width="1.42578125" customWidth="1"/>
    <col min="13057" max="13057" width="4.85546875" customWidth="1"/>
    <col min="13300" max="13300" width="4" customWidth="1"/>
    <col min="13301" max="13301" width="28.5703125" customWidth="1"/>
    <col min="13302" max="13302" width="5" customWidth="1"/>
    <col min="13303" max="13303" width="1.42578125" customWidth="1"/>
    <col min="13304" max="13304" width="5.5703125" customWidth="1"/>
    <col min="13305" max="13305" width="4.42578125" customWidth="1"/>
    <col min="13306" max="13306" width="1.42578125" customWidth="1"/>
    <col min="13307" max="13307" width="5.42578125" customWidth="1"/>
    <col min="13308" max="13308" width="4.42578125" customWidth="1"/>
    <col min="13309" max="13309" width="1.42578125" customWidth="1"/>
    <col min="13310" max="13310" width="5.140625" customWidth="1"/>
    <col min="13311" max="13311" width="4.5703125" bestFit="1" customWidth="1"/>
    <col min="13312" max="13312" width="1.42578125" customWidth="1"/>
    <col min="13313" max="13313" width="4.85546875" customWidth="1"/>
    <col min="13556" max="13556" width="4" customWidth="1"/>
    <col min="13557" max="13557" width="28.5703125" customWidth="1"/>
    <col min="13558" max="13558" width="5" customWidth="1"/>
    <col min="13559" max="13559" width="1.42578125" customWidth="1"/>
    <col min="13560" max="13560" width="5.5703125" customWidth="1"/>
    <col min="13561" max="13561" width="4.42578125" customWidth="1"/>
    <col min="13562" max="13562" width="1.42578125" customWidth="1"/>
    <col min="13563" max="13563" width="5.42578125" customWidth="1"/>
    <col min="13564" max="13564" width="4.42578125" customWidth="1"/>
    <col min="13565" max="13565" width="1.42578125" customWidth="1"/>
    <col min="13566" max="13566" width="5.140625" customWidth="1"/>
    <col min="13567" max="13567" width="4.5703125" bestFit="1" customWidth="1"/>
    <col min="13568" max="13568" width="1.42578125" customWidth="1"/>
    <col min="13569" max="13569" width="4.85546875" customWidth="1"/>
    <col min="13812" max="13812" width="4" customWidth="1"/>
    <col min="13813" max="13813" width="28.5703125" customWidth="1"/>
    <col min="13814" max="13814" width="5" customWidth="1"/>
    <col min="13815" max="13815" width="1.42578125" customWidth="1"/>
    <col min="13816" max="13816" width="5.5703125" customWidth="1"/>
    <col min="13817" max="13817" width="4.42578125" customWidth="1"/>
    <col min="13818" max="13818" width="1.42578125" customWidth="1"/>
    <col min="13819" max="13819" width="5.42578125" customWidth="1"/>
    <col min="13820" max="13820" width="4.42578125" customWidth="1"/>
    <col min="13821" max="13821" width="1.42578125" customWidth="1"/>
    <col min="13822" max="13822" width="5.140625" customWidth="1"/>
    <col min="13823" max="13823" width="4.5703125" bestFit="1" customWidth="1"/>
    <col min="13824" max="13824" width="1.42578125" customWidth="1"/>
    <col min="13825" max="13825" width="4.85546875" customWidth="1"/>
    <col min="14068" max="14068" width="4" customWidth="1"/>
    <col min="14069" max="14069" width="28.5703125" customWidth="1"/>
    <col min="14070" max="14070" width="5" customWidth="1"/>
    <col min="14071" max="14071" width="1.42578125" customWidth="1"/>
    <col min="14072" max="14072" width="5.5703125" customWidth="1"/>
    <col min="14073" max="14073" width="4.42578125" customWidth="1"/>
    <col min="14074" max="14074" width="1.42578125" customWidth="1"/>
    <col min="14075" max="14075" width="5.42578125" customWidth="1"/>
    <col min="14076" max="14076" width="4.42578125" customWidth="1"/>
    <col min="14077" max="14077" width="1.42578125" customWidth="1"/>
    <col min="14078" max="14078" width="5.140625" customWidth="1"/>
    <col min="14079" max="14079" width="4.5703125" bestFit="1" customWidth="1"/>
    <col min="14080" max="14080" width="1.42578125" customWidth="1"/>
    <col min="14081" max="14081" width="4.85546875" customWidth="1"/>
    <col min="14324" max="14324" width="4" customWidth="1"/>
    <col min="14325" max="14325" width="28.5703125" customWidth="1"/>
    <col min="14326" max="14326" width="5" customWidth="1"/>
    <col min="14327" max="14327" width="1.42578125" customWidth="1"/>
    <col min="14328" max="14328" width="5.5703125" customWidth="1"/>
    <col min="14329" max="14329" width="4.42578125" customWidth="1"/>
    <col min="14330" max="14330" width="1.42578125" customWidth="1"/>
    <col min="14331" max="14331" width="5.42578125" customWidth="1"/>
    <col min="14332" max="14332" width="4.42578125" customWidth="1"/>
    <col min="14333" max="14333" width="1.42578125" customWidth="1"/>
    <col min="14334" max="14334" width="5.140625" customWidth="1"/>
    <col min="14335" max="14335" width="4.5703125" bestFit="1" customWidth="1"/>
    <col min="14336" max="14336" width="1.42578125" customWidth="1"/>
    <col min="14337" max="14337" width="4.85546875" customWidth="1"/>
    <col min="14580" max="14580" width="4" customWidth="1"/>
    <col min="14581" max="14581" width="28.5703125" customWidth="1"/>
    <col min="14582" max="14582" width="5" customWidth="1"/>
    <col min="14583" max="14583" width="1.42578125" customWidth="1"/>
    <col min="14584" max="14584" width="5.5703125" customWidth="1"/>
    <col min="14585" max="14585" width="4.42578125" customWidth="1"/>
    <col min="14586" max="14586" width="1.42578125" customWidth="1"/>
    <col min="14587" max="14587" width="5.42578125" customWidth="1"/>
    <col min="14588" max="14588" width="4.42578125" customWidth="1"/>
    <col min="14589" max="14589" width="1.42578125" customWidth="1"/>
    <col min="14590" max="14590" width="5.140625" customWidth="1"/>
    <col min="14591" max="14591" width="4.5703125" bestFit="1" customWidth="1"/>
    <col min="14592" max="14592" width="1.42578125" customWidth="1"/>
    <col min="14593" max="14593" width="4.85546875" customWidth="1"/>
    <col min="14836" max="14836" width="4" customWidth="1"/>
    <col min="14837" max="14837" width="28.5703125" customWidth="1"/>
    <col min="14838" max="14838" width="5" customWidth="1"/>
    <col min="14839" max="14839" width="1.42578125" customWidth="1"/>
    <col min="14840" max="14840" width="5.5703125" customWidth="1"/>
    <col min="14841" max="14841" width="4.42578125" customWidth="1"/>
    <col min="14842" max="14842" width="1.42578125" customWidth="1"/>
    <col min="14843" max="14843" width="5.42578125" customWidth="1"/>
    <col min="14844" max="14844" width="4.42578125" customWidth="1"/>
    <col min="14845" max="14845" width="1.42578125" customWidth="1"/>
    <col min="14846" max="14846" width="5.140625" customWidth="1"/>
    <col min="14847" max="14847" width="4.5703125" bestFit="1" customWidth="1"/>
    <col min="14848" max="14848" width="1.42578125" customWidth="1"/>
    <col min="14849" max="14849" width="4.85546875" customWidth="1"/>
    <col min="15092" max="15092" width="4" customWidth="1"/>
    <col min="15093" max="15093" width="28.5703125" customWidth="1"/>
    <col min="15094" max="15094" width="5" customWidth="1"/>
    <col min="15095" max="15095" width="1.42578125" customWidth="1"/>
    <col min="15096" max="15096" width="5.5703125" customWidth="1"/>
    <col min="15097" max="15097" width="4.42578125" customWidth="1"/>
    <col min="15098" max="15098" width="1.42578125" customWidth="1"/>
    <col min="15099" max="15099" width="5.42578125" customWidth="1"/>
    <col min="15100" max="15100" width="4.42578125" customWidth="1"/>
    <col min="15101" max="15101" width="1.42578125" customWidth="1"/>
    <col min="15102" max="15102" width="5.140625" customWidth="1"/>
    <col min="15103" max="15103" width="4.5703125" bestFit="1" customWidth="1"/>
    <col min="15104" max="15104" width="1.42578125" customWidth="1"/>
    <col min="15105" max="15105" width="4.85546875" customWidth="1"/>
    <col min="15348" max="15348" width="4" customWidth="1"/>
    <col min="15349" max="15349" width="28.5703125" customWidth="1"/>
    <col min="15350" max="15350" width="5" customWidth="1"/>
    <col min="15351" max="15351" width="1.42578125" customWidth="1"/>
    <col min="15352" max="15352" width="5.5703125" customWidth="1"/>
    <col min="15353" max="15353" width="4.42578125" customWidth="1"/>
    <col min="15354" max="15354" width="1.42578125" customWidth="1"/>
    <col min="15355" max="15355" width="5.42578125" customWidth="1"/>
    <col min="15356" max="15356" width="4.42578125" customWidth="1"/>
    <col min="15357" max="15357" width="1.42578125" customWidth="1"/>
    <col min="15358" max="15358" width="5.140625" customWidth="1"/>
    <col min="15359" max="15359" width="4.5703125" bestFit="1" customWidth="1"/>
    <col min="15360" max="15360" width="1.42578125" customWidth="1"/>
    <col min="15361" max="15361" width="4.85546875" customWidth="1"/>
    <col min="15604" max="15604" width="4" customWidth="1"/>
    <col min="15605" max="15605" width="28.5703125" customWidth="1"/>
    <col min="15606" max="15606" width="5" customWidth="1"/>
    <col min="15607" max="15607" width="1.42578125" customWidth="1"/>
    <col min="15608" max="15608" width="5.5703125" customWidth="1"/>
    <col min="15609" max="15609" width="4.42578125" customWidth="1"/>
    <col min="15610" max="15610" width="1.42578125" customWidth="1"/>
    <col min="15611" max="15611" width="5.42578125" customWidth="1"/>
    <col min="15612" max="15612" width="4.42578125" customWidth="1"/>
    <col min="15613" max="15613" width="1.42578125" customWidth="1"/>
    <col min="15614" max="15614" width="5.140625" customWidth="1"/>
    <col min="15615" max="15615" width="4.5703125" bestFit="1" customWidth="1"/>
    <col min="15616" max="15616" width="1.42578125" customWidth="1"/>
    <col min="15617" max="15617" width="4.85546875" customWidth="1"/>
    <col min="15860" max="15860" width="4" customWidth="1"/>
    <col min="15861" max="15861" width="28.5703125" customWidth="1"/>
    <col min="15862" max="15862" width="5" customWidth="1"/>
    <col min="15863" max="15863" width="1.42578125" customWidth="1"/>
    <col min="15864" max="15864" width="5.5703125" customWidth="1"/>
    <col min="15865" max="15865" width="4.42578125" customWidth="1"/>
    <col min="15866" max="15866" width="1.42578125" customWidth="1"/>
    <col min="15867" max="15867" width="5.42578125" customWidth="1"/>
    <col min="15868" max="15868" width="4.42578125" customWidth="1"/>
    <col min="15869" max="15869" width="1.42578125" customWidth="1"/>
    <col min="15870" max="15870" width="5.140625" customWidth="1"/>
    <col min="15871" max="15871" width="4.5703125" bestFit="1" customWidth="1"/>
    <col min="15872" max="15872" width="1.42578125" customWidth="1"/>
    <col min="15873" max="15873" width="4.85546875" customWidth="1"/>
    <col min="16116" max="16116" width="4" customWidth="1"/>
    <col min="16117" max="16117" width="28.5703125" customWidth="1"/>
    <col min="16118" max="16118" width="5" customWidth="1"/>
    <col min="16119" max="16119" width="1.42578125" customWidth="1"/>
    <col min="16120" max="16120" width="5.5703125" customWidth="1"/>
    <col min="16121" max="16121" width="4.42578125" customWidth="1"/>
    <col min="16122" max="16122" width="1.42578125" customWidth="1"/>
    <col min="16123" max="16123" width="5.42578125" customWidth="1"/>
    <col min="16124" max="16124" width="4.42578125" customWidth="1"/>
    <col min="16125" max="16125" width="1.42578125" customWidth="1"/>
    <col min="16126" max="16126" width="5.140625" customWidth="1"/>
    <col min="16127" max="16127" width="4.5703125" bestFit="1" customWidth="1"/>
    <col min="16128" max="16128" width="1.42578125" customWidth="1"/>
    <col min="16129" max="16129" width="4.85546875" customWidth="1"/>
  </cols>
  <sheetData>
    <row r="1" spans="1:13" ht="30" customHeight="1" thickBot="1" x14ac:dyDescent="0.3">
      <c r="B1"/>
      <c r="C1"/>
      <c r="D1"/>
      <c r="E1"/>
      <c r="F1"/>
      <c r="G1"/>
      <c r="H1"/>
      <c r="I1"/>
      <c r="J1"/>
      <c r="K1"/>
      <c r="L1"/>
      <c r="M1"/>
    </row>
    <row r="2" spans="1:13" ht="20.100000000000001" customHeight="1" x14ac:dyDescent="0.25">
      <c r="A2" s="233" t="s">
        <v>99</v>
      </c>
      <c r="B2" s="224" t="s">
        <v>97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6"/>
    </row>
    <row r="3" spans="1:13" ht="20.100000000000001" customHeight="1" thickBot="1" x14ac:dyDescent="0.3">
      <c r="A3" s="234"/>
      <c r="B3" s="510" t="s">
        <v>98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2"/>
    </row>
    <row r="4" spans="1:13" ht="15.75" thickBot="1" x14ac:dyDescent="0.3">
      <c r="A4" s="136" t="s">
        <v>19</v>
      </c>
      <c r="B4" s="513" t="s">
        <v>62</v>
      </c>
      <c r="C4" s="525" t="s">
        <v>63</v>
      </c>
      <c r="D4" s="531" t="s">
        <v>64</v>
      </c>
      <c r="E4" s="525" t="s">
        <v>68</v>
      </c>
      <c r="F4" s="532" t="s">
        <v>63</v>
      </c>
      <c r="G4" s="531" t="s">
        <v>64</v>
      </c>
      <c r="H4" s="532" t="s">
        <v>68</v>
      </c>
      <c r="I4" s="532" t="s">
        <v>63</v>
      </c>
      <c r="J4" s="531" t="s">
        <v>64</v>
      </c>
      <c r="K4" s="532" t="s">
        <v>68</v>
      </c>
      <c r="L4" s="532" t="s">
        <v>66</v>
      </c>
      <c r="M4" s="533" t="s">
        <v>67</v>
      </c>
    </row>
    <row r="5" spans="1:13" ht="15.75" thickBot="1" x14ac:dyDescent="0.3">
      <c r="A5" s="227" t="s">
        <v>20</v>
      </c>
      <c r="B5" s="514" t="str">
        <f>'Prezence 14.9.'!B19</f>
        <v>TJ Baník Stříbro MIX  (výběr Plzeňského kraje)</v>
      </c>
      <c r="C5" s="526">
        <f>'Prezence 14.9.'!C19</f>
        <v>3726</v>
      </c>
      <c r="D5" s="514" t="str">
        <f>'Prezence 14.9.'!D19</f>
        <v>Tolar Lukáš</v>
      </c>
      <c r="E5" s="526">
        <f>'Prezence 14.9.'!E19</f>
        <v>0</v>
      </c>
      <c r="F5" s="161">
        <f>'Prezence 14.9.'!F19</f>
        <v>770</v>
      </c>
      <c r="G5" s="161" t="str">
        <f>'Prezence 14.9.'!G19</f>
        <v>Hokr Filip</v>
      </c>
      <c r="H5" s="161">
        <f>'Prezence 14.9.'!H19</f>
        <v>0</v>
      </c>
      <c r="I5" s="161">
        <f>'Prezence 14.9.'!I19</f>
        <v>0</v>
      </c>
      <c r="J5" s="161">
        <f>'Prezence 14.9.'!J19</f>
        <v>0</v>
      </c>
      <c r="K5" s="161">
        <f>'Prezence 14.9.'!K19</f>
        <v>0</v>
      </c>
      <c r="L5" s="161" t="str">
        <f>'Prezence 14.9.'!L19</f>
        <v>Tolar Lukáš</v>
      </c>
      <c r="M5" s="161" t="str">
        <f>'Prezence 14.9.'!M19</f>
        <v>Tolar Petr</v>
      </c>
    </row>
    <row r="6" spans="1:13" ht="15.75" thickBot="1" x14ac:dyDescent="0.3">
      <c r="A6" s="227"/>
      <c r="B6" s="515" t="str">
        <f>'Prezence 14.9.'!B27</f>
        <v>MNK Modřice B</v>
      </c>
      <c r="C6" s="527">
        <f>'Prezence 14.9.'!C27</f>
        <v>5263</v>
      </c>
      <c r="D6" s="515" t="str">
        <f>'Prezence 14.9.'!D27</f>
        <v>Jonas Michal</v>
      </c>
      <c r="E6" s="527">
        <f>'Prezence 14.9.'!E27</f>
        <v>0</v>
      </c>
      <c r="F6" s="162">
        <f>'Prezence 14.9.'!F27</f>
        <v>5287</v>
      </c>
      <c r="G6" s="162" t="str">
        <f>'Prezence 14.9.'!G27</f>
        <v>Svoboda Michael</v>
      </c>
      <c r="H6" s="162">
        <f>'Prezence 14.9.'!H27</f>
        <v>0</v>
      </c>
      <c r="I6" s="162">
        <f>'Prezence 14.9.'!I27</f>
        <v>0</v>
      </c>
      <c r="J6" s="162">
        <f>'Prezence 14.9.'!J27</f>
        <v>0</v>
      </c>
      <c r="K6" s="162">
        <f>'Prezence 14.9.'!K27</f>
        <v>0</v>
      </c>
      <c r="L6" s="162" t="str">
        <f>'Prezence 14.9.'!L27</f>
        <v>Jonas Michal</v>
      </c>
      <c r="M6" s="162" t="str">
        <f>'Prezence 14.9.'!M27</f>
        <v>Laťák Richard</v>
      </c>
    </row>
    <row r="7" spans="1:13" ht="15.75" thickBot="1" x14ac:dyDescent="0.3">
      <c r="A7" s="227"/>
      <c r="B7" s="516" t="str">
        <f>'Prezence 14.9.'!B14</f>
        <v>TJ Radomyšl C</v>
      </c>
      <c r="C7" s="528">
        <f>'Prezence 14.9.'!C14</f>
        <v>5836</v>
      </c>
      <c r="D7" s="516" t="str">
        <f>'Prezence 14.9.'!D14</f>
        <v>Votava Tomáš</v>
      </c>
      <c r="E7" s="528">
        <f>'Prezence 14.9.'!E14</f>
        <v>0</v>
      </c>
      <c r="F7" s="163">
        <f>'Prezence 14.9.'!F14</f>
        <v>4561</v>
      </c>
      <c r="G7" s="163" t="str">
        <f>'Prezence 14.9.'!G14</f>
        <v>Věženský Tomáš</v>
      </c>
      <c r="H7" s="163">
        <f>'Prezence 14.9.'!H14</f>
        <v>0</v>
      </c>
      <c r="I7" s="163">
        <f>'Prezence 14.9.'!I14</f>
        <v>0</v>
      </c>
      <c r="J7" s="163">
        <f>'Prezence 14.9.'!J14</f>
        <v>0</v>
      </c>
      <c r="K7" s="163">
        <f>'Prezence 14.9.'!K14</f>
        <v>0</v>
      </c>
      <c r="L7" s="163" t="str">
        <f>'Prezence 14.9.'!L14</f>
        <v>Votava Tomáš</v>
      </c>
      <c r="M7" s="163" t="str">
        <f>'Prezence 14.9.'!M14</f>
        <v>Slavíček Josef</v>
      </c>
    </row>
    <row r="8" spans="1:13" ht="15.75" thickBot="1" x14ac:dyDescent="0.3">
      <c r="A8" s="228" t="s">
        <v>6</v>
      </c>
      <c r="B8" s="517" t="str">
        <f>'Prezence 14.9.'!B26</f>
        <v>MNK Modřice A</v>
      </c>
      <c r="C8" s="155">
        <f>'Prezence 14.9.'!C26</f>
        <v>5246</v>
      </c>
      <c r="D8" s="523" t="str">
        <f>'Prezence 14.9.'!D26</f>
        <v>Brenner Tomáš</v>
      </c>
      <c r="E8" s="155">
        <f>'Prezence 14.9.'!E26</f>
        <v>0</v>
      </c>
      <c r="F8" s="158">
        <f>'Prezence 14.9.'!F26</f>
        <v>5268</v>
      </c>
      <c r="G8" s="155" t="str">
        <f>'Prezence 14.9.'!G26</f>
        <v>Kolouch Patrik</v>
      </c>
      <c r="H8" s="155">
        <f>'Prezence 14.9.'!H26</f>
        <v>0</v>
      </c>
      <c r="I8" s="155">
        <f>'Prezence 14.9.'!I26</f>
        <v>0</v>
      </c>
      <c r="J8" s="155">
        <f>'Prezence 14.9.'!J26</f>
        <v>0</v>
      </c>
      <c r="K8" s="155">
        <f>'Prezence 14.9.'!K26</f>
        <v>0</v>
      </c>
      <c r="L8" s="155" t="str">
        <f>'Prezence 14.9.'!L26</f>
        <v>Brenner Tomáš</v>
      </c>
      <c r="M8" s="155" t="str">
        <f>'Prezence 14.9.'!M26</f>
        <v>Laťák Richard</v>
      </c>
    </row>
    <row r="9" spans="1:13" ht="15.75" thickBot="1" x14ac:dyDescent="0.3">
      <c r="A9" s="228"/>
      <c r="B9" s="518" t="str">
        <f>'Prezence 14.9.'!B9</f>
        <v xml:space="preserve">TJ Dynamo České Budějovice </v>
      </c>
      <c r="C9" s="156">
        <f>'Prezence 14.9.'!C9</f>
        <v>4774</v>
      </c>
      <c r="D9" s="521" t="str">
        <f>'Prezence 14.9.'!D9</f>
        <v>Chvátal David</v>
      </c>
      <c r="E9" s="156">
        <f>'Prezence 14.9.'!E9</f>
        <v>0</v>
      </c>
      <c r="F9" s="159">
        <f>'Prezence 14.9.'!F9</f>
        <v>5857</v>
      </c>
      <c r="G9" s="156" t="str">
        <f>'Prezence 14.9.'!G9</f>
        <v>Novotný Jan</v>
      </c>
      <c r="H9" s="156">
        <f>'Prezence 14.9.'!H9</f>
        <v>0</v>
      </c>
      <c r="I9" s="156">
        <f>'Prezence 14.9.'!I9</f>
        <v>6642</v>
      </c>
      <c r="J9" s="156" t="str">
        <f>'Prezence 14.9.'!J9</f>
        <v>Škoda Petr</v>
      </c>
      <c r="K9" s="156">
        <f>'Prezence 14.9.'!K9</f>
        <v>0</v>
      </c>
      <c r="L9" s="156" t="str">
        <f>'Prezence 14.9.'!L9</f>
        <v>Chvátal David</v>
      </c>
      <c r="M9" s="156" t="str">
        <f>'Prezence 14.9.'!M9</f>
        <v>Vašvader Emanuel</v>
      </c>
    </row>
    <row r="10" spans="1:13" ht="15.75" thickBot="1" x14ac:dyDescent="0.3">
      <c r="A10" s="228"/>
      <c r="B10" s="519" t="str">
        <f>'Prezence 14.9.'!B20</f>
        <v xml:space="preserve">TJ Baník Stříbro </v>
      </c>
      <c r="C10" s="157">
        <f>'Prezence 14.9.'!C20</f>
        <v>3727</v>
      </c>
      <c r="D10" s="524" t="str">
        <f>'Prezence 14.9.'!D20</f>
        <v>Nozar Dominik</v>
      </c>
      <c r="E10" s="157">
        <f>'Prezence 14.9.'!E20</f>
        <v>0</v>
      </c>
      <c r="F10" s="160">
        <f>'Prezence 14.9.'!F20</f>
        <v>4527</v>
      </c>
      <c r="G10" s="157" t="str">
        <f>'Prezence 14.9.'!G20</f>
        <v>Sobotka Filip</v>
      </c>
      <c r="H10" s="157">
        <f>'Prezence 14.9.'!H20</f>
        <v>0</v>
      </c>
      <c r="I10" s="157">
        <f>'Prezence 14.9.'!I20</f>
        <v>5180</v>
      </c>
      <c r="J10" s="157" t="str">
        <f>'Prezence 14.9.'!J20</f>
        <v>Kopejtko Jakub</v>
      </c>
      <c r="K10" s="157">
        <f>'Prezence 14.9.'!K20</f>
        <v>0</v>
      </c>
      <c r="L10" s="157" t="str">
        <f>'Prezence 14.9.'!L20</f>
        <v>Nozar Dominik</v>
      </c>
      <c r="M10" s="157" t="str">
        <f>'Prezence 14.9.'!M20</f>
        <v>Nozar Miroslav</v>
      </c>
    </row>
    <row r="11" spans="1:13" x14ac:dyDescent="0.25">
      <c r="A11" s="229" t="s">
        <v>21</v>
      </c>
      <c r="B11" s="520" t="str">
        <f>'Prezence 14.9.'!B23</f>
        <v>TJ Peklo nad Zdobnicí A</v>
      </c>
      <c r="C11" s="529">
        <f>'Prezence 14.9.'!C23</f>
        <v>3981</v>
      </c>
      <c r="D11" s="520" t="str">
        <f>'Prezence 14.9.'!D23</f>
        <v>Fries Ondřej</v>
      </c>
      <c r="E11" s="529">
        <f>'Prezence 14.9.'!E23</f>
        <v>0</v>
      </c>
      <c r="F11" s="164">
        <f>'Prezence 14.9.'!F23</f>
        <v>3072</v>
      </c>
      <c r="G11" s="164" t="str">
        <f>'Prezence 14.9.'!G23</f>
        <v>Čižinský Josef</v>
      </c>
      <c r="H11" s="164">
        <f>'Prezence 14.9.'!H23</f>
        <v>0</v>
      </c>
      <c r="I11" s="164">
        <f>'Prezence 14.9.'!I23</f>
        <v>0</v>
      </c>
      <c r="J11" s="164">
        <f>'Prezence 14.9.'!J23</f>
        <v>0</v>
      </c>
      <c r="K11" s="164">
        <f>'Prezence 14.9.'!K23</f>
        <v>0</v>
      </c>
      <c r="L11" s="164" t="str">
        <f>'Prezence 14.9.'!L23</f>
        <v>Fries Ondřej</v>
      </c>
      <c r="M11" s="164" t="str">
        <f>'Prezence 14.9.'!M23</f>
        <v>Hostinský Michal</v>
      </c>
    </row>
    <row r="12" spans="1:13" x14ac:dyDescent="0.25">
      <c r="A12" s="230"/>
      <c r="B12" s="521" t="str">
        <f>'Prezence 14.9.'!B13</f>
        <v>TJ Radomyšl B</v>
      </c>
      <c r="C12" s="156">
        <f>'Prezence 14.9.'!C13</f>
        <v>4462</v>
      </c>
      <c r="D12" s="521" t="str">
        <f>'Prezence 14.9.'!D13</f>
        <v>Vachulka Adam</v>
      </c>
      <c r="E12" s="156">
        <f>'Prezence 14.9.'!E13</f>
        <v>0</v>
      </c>
      <c r="F12" s="159">
        <f>'Prezence 14.9.'!F13</f>
        <v>5835</v>
      </c>
      <c r="G12" s="159" t="str">
        <f>'Prezence 14.9.'!G13</f>
        <v>Havlík Tomáš</v>
      </c>
      <c r="H12" s="159">
        <f>'Prezence 14.9.'!H13</f>
        <v>0</v>
      </c>
      <c r="I12" s="159">
        <f>'Prezence 14.9.'!I13</f>
        <v>0</v>
      </c>
      <c r="J12" s="159">
        <f>'Prezence 14.9.'!J13</f>
        <v>0</v>
      </c>
      <c r="K12" s="159">
        <f>'Prezence 14.9.'!K13</f>
        <v>0</v>
      </c>
      <c r="L12" s="159" t="str">
        <f>'Prezence 14.9.'!L13</f>
        <v>Vachulka Adam</v>
      </c>
      <c r="M12" s="159" t="str">
        <f>'Prezence 14.9.'!M13</f>
        <v>Slavíček Josef</v>
      </c>
    </row>
    <row r="13" spans="1:13" ht="14.45" customHeight="1" thickBot="1" x14ac:dyDescent="0.3">
      <c r="A13" s="231"/>
      <c r="B13" s="522" t="str">
        <f>'Prezence 14.9.'!B28</f>
        <v>MNK Modřice C</v>
      </c>
      <c r="C13" s="530">
        <f>'Prezence 14.9.'!C28</f>
        <v>6006</v>
      </c>
      <c r="D13" s="522" t="str">
        <f>'Prezence 14.9.'!D28</f>
        <v>Sluka Tomáš</v>
      </c>
      <c r="E13" s="530">
        <f>'Prezence 14.9.'!E28</f>
        <v>0</v>
      </c>
      <c r="F13" s="165">
        <f>'Prezence 14.9.'!F28</f>
        <v>5277</v>
      </c>
      <c r="G13" s="165" t="str">
        <f>'Prezence 14.9.'!G28</f>
        <v>Nesnídal Štěpán</v>
      </c>
      <c r="H13" s="165">
        <f>'Prezence 14.9.'!H28</f>
        <v>0</v>
      </c>
      <c r="I13" s="165">
        <f>'Prezence 14.9.'!I28</f>
        <v>0</v>
      </c>
      <c r="J13" s="165">
        <f>'Prezence 14.9.'!J28</f>
        <v>0</v>
      </c>
      <c r="K13" s="165">
        <f>'Prezence 14.9.'!K28</f>
        <v>0</v>
      </c>
      <c r="L13" s="165" t="str">
        <f>'Prezence 14.9.'!L28</f>
        <v>Sluka Tomáš</v>
      </c>
      <c r="M13" s="165" t="str">
        <f>'Prezence 14.9.'!M28</f>
        <v>Laťák Richard</v>
      </c>
    </row>
    <row r="14" spans="1:13" x14ac:dyDescent="0.25">
      <c r="A14" s="232" t="s">
        <v>0</v>
      </c>
      <c r="B14" s="523" t="str">
        <f>'Prezence 14.9.'!B12</f>
        <v>TJ Radomyšl A</v>
      </c>
      <c r="C14" s="155">
        <f>'Prezence 14.9.'!C12</f>
        <v>3127</v>
      </c>
      <c r="D14" s="523" t="str">
        <f>'Prezence 14.9.'!D12</f>
        <v>Votava Lukáš</v>
      </c>
      <c r="E14" s="155">
        <f>'Prezence 14.9.'!E12</f>
        <v>0</v>
      </c>
      <c r="F14" s="158">
        <f>'Prezence 14.9.'!F12</f>
        <v>3137</v>
      </c>
      <c r="G14" s="158" t="str">
        <f>'Prezence 14.9.'!G12</f>
        <v>Ježek Tomáš</v>
      </c>
      <c r="H14" s="158">
        <f>'Prezence 14.9.'!H12</f>
        <v>0</v>
      </c>
      <c r="I14" s="158">
        <f>'Prezence 14.9.'!I12</f>
        <v>0</v>
      </c>
      <c r="J14" s="158">
        <f>'Prezence 14.9.'!J12</f>
        <v>0</v>
      </c>
      <c r="K14" s="158">
        <f>'Prezence 14.9.'!K12</f>
        <v>0</v>
      </c>
      <c r="L14" s="158" t="str">
        <f>'Prezence 14.9.'!L12</f>
        <v>Votava Lukáš</v>
      </c>
      <c r="M14" s="158" t="str">
        <f>'Prezence 14.9.'!M12</f>
        <v>Slavíček Josef</v>
      </c>
    </row>
    <row r="15" spans="1:13" x14ac:dyDescent="0.25">
      <c r="A15" s="230"/>
      <c r="B15" s="521" t="str">
        <f>'Prezence 14.9.'!B30</f>
        <v>Unitop SKP Žďár nad Sázavou, z.</v>
      </c>
      <c r="C15" s="156">
        <f>'Prezence 14.9.'!C30</f>
        <v>5227</v>
      </c>
      <c r="D15" s="521" t="str">
        <f>'Prezence 14.9.'!D30</f>
        <v>Fňukal Radek</v>
      </c>
      <c r="E15" s="156">
        <f>'Prezence 14.9.'!E30</f>
        <v>0</v>
      </c>
      <c r="F15" s="159">
        <f>'Prezence 14.9.'!F30</f>
        <v>5960</v>
      </c>
      <c r="G15" s="159" t="str">
        <f>'Prezence 14.9.'!G30</f>
        <v>Krmášek David</v>
      </c>
      <c r="H15" s="159">
        <f>'Prezence 14.9.'!H30</f>
        <v>0</v>
      </c>
      <c r="I15" s="159">
        <f>'Prezence 14.9.'!I30</f>
        <v>0</v>
      </c>
      <c r="J15" s="159">
        <f>'Prezence 14.9.'!J30</f>
        <v>0</v>
      </c>
      <c r="K15" s="159">
        <f>'Prezence 14.9.'!K30</f>
        <v>0</v>
      </c>
      <c r="L15" s="159" t="str">
        <f>'Prezence 14.9.'!L30</f>
        <v>Fňukal Radek</v>
      </c>
      <c r="M15" s="159" t="str">
        <f>'Prezence 14.9.'!M30</f>
        <v>Sládek František</v>
      </c>
    </row>
    <row r="16" spans="1:13" ht="14.45" customHeight="1" thickBot="1" x14ac:dyDescent="0.3">
      <c r="A16" s="235"/>
      <c r="B16" s="524" t="str">
        <f>'Prezence 14.9.'!B24</f>
        <v>TJ Peklo nad Zdobnicí B</v>
      </c>
      <c r="C16" s="157">
        <f>'Prezence 14.9.'!C24</f>
        <v>4653</v>
      </c>
      <c r="D16" s="524" t="str">
        <f>'Prezence 14.9.'!D24</f>
        <v>Ferebauer Adam</v>
      </c>
      <c r="E16" s="157">
        <f>'Prezence 14.9.'!E24</f>
        <v>0</v>
      </c>
      <c r="F16" s="160">
        <f>'Prezence 14.9.'!F24</f>
        <v>6041</v>
      </c>
      <c r="G16" s="160" t="str">
        <f>'Prezence 14.9.'!G24</f>
        <v>Kopecký Vojtěch</v>
      </c>
      <c r="H16" s="160">
        <f>'Prezence 14.9.'!H24</f>
        <v>0</v>
      </c>
      <c r="I16" s="160">
        <f>'Prezence 14.9.'!I24</f>
        <v>6037</v>
      </c>
      <c r="J16" s="160" t="str">
        <f>'Prezence 14.9.'!J24</f>
        <v>Kotyza Lukáš</v>
      </c>
      <c r="K16" s="160">
        <f>'Prezence 14.9.'!K24</f>
        <v>0</v>
      </c>
      <c r="L16" s="160" t="str">
        <f>'Prezence 14.9.'!L24</f>
        <v>Ferebauer Adam</v>
      </c>
      <c r="M16" s="160" t="str">
        <f>'Prezence 14.9.'!M24</f>
        <v>Hostinský Michal</v>
      </c>
    </row>
    <row r="17" spans="1:13" x14ac:dyDescent="0.25">
      <c r="A17" s="229" t="s">
        <v>42</v>
      </c>
      <c r="B17" s="520" t="str">
        <f>'Prezence 14.9.'!B15</f>
        <v>TJ Sokol Holice A</v>
      </c>
      <c r="C17" s="529">
        <f>'Prezence 14.9.'!C15</f>
        <v>2749</v>
      </c>
      <c r="D17" s="520" t="str">
        <f>'Prezence 14.9.'!D15</f>
        <v>Pohl Václav</v>
      </c>
      <c r="E17" s="529">
        <f>'Prezence 14.9.'!E15</f>
        <v>0</v>
      </c>
      <c r="F17" s="164">
        <f>'Prezence 14.9.'!F15</f>
        <v>4397</v>
      </c>
      <c r="G17" s="164" t="str">
        <f>'Prezence 14.9.'!G15</f>
        <v>Dreiseitl Jiří</v>
      </c>
      <c r="H17" s="164">
        <f>'Prezence 14.9.'!H15</f>
        <v>0</v>
      </c>
      <c r="I17" s="164">
        <f>'Prezence 14.9.'!I15</f>
        <v>0</v>
      </c>
      <c r="J17" s="164">
        <f>'Prezence 14.9.'!J15</f>
        <v>0</v>
      </c>
      <c r="K17" s="164">
        <f>'Prezence 14.9.'!K15</f>
        <v>0</v>
      </c>
      <c r="L17" s="164" t="str">
        <f>'Prezence 14.9.'!L15</f>
        <v>Pohl Václav</v>
      </c>
      <c r="M17" s="164" t="str">
        <f>'Prezence 14.9.'!M15</f>
        <v>Líbal Marek</v>
      </c>
    </row>
    <row r="18" spans="1:13" x14ac:dyDescent="0.25">
      <c r="A18" s="230"/>
      <c r="B18" s="521" t="str">
        <f>'Prezence 14.9.'!B29</f>
        <v>TJ Slavoj Český Brod MIX</v>
      </c>
      <c r="C18" s="156">
        <f>'Prezence 14.9.'!C29</f>
        <v>5903</v>
      </c>
      <c r="D18" s="521" t="str">
        <f>'Prezence 14.9.'!D29</f>
        <v>Jedlička Martin</v>
      </c>
      <c r="E18" s="156">
        <f>'Prezence 14.9.'!E29</f>
        <v>0</v>
      </c>
      <c r="F18" s="159">
        <f>'Prezence 14.9.'!F29</f>
        <v>4485</v>
      </c>
      <c r="G18" s="159" t="str">
        <f>'Prezence 14.9.'!G29</f>
        <v>Loffelmann Tomáš</v>
      </c>
      <c r="H18" s="159">
        <f>'Prezence 14.9.'!H29</f>
        <v>0</v>
      </c>
      <c r="I18" s="159">
        <f>'Prezence 14.9.'!I29</f>
        <v>0</v>
      </c>
      <c r="J18" s="159">
        <f>'Prezence 14.9.'!J29</f>
        <v>0</v>
      </c>
      <c r="K18" s="159">
        <f>'Prezence 14.9.'!K29</f>
        <v>0</v>
      </c>
      <c r="L18" s="159" t="str">
        <f>'Prezence 14.9.'!L29</f>
        <v>Jedlička Martin</v>
      </c>
      <c r="M18" s="159" t="str">
        <f>'Prezence 14.9.'!M29</f>
        <v>Flekač Martin</v>
      </c>
    </row>
    <row r="19" spans="1:13" ht="14.45" customHeight="1" thickBot="1" x14ac:dyDescent="0.3">
      <c r="A19" s="231"/>
      <c r="B19" s="522" t="str">
        <f>'Prezence 14.9.'!B18</f>
        <v xml:space="preserve">TJ Pankrác </v>
      </c>
      <c r="C19" s="530">
        <f>'Prezence 14.9.'!C18</f>
        <v>5573</v>
      </c>
      <c r="D19" s="522" t="str">
        <f>'Prezence 14.9.'!D18</f>
        <v>Talpa Oliver</v>
      </c>
      <c r="E19" s="530">
        <f>'Prezence 14.9.'!E18</f>
        <v>0</v>
      </c>
      <c r="F19" s="165">
        <f>'Prezence 14.9.'!F18</f>
        <v>7084</v>
      </c>
      <c r="G19" s="165" t="str">
        <f>'Prezence 14.9.'!G18</f>
        <v>Hanžl Jiří</v>
      </c>
      <c r="H19" s="165">
        <f>'Prezence 14.9.'!H18</f>
        <v>0</v>
      </c>
      <c r="I19" s="165">
        <f>'Prezence 14.9.'!I18</f>
        <v>0</v>
      </c>
      <c r="J19" s="165">
        <f>'Prezence 14.9.'!J18</f>
        <v>0</v>
      </c>
      <c r="K19" s="165">
        <f>'Prezence 14.9.'!K18</f>
        <v>0</v>
      </c>
      <c r="L19" s="165" t="str">
        <f>'Prezence 14.9.'!L18</f>
        <v>Talpa Oliver</v>
      </c>
      <c r="M19" s="165" t="str">
        <f>'Prezence 14.9.'!M18</f>
        <v>Aberle Pavlína</v>
      </c>
    </row>
    <row r="20" spans="1:13" x14ac:dyDescent="0.25">
      <c r="A20" s="229" t="s">
        <v>43</v>
      </c>
      <c r="B20" s="523" t="str">
        <f>'Prezence 14.9.'!B25</f>
        <v>SK Šacung Benešov 1947</v>
      </c>
      <c r="C20" s="155">
        <f>'Prezence 14.9.'!C25</f>
        <v>3168</v>
      </c>
      <c r="D20" s="523" t="str">
        <f>'Prezence 14.9.'!D25</f>
        <v>Krunert Lukáš</v>
      </c>
      <c r="E20" s="155">
        <f>'Prezence 14.9.'!E25</f>
        <v>0</v>
      </c>
      <c r="F20" s="158">
        <f>'Prezence 14.9.'!F25</f>
        <v>2273</v>
      </c>
      <c r="G20" s="158" t="str">
        <f>'Prezence 14.9.'!G25</f>
        <v>Šperlík Jan</v>
      </c>
      <c r="H20" s="158">
        <f>'Prezence 14.9.'!H25</f>
        <v>0</v>
      </c>
      <c r="I20" s="158">
        <f>'Prezence 14.9.'!I25</f>
        <v>0</v>
      </c>
      <c r="J20" s="158">
        <f>'Prezence 14.9.'!J25</f>
        <v>0</v>
      </c>
      <c r="K20" s="158">
        <f>'Prezence 14.9.'!K25</f>
        <v>0</v>
      </c>
      <c r="L20" s="158" t="str">
        <f>'Prezence 14.9.'!L25</f>
        <v>Krunert Lukáš</v>
      </c>
      <c r="M20" s="158" t="str">
        <f>'Prezence 14.9.'!M25</f>
        <v>Hanuš Tomáš</v>
      </c>
    </row>
    <row r="21" spans="1:13" x14ac:dyDescent="0.25">
      <c r="A21" s="230"/>
      <c r="B21" s="521" t="str">
        <f>'Prezence 14.9.'!B10</f>
        <v>Areál Club Zruč-Senec A</v>
      </c>
      <c r="C21" s="156">
        <f>'Prezence 14.9.'!C10</f>
        <v>2769</v>
      </c>
      <c r="D21" s="521" t="str">
        <f>'Prezence 14.9.'!D10</f>
        <v>Rott Tomáš</v>
      </c>
      <c r="E21" s="156">
        <f>'Prezence 14.9.'!E10</f>
        <v>0</v>
      </c>
      <c r="F21" s="159">
        <f>'Prezence 14.9.'!F10</f>
        <v>5139</v>
      </c>
      <c r="G21" s="159" t="str">
        <f>'Prezence 14.9.'!G10</f>
        <v>Suchý Michal</v>
      </c>
      <c r="H21" s="159">
        <f>'Prezence 14.9.'!H10</f>
        <v>0</v>
      </c>
      <c r="I21" s="159">
        <f>'Prezence 14.9.'!I10</f>
        <v>0</v>
      </c>
      <c r="J21" s="159">
        <f>'Prezence 14.9.'!J10</f>
        <v>0</v>
      </c>
      <c r="K21" s="159">
        <f>'Prezence 14.9.'!K10</f>
        <v>0</v>
      </c>
      <c r="L21" s="159" t="str">
        <f>'Prezence 14.9.'!L10</f>
        <v>Rott Tomáš</v>
      </c>
      <c r="M21" s="159" t="str">
        <f>'Prezence 14.9.'!M10</f>
        <v>Boček Jakub</v>
      </c>
    </row>
    <row r="22" spans="1:13" ht="14.45" customHeight="1" thickBot="1" x14ac:dyDescent="0.3">
      <c r="A22" s="231"/>
      <c r="B22" s="524" t="str">
        <f>'Prezence 14.9.'!B17</f>
        <v>TJ Sokol Holice C</v>
      </c>
      <c r="C22" s="157">
        <f>'Prezence 14.9.'!C17</f>
        <v>6257</v>
      </c>
      <c r="D22" s="524" t="str">
        <f>'Prezence 14.9.'!D17</f>
        <v>Kubový Matěj</v>
      </c>
      <c r="E22" s="157">
        <f>'Prezence 14.9.'!E17</f>
        <v>0</v>
      </c>
      <c r="F22" s="160">
        <f>'Prezence 14.9.'!F17</f>
        <v>6029</v>
      </c>
      <c r="G22" s="160" t="str">
        <f>'Prezence 14.9.'!G17</f>
        <v>Vohradník Vít</v>
      </c>
      <c r="H22" s="160">
        <f>'Prezence 14.9.'!H17</f>
        <v>0</v>
      </c>
      <c r="I22" s="160">
        <f>'Prezence 14.9.'!I17</f>
        <v>0</v>
      </c>
      <c r="J22" s="160">
        <f>'Prezence 14.9.'!J17</f>
        <v>0</v>
      </c>
      <c r="K22" s="160">
        <f>'Prezence 14.9.'!K17</f>
        <v>0</v>
      </c>
      <c r="L22" s="160" t="str">
        <f>'Prezence 14.9.'!L17</f>
        <v>Kubový Matěj</v>
      </c>
      <c r="M22" s="160" t="str">
        <f>'Prezence 14.9.'!M17</f>
        <v>Křepelka Lubomír st.</v>
      </c>
    </row>
    <row r="23" spans="1:13" x14ac:dyDescent="0.25">
      <c r="A23" s="229" t="s">
        <v>44</v>
      </c>
      <c r="B23" s="523" t="str">
        <f>'Prezence 14.9.'!B5</f>
        <v>TJ Spartak Čelákovice A</v>
      </c>
      <c r="C23" s="155">
        <f>'Prezence 14.9.'!C5</f>
        <v>4486</v>
      </c>
      <c r="D23" s="523" t="str">
        <f>'Prezence 14.9.'!D5</f>
        <v>Matura Dainel</v>
      </c>
      <c r="E23" s="155">
        <f>'Prezence 14.9.'!E5</f>
        <v>0</v>
      </c>
      <c r="F23" s="158">
        <f>'Prezence 14.9.'!F5</f>
        <v>5435</v>
      </c>
      <c r="G23" s="158" t="str">
        <f>'Prezence 14.9.'!G5</f>
        <v>Hejtík Dominik</v>
      </c>
      <c r="H23" s="158">
        <f>'Prezence 14.9.'!H5</f>
        <v>0</v>
      </c>
      <c r="I23" s="158">
        <f>'Prezence 14.9.'!I5</f>
        <v>0</v>
      </c>
      <c r="J23" s="158">
        <f>'Prezence 14.9.'!J5</f>
        <v>0</v>
      </c>
      <c r="K23" s="158">
        <f>'Prezence 14.9.'!K5</f>
        <v>0</v>
      </c>
      <c r="L23" s="158" t="str">
        <f>'Prezence 14.9.'!L5</f>
        <v>Matura Dainel</v>
      </c>
      <c r="M23" s="158" t="str">
        <f>'Prezence 14.9.'!M5</f>
        <v>Doucek Michal</v>
      </c>
    </row>
    <row r="24" spans="1:13" x14ac:dyDescent="0.25">
      <c r="A24" s="230"/>
      <c r="B24" s="521" t="str">
        <f>'Prezence 14.9.'!B21</f>
        <v xml:space="preserve">SK Liapor - Witte Karlovy Vary A </v>
      </c>
      <c r="C24" s="156">
        <f>'Prezence 14.9.'!C21</f>
        <v>2154</v>
      </c>
      <c r="D24" s="521" t="str">
        <f>'Prezence 14.9.'!D21</f>
        <v>Henzl Adam</v>
      </c>
      <c r="E24" s="156">
        <f>'Prezence 14.9.'!E21</f>
        <v>0</v>
      </c>
      <c r="F24" s="159">
        <f>'Prezence 14.9.'!F21</f>
        <v>3543</v>
      </c>
      <c r="G24" s="159" t="str">
        <f>'Prezence 14.9.'!G21</f>
        <v>Henzl Šimon</v>
      </c>
      <c r="H24" s="159">
        <f>'Prezence 14.9.'!H21</f>
        <v>0</v>
      </c>
      <c r="I24" s="159">
        <f>'Prezence 14.9.'!I21</f>
        <v>0</v>
      </c>
      <c r="J24" s="159">
        <f>'Prezence 14.9.'!J21</f>
        <v>0</v>
      </c>
      <c r="K24" s="159">
        <f>'Prezence 14.9.'!K21</f>
        <v>0</v>
      </c>
      <c r="L24" s="159" t="str">
        <f>'Prezence 14.9.'!L21</f>
        <v>Henzl Adam</v>
      </c>
      <c r="M24" s="159" t="str">
        <f>'Prezence 14.9.'!M21</f>
        <v>Hlavatý Vladimír</v>
      </c>
    </row>
    <row r="25" spans="1:13" ht="15.75" thickBot="1" x14ac:dyDescent="0.3">
      <c r="A25" s="231"/>
      <c r="B25" s="524" t="str">
        <f>'Prezence 14.9.'!B11</f>
        <v>Areál Club Zruč-Senec B</v>
      </c>
      <c r="C25" s="157">
        <f>'Prezence 14.9.'!C11</f>
        <v>6991</v>
      </c>
      <c r="D25" s="524" t="str">
        <f>'Prezence 14.9.'!D11</f>
        <v>Šůcha Lukáš</v>
      </c>
      <c r="E25" s="157">
        <f>'Prezence 14.9.'!E11</f>
        <v>0</v>
      </c>
      <c r="F25" s="160">
        <f>'Prezence 14.9.'!F11</f>
        <v>2771</v>
      </c>
      <c r="G25" s="160" t="str">
        <f>'Prezence 14.9.'!G11</f>
        <v>Hynek Michal</v>
      </c>
      <c r="H25" s="160">
        <f>'Prezence 14.9.'!H11</f>
        <v>0</v>
      </c>
      <c r="I25" s="160">
        <f>'Prezence 14.9.'!I11</f>
        <v>0</v>
      </c>
      <c r="J25" s="160">
        <f>'Prezence 14.9.'!J11</f>
        <v>0</v>
      </c>
      <c r="K25" s="160">
        <f>'Prezence 14.9.'!K11</f>
        <v>0</v>
      </c>
      <c r="L25" s="160" t="str">
        <f>'Prezence 14.9.'!L11</f>
        <v>Šůcha Lukáš</v>
      </c>
      <c r="M25" s="160" t="str">
        <f>'Prezence 14.9.'!M11</f>
        <v>Boček Jakub</v>
      </c>
    </row>
    <row r="26" spans="1:13" x14ac:dyDescent="0.25">
      <c r="A26" s="232" t="s">
        <v>45</v>
      </c>
      <c r="B26" s="520" t="str">
        <f>'Prezence 14.9.'!B16</f>
        <v>TJ Sokol Holice B</v>
      </c>
      <c r="C26" s="529">
        <f>'Prezence 14.9.'!C16</f>
        <v>6027</v>
      </c>
      <c r="D26" s="520" t="str">
        <f>'Prezence 14.9.'!D16</f>
        <v>Veselý Dominik</v>
      </c>
      <c r="E26" s="529">
        <f>'Prezence 14.9.'!E16</f>
        <v>0</v>
      </c>
      <c r="F26" s="164">
        <f>'Prezence 14.9.'!F16</f>
        <v>6028</v>
      </c>
      <c r="G26" s="164" t="str">
        <f>'Prezence 14.9.'!G16</f>
        <v>Vojtíšek Marek</v>
      </c>
      <c r="H26" s="164">
        <f>'Prezence 14.9.'!H16</f>
        <v>0</v>
      </c>
      <c r="I26" s="164">
        <f>'Prezence 14.9.'!I16</f>
        <v>6030</v>
      </c>
      <c r="J26" s="164" t="str">
        <f>'Prezence 14.9.'!J16</f>
        <v>Sochůrek Tomáš</v>
      </c>
      <c r="K26" s="164">
        <f>'Prezence 14.9.'!K16</f>
        <v>0</v>
      </c>
      <c r="L26" s="164" t="str">
        <f>'Prezence 14.9.'!L16</f>
        <v>Veselý Dominik</v>
      </c>
      <c r="M26" s="164" t="str">
        <f>'Prezence 14.9.'!M16</f>
        <v>Líbal Marek</v>
      </c>
    </row>
    <row r="27" spans="1:13" x14ac:dyDescent="0.25">
      <c r="A27" s="230"/>
      <c r="B27" s="521" t="str">
        <f>'Prezence 14.9.'!B6</f>
        <v>TJ Spartak Čelákovice B</v>
      </c>
      <c r="C27" s="156">
        <f>'Prezence 14.9.'!C6</f>
        <v>3983</v>
      </c>
      <c r="D27" s="521" t="str">
        <f>'Prezence 14.9.'!D6</f>
        <v>Nesládek Petr</v>
      </c>
      <c r="E27" s="156">
        <f>'Prezence 14.9.'!E6</f>
        <v>0</v>
      </c>
      <c r="F27" s="159">
        <f>'Prezence 14.9.'!F6</f>
        <v>3984</v>
      </c>
      <c r="G27" s="159" t="str">
        <f>'Prezence 14.9.'!G6</f>
        <v>Seidl Filip</v>
      </c>
      <c r="H27" s="159">
        <f>'Prezence 14.9.'!H6</f>
        <v>0</v>
      </c>
      <c r="I27" s="159">
        <f>'Prezence 14.9.'!I6</f>
        <v>0</v>
      </c>
      <c r="J27" s="159">
        <f>'Prezence 14.9.'!J6</f>
        <v>0</v>
      </c>
      <c r="K27" s="159">
        <f>'Prezence 14.9.'!K6</f>
        <v>0</v>
      </c>
      <c r="L27" s="159" t="str">
        <f>'Prezence 14.9.'!L6</f>
        <v>Nesládek Petr</v>
      </c>
      <c r="M27" s="159" t="str">
        <f>'Prezence 14.9.'!M6</f>
        <v>Doucek Michal</v>
      </c>
    </row>
    <row r="28" spans="1:13" ht="15.75" thickBot="1" x14ac:dyDescent="0.3">
      <c r="A28" s="231"/>
      <c r="B28" s="524" t="str">
        <f>'Prezence 14.9.'!B22</f>
        <v>SK Liapor - Witte Karlovy Vary B</v>
      </c>
      <c r="C28" s="157">
        <f>'Prezence 14.9.'!C22</f>
        <v>3659</v>
      </c>
      <c r="D28" s="524" t="str">
        <f>'Prezence 14.9.'!D22</f>
        <v>Rendl Zdeněk</v>
      </c>
      <c r="E28" s="157">
        <f>'Prezence 14.9.'!E22</f>
        <v>0</v>
      </c>
      <c r="F28" s="160">
        <f>'Prezence 14.9.'!F22</f>
        <v>6614</v>
      </c>
      <c r="G28" s="160" t="str">
        <f>'Prezence 14.9.'!G22</f>
        <v>Gregor Pavel</v>
      </c>
      <c r="H28" s="160">
        <f>'Prezence 14.9.'!H22</f>
        <v>0</v>
      </c>
      <c r="I28" s="160">
        <f>'Prezence 14.9.'!I22</f>
        <v>0</v>
      </c>
      <c r="J28" s="160">
        <f>'Prezence 14.9.'!J22</f>
        <v>0</v>
      </c>
      <c r="K28" s="160">
        <f>'Prezence 14.9.'!K22</f>
        <v>0</v>
      </c>
      <c r="L28" s="160" t="str">
        <f>'Prezence 14.9.'!L22</f>
        <v>Rendl Zdeněk</v>
      </c>
      <c r="M28" s="160" t="str">
        <f>'Prezence 14.9.'!M22</f>
        <v>Dutka Jiří</v>
      </c>
    </row>
    <row r="29" spans="1:13" x14ac:dyDescent="0.25">
      <c r="B29" s="64"/>
      <c r="C29" s="64"/>
      <c r="D29" s="64"/>
      <c r="E29" s="64"/>
      <c r="F29" s="64"/>
      <c r="G29" s="64"/>
      <c r="H29" s="64"/>
      <c r="I29" s="135"/>
      <c r="J29" s="135"/>
      <c r="K29" s="135"/>
      <c r="L29" s="65"/>
    </row>
    <row r="30" spans="1:13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</row>
  </sheetData>
  <mergeCells count="11">
    <mergeCell ref="A17:A19"/>
    <mergeCell ref="A20:A22"/>
    <mergeCell ref="A23:A25"/>
    <mergeCell ref="A26:A28"/>
    <mergeCell ref="A2:A3"/>
    <mergeCell ref="A14:A16"/>
    <mergeCell ref="B2:M2"/>
    <mergeCell ref="B3:M3"/>
    <mergeCell ref="A5:A7"/>
    <mergeCell ref="A8:A10"/>
    <mergeCell ref="A11:A1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  <pageSetUpPr fitToPage="1"/>
  </sheetPr>
  <dimension ref="A1:Q134"/>
  <sheetViews>
    <sheetView showGridLines="0" zoomScale="70" zoomScaleNormal="70" workbookViewId="0">
      <selection activeCell="G23" sqref="G23"/>
    </sheetView>
  </sheetViews>
  <sheetFormatPr defaultRowHeight="12.75" x14ac:dyDescent="0.2"/>
  <cols>
    <col min="1" max="1" width="9.140625" style="10"/>
    <col min="2" max="6" width="40.7109375" style="10" customWidth="1"/>
    <col min="7" max="7" width="27.140625" style="10" customWidth="1"/>
    <col min="8" max="258" width="8.85546875" style="10"/>
    <col min="259" max="259" width="28.42578125" style="10" customWidth="1"/>
    <col min="260" max="260" width="33.140625" style="10" customWidth="1"/>
    <col min="261" max="261" width="32.42578125" style="10" customWidth="1"/>
    <col min="262" max="262" width="28" style="10" customWidth="1"/>
    <col min="263" max="514" width="8.85546875" style="10"/>
    <col min="515" max="515" width="28.42578125" style="10" customWidth="1"/>
    <col min="516" max="516" width="33.140625" style="10" customWidth="1"/>
    <col min="517" max="517" width="32.42578125" style="10" customWidth="1"/>
    <col min="518" max="518" width="28" style="10" customWidth="1"/>
    <col min="519" max="770" width="8.85546875" style="10"/>
    <col min="771" max="771" width="28.42578125" style="10" customWidth="1"/>
    <col min="772" max="772" width="33.140625" style="10" customWidth="1"/>
    <col min="773" max="773" width="32.42578125" style="10" customWidth="1"/>
    <col min="774" max="774" width="28" style="10" customWidth="1"/>
    <col min="775" max="1026" width="8.85546875" style="10"/>
    <col min="1027" max="1027" width="28.42578125" style="10" customWidth="1"/>
    <col min="1028" max="1028" width="33.140625" style="10" customWidth="1"/>
    <col min="1029" max="1029" width="32.42578125" style="10" customWidth="1"/>
    <col min="1030" max="1030" width="28" style="10" customWidth="1"/>
    <col min="1031" max="1282" width="8.85546875" style="10"/>
    <col min="1283" max="1283" width="28.42578125" style="10" customWidth="1"/>
    <col min="1284" max="1284" width="33.140625" style="10" customWidth="1"/>
    <col min="1285" max="1285" width="32.42578125" style="10" customWidth="1"/>
    <col min="1286" max="1286" width="28" style="10" customWidth="1"/>
    <col min="1287" max="1538" width="8.85546875" style="10"/>
    <col min="1539" max="1539" width="28.42578125" style="10" customWidth="1"/>
    <col min="1540" max="1540" width="33.140625" style="10" customWidth="1"/>
    <col min="1541" max="1541" width="32.42578125" style="10" customWidth="1"/>
    <col min="1542" max="1542" width="28" style="10" customWidth="1"/>
    <col min="1543" max="1794" width="8.85546875" style="10"/>
    <col min="1795" max="1795" width="28.42578125" style="10" customWidth="1"/>
    <col min="1796" max="1796" width="33.140625" style="10" customWidth="1"/>
    <col min="1797" max="1797" width="32.42578125" style="10" customWidth="1"/>
    <col min="1798" max="1798" width="28" style="10" customWidth="1"/>
    <col min="1799" max="2050" width="8.85546875" style="10"/>
    <col min="2051" max="2051" width="28.42578125" style="10" customWidth="1"/>
    <col min="2052" max="2052" width="33.140625" style="10" customWidth="1"/>
    <col min="2053" max="2053" width="32.42578125" style="10" customWidth="1"/>
    <col min="2054" max="2054" width="28" style="10" customWidth="1"/>
    <col min="2055" max="2306" width="8.85546875" style="10"/>
    <col min="2307" max="2307" width="28.42578125" style="10" customWidth="1"/>
    <col min="2308" max="2308" width="33.140625" style="10" customWidth="1"/>
    <col min="2309" max="2309" width="32.42578125" style="10" customWidth="1"/>
    <col min="2310" max="2310" width="28" style="10" customWidth="1"/>
    <col min="2311" max="2562" width="8.85546875" style="10"/>
    <col min="2563" max="2563" width="28.42578125" style="10" customWidth="1"/>
    <col min="2564" max="2564" width="33.140625" style="10" customWidth="1"/>
    <col min="2565" max="2565" width="32.42578125" style="10" customWidth="1"/>
    <col min="2566" max="2566" width="28" style="10" customWidth="1"/>
    <col min="2567" max="2818" width="8.85546875" style="10"/>
    <col min="2819" max="2819" width="28.42578125" style="10" customWidth="1"/>
    <col min="2820" max="2820" width="33.140625" style="10" customWidth="1"/>
    <col min="2821" max="2821" width="32.42578125" style="10" customWidth="1"/>
    <col min="2822" max="2822" width="28" style="10" customWidth="1"/>
    <col min="2823" max="3074" width="8.85546875" style="10"/>
    <col min="3075" max="3075" width="28.42578125" style="10" customWidth="1"/>
    <col min="3076" max="3076" width="33.140625" style="10" customWidth="1"/>
    <col min="3077" max="3077" width="32.42578125" style="10" customWidth="1"/>
    <col min="3078" max="3078" width="28" style="10" customWidth="1"/>
    <col min="3079" max="3330" width="8.85546875" style="10"/>
    <col min="3331" max="3331" width="28.42578125" style="10" customWidth="1"/>
    <col min="3332" max="3332" width="33.140625" style="10" customWidth="1"/>
    <col min="3333" max="3333" width="32.42578125" style="10" customWidth="1"/>
    <col min="3334" max="3334" width="28" style="10" customWidth="1"/>
    <col min="3335" max="3586" width="8.85546875" style="10"/>
    <col min="3587" max="3587" width="28.42578125" style="10" customWidth="1"/>
    <col min="3588" max="3588" width="33.140625" style="10" customWidth="1"/>
    <col min="3589" max="3589" width="32.42578125" style="10" customWidth="1"/>
    <col min="3590" max="3590" width="28" style="10" customWidth="1"/>
    <col min="3591" max="3842" width="8.85546875" style="10"/>
    <col min="3843" max="3843" width="28.42578125" style="10" customWidth="1"/>
    <col min="3844" max="3844" width="33.140625" style="10" customWidth="1"/>
    <col min="3845" max="3845" width="32.42578125" style="10" customWidth="1"/>
    <col min="3846" max="3846" width="28" style="10" customWidth="1"/>
    <col min="3847" max="4098" width="8.85546875" style="10"/>
    <col min="4099" max="4099" width="28.42578125" style="10" customWidth="1"/>
    <col min="4100" max="4100" width="33.140625" style="10" customWidth="1"/>
    <col min="4101" max="4101" width="32.42578125" style="10" customWidth="1"/>
    <col min="4102" max="4102" width="28" style="10" customWidth="1"/>
    <col min="4103" max="4354" width="8.85546875" style="10"/>
    <col min="4355" max="4355" width="28.42578125" style="10" customWidth="1"/>
    <col min="4356" max="4356" width="33.140625" style="10" customWidth="1"/>
    <col min="4357" max="4357" width="32.42578125" style="10" customWidth="1"/>
    <col min="4358" max="4358" width="28" style="10" customWidth="1"/>
    <col min="4359" max="4610" width="8.85546875" style="10"/>
    <col min="4611" max="4611" width="28.42578125" style="10" customWidth="1"/>
    <col min="4612" max="4612" width="33.140625" style="10" customWidth="1"/>
    <col min="4613" max="4613" width="32.42578125" style="10" customWidth="1"/>
    <col min="4614" max="4614" width="28" style="10" customWidth="1"/>
    <col min="4615" max="4866" width="8.85546875" style="10"/>
    <col min="4867" max="4867" width="28.42578125" style="10" customWidth="1"/>
    <col min="4868" max="4868" width="33.140625" style="10" customWidth="1"/>
    <col min="4869" max="4869" width="32.42578125" style="10" customWidth="1"/>
    <col min="4870" max="4870" width="28" style="10" customWidth="1"/>
    <col min="4871" max="5122" width="8.85546875" style="10"/>
    <col min="5123" max="5123" width="28.42578125" style="10" customWidth="1"/>
    <col min="5124" max="5124" width="33.140625" style="10" customWidth="1"/>
    <col min="5125" max="5125" width="32.42578125" style="10" customWidth="1"/>
    <col min="5126" max="5126" width="28" style="10" customWidth="1"/>
    <col min="5127" max="5378" width="8.85546875" style="10"/>
    <col min="5379" max="5379" width="28.42578125" style="10" customWidth="1"/>
    <col min="5380" max="5380" width="33.140625" style="10" customWidth="1"/>
    <col min="5381" max="5381" width="32.42578125" style="10" customWidth="1"/>
    <col min="5382" max="5382" width="28" style="10" customWidth="1"/>
    <col min="5383" max="5634" width="8.85546875" style="10"/>
    <col min="5635" max="5635" width="28.42578125" style="10" customWidth="1"/>
    <col min="5636" max="5636" width="33.140625" style="10" customWidth="1"/>
    <col min="5637" max="5637" width="32.42578125" style="10" customWidth="1"/>
    <col min="5638" max="5638" width="28" style="10" customWidth="1"/>
    <col min="5639" max="5890" width="8.85546875" style="10"/>
    <col min="5891" max="5891" width="28.42578125" style="10" customWidth="1"/>
    <col min="5892" max="5892" width="33.140625" style="10" customWidth="1"/>
    <col min="5893" max="5893" width="32.42578125" style="10" customWidth="1"/>
    <col min="5894" max="5894" width="28" style="10" customWidth="1"/>
    <col min="5895" max="6146" width="8.85546875" style="10"/>
    <col min="6147" max="6147" width="28.42578125" style="10" customWidth="1"/>
    <col min="6148" max="6148" width="33.140625" style="10" customWidth="1"/>
    <col min="6149" max="6149" width="32.42578125" style="10" customWidth="1"/>
    <col min="6150" max="6150" width="28" style="10" customWidth="1"/>
    <col min="6151" max="6402" width="8.85546875" style="10"/>
    <col min="6403" max="6403" width="28.42578125" style="10" customWidth="1"/>
    <col min="6404" max="6404" width="33.140625" style="10" customWidth="1"/>
    <col min="6405" max="6405" width="32.42578125" style="10" customWidth="1"/>
    <col min="6406" max="6406" width="28" style="10" customWidth="1"/>
    <col min="6407" max="6658" width="8.85546875" style="10"/>
    <col min="6659" max="6659" width="28.42578125" style="10" customWidth="1"/>
    <col min="6660" max="6660" width="33.140625" style="10" customWidth="1"/>
    <col min="6661" max="6661" width="32.42578125" style="10" customWidth="1"/>
    <col min="6662" max="6662" width="28" style="10" customWidth="1"/>
    <col min="6663" max="6914" width="8.85546875" style="10"/>
    <col min="6915" max="6915" width="28.42578125" style="10" customWidth="1"/>
    <col min="6916" max="6916" width="33.140625" style="10" customWidth="1"/>
    <col min="6917" max="6917" width="32.42578125" style="10" customWidth="1"/>
    <col min="6918" max="6918" width="28" style="10" customWidth="1"/>
    <col min="6919" max="7170" width="8.85546875" style="10"/>
    <col min="7171" max="7171" width="28.42578125" style="10" customWidth="1"/>
    <col min="7172" max="7172" width="33.140625" style="10" customWidth="1"/>
    <col min="7173" max="7173" width="32.42578125" style="10" customWidth="1"/>
    <col min="7174" max="7174" width="28" style="10" customWidth="1"/>
    <col min="7175" max="7426" width="8.85546875" style="10"/>
    <col min="7427" max="7427" width="28.42578125" style="10" customWidth="1"/>
    <col min="7428" max="7428" width="33.140625" style="10" customWidth="1"/>
    <col min="7429" max="7429" width="32.42578125" style="10" customWidth="1"/>
    <col min="7430" max="7430" width="28" style="10" customWidth="1"/>
    <col min="7431" max="7682" width="8.85546875" style="10"/>
    <col min="7683" max="7683" width="28.42578125" style="10" customWidth="1"/>
    <col min="7684" max="7684" width="33.140625" style="10" customWidth="1"/>
    <col min="7685" max="7685" width="32.42578125" style="10" customWidth="1"/>
    <col min="7686" max="7686" width="28" style="10" customWidth="1"/>
    <col min="7687" max="7938" width="8.85546875" style="10"/>
    <col min="7939" max="7939" width="28.42578125" style="10" customWidth="1"/>
    <col min="7940" max="7940" width="33.140625" style="10" customWidth="1"/>
    <col min="7941" max="7941" width="32.42578125" style="10" customWidth="1"/>
    <col min="7942" max="7942" width="28" style="10" customWidth="1"/>
    <col min="7943" max="8194" width="8.85546875" style="10"/>
    <col min="8195" max="8195" width="28.42578125" style="10" customWidth="1"/>
    <col min="8196" max="8196" width="33.140625" style="10" customWidth="1"/>
    <col min="8197" max="8197" width="32.42578125" style="10" customWidth="1"/>
    <col min="8198" max="8198" width="28" style="10" customWidth="1"/>
    <col min="8199" max="8450" width="8.85546875" style="10"/>
    <col min="8451" max="8451" width="28.42578125" style="10" customWidth="1"/>
    <col min="8452" max="8452" width="33.140625" style="10" customWidth="1"/>
    <col min="8453" max="8453" width="32.42578125" style="10" customWidth="1"/>
    <col min="8454" max="8454" width="28" style="10" customWidth="1"/>
    <col min="8455" max="8706" width="8.85546875" style="10"/>
    <col min="8707" max="8707" width="28.42578125" style="10" customWidth="1"/>
    <col min="8708" max="8708" width="33.140625" style="10" customWidth="1"/>
    <col min="8709" max="8709" width="32.42578125" style="10" customWidth="1"/>
    <col min="8710" max="8710" width="28" style="10" customWidth="1"/>
    <col min="8711" max="8962" width="8.85546875" style="10"/>
    <col min="8963" max="8963" width="28.42578125" style="10" customWidth="1"/>
    <col min="8964" max="8964" width="33.140625" style="10" customWidth="1"/>
    <col min="8965" max="8965" width="32.42578125" style="10" customWidth="1"/>
    <col min="8966" max="8966" width="28" style="10" customWidth="1"/>
    <col min="8967" max="9218" width="8.85546875" style="10"/>
    <col min="9219" max="9219" width="28.42578125" style="10" customWidth="1"/>
    <col min="9220" max="9220" width="33.140625" style="10" customWidth="1"/>
    <col min="9221" max="9221" width="32.42578125" style="10" customWidth="1"/>
    <col min="9222" max="9222" width="28" style="10" customWidth="1"/>
    <col min="9223" max="9474" width="8.85546875" style="10"/>
    <col min="9475" max="9475" width="28.42578125" style="10" customWidth="1"/>
    <col min="9476" max="9476" width="33.140625" style="10" customWidth="1"/>
    <col min="9477" max="9477" width="32.42578125" style="10" customWidth="1"/>
    <col min="9478" max="9478" width="28" style="10" customWidth="1"/>
    <col min="9479" max="9730" width="8.85546875" style="10"/>
    <col min="9731" max="9731" width="28.42578125" style="10" customWidth="1"/>
    <col min="9732" max="9732" width="33.140625" style="10" customWidth="1"/>
    <col min="9733" max="9733" width="32.42578125" style="10" customWidth="1"/>
    <col min="9734" max="9734" width="28" style="10" customWidth="1"/>
    <col min="9735" max="9986" width="8.85546875" style="10"/>
    <col min="9987" max="9987" width="28.42578125" style="10" customWidth="1"/>
    <col min="9988" max="9988" width="33.140625" style="10" customWidth="1"/>
    <col min="9989" max="9989" width="32.42578125" style="10" customWidth="1"/>
    <col min="9990" max="9990" width="28" style="10" customWidth="1"/>
    <col min="9991" max="10242" width="8.85546875" style="10"/>
    <col min="10243" max="10243" width="28.42578125" style="10" customWidth="1"/>
    <col min="10244" max="10244" width="33.140625" style="10" customWidth="1"/>
    <col min="10245" max="10245" width="32.42578125" style="10" customWidth="1"/>
    <col min="10246" max="10246" width="28" style="10" customWidth="1"/>
    <col min="10247" max="10498" width="8.85546875" style="10"/>
    <col min="10499" max="10499" width="28.42578125" style="10" customWidth="1"/>
    <col min="10500" max="10500" width="33.140625" style="10" customWidth="1"/>
    <col min="10501" max="10501" width="32.42578125" style="10" customWidth="1"/>
    <col min="10502" max="10502" width="28" style="10" customWidth="1"/>
    <col min="10503" max="10754" width="8.85546875" style="10"/>
    <col min="10755" max="10755" width="28.42578125" style="10" customWidth="1"/>
    <col min="10756" max="10756" width="33.140625" style="10" customWidth="1"/>
    <col min="10757" max="10757" width="32.42578125" style="10" customWidth="1"/>
    <col min="10758" max="10758" width="28" style="10" customWidth="1"/>
    <col min="10759" max="11010" width="8.85546875" style="10"/>
    <col min="11011" max="11011" width="28.42578125" style="10" customWidth="1"/>
    <col min="11012" max="11012" width="33.140625" style="10" customWidth="1"/>
    <col min="11013" max="11013" width="32.42578125" style="10" customWidth="1"/>
    <col min="11014" max="11014" width="28" style="10" customWidth="1"/>
    <col min="11015" max="11266" width="8.85546875" style="10"/>
    <col min="11267" max="11267" width="28.42578125" style="10" customWidth="1"/>
    <col min="11268" max="11268" width="33.140625" style="10" customWidth="1"/>
    <col min="11269" max="11269" width="32.42578125" style="10" customWidth="1"/>
    <col min="11270" max="11270" width="28" style="10" customWidth="1"/>
    <col min="11271" max="11522" width="8.85546875" style="10"/>
    <col min="11523" max="11523" width="28.42578125" style="10" customWidth="1"/>
    <col min="11524" max="11524" width="33.140625" style="10" customWidth="1"/>
    <col min="11525" max="11525" width="32.42578125" style="10" customWidth="1"/>
    <col min="11526" max="11526" width="28" style="10" customWidth="1"/>
    <col min="11527" max="11778" width="8.85546875" style="10"/>
    <col min="11779" max="11779" width="28.42578125" style="10" customWidth="1"/>
    <col min="11780" max="11780" width="33.140625" style="10" customWidth="1"/>
    <col min="11781" max="11781" width="32.42578125" style="10" customWidth="1"/>
    <col min="11782" max="11782" width="28" style="10" customWidth="1"/>
    <col min="11783" max="12034" width="8.85546875" style="10"/>
    <col min="12035" max="12035" width="28.42578125" style="10" customWidth="1"/>
    <col min="12036" max="12036" width="33.140625" style="10" customWidth="1"/>
    <col min="12037" max="12037" width="32.42578125" style="10" customWidth="1"/>
    <col min="12038" max="12038" width="28" style="10" customWidth="1"/>
    <col min="12039" max="12290" width="8.85546875" style="10"/>
    <col min="12291" max="12291" width="28.42578125" style="10" customWidth="1"/>
    <col min="12292" max="12292" width="33.140625" style="10" customWidth="1"/>
    <col min="12293" max="12293" width="32.42578125" style="10" customWidth="1"/>
    <col min="12294" max="12294" width="28" style="10" customWidth="1"/>
    <col min="12295" max="12546" width="8.85546875" style="10"/>
    <col min="12547" max="12547" width="28.42578125" style="10" customWidth="1"/>
    <col min="12548" max="12548" width="33.140625" style="10" customWidth="1"/>
    <col min="12549" max="12549" width="32.42578125" style="10" customWidth="1"/>
    <col min="12550" max="12550" width="28" style="10" customWidth="1"/>
    <col min="12551" max="12802" width="8.85546875" style="10"/>
    <col min="12803" max="12803" width="28.42578125" style="10" customWidth="1"/>
    <col min="12804" max="12804" width="33.140625" style="10" customWidth="1"/>
    <col min="12805" max="12805" width="32.42578125" style="10" customWidth="1"/>
    <col min="12806" max="12806" width="28" style="10" customWidth="1"/>
    <col min="12807" max="13058" width="8.85546875" style="10"/>
    <col min="13059" max="13059" width="28.42578125" style="10" customWidth="1"/>
    <col min="13060" max="13060" width="33.140625" style="10" customWidth="1"/>
    <col min="13061" max="13061" width="32.42578125" style="10" customWidth="1"/>
    <col min="13062" max="13062" width="28" style="10" customWidth="1"/>
    <col min="13063" max="13314" width="8.85546875" style="10"/>
    <col min="13315" max="13315" width="28.42578125" style="10" customWidth="1"/>
    <col min="13316" max="13316" width="33.140625" style="10" customWidth="1"/>
    <col min="13317" max="13317" width="32.42578125" style="10" customWidth="1"/>
    <col min="13318" max="13318" width="28" style="10" customWidth="1"/>
    <col min="13319" max="13570" width="8.85546875" style="10"/>
    <col min="13571" max="13571" width="28.42578125" style="10" customWidth="1"/>
    <col min="13572" max="13572" width="33.140625" style="10" customWidth="1"/>
    <col min="13573" max="13573" width="32.42578125" style="10" customWidth="1"/>
    <col min="13574" max="13574" width="28" style="10" customWidth="1"/>
    <col min="13575" max="13826" width="8.85546875" style="10"/>
    <col min="13827" max="13827" width="28.42578125" style="10" customWidth="1"/>
    <col min="13828" max="13828" width="33.140625" style="10" customWidth="1"/>
    <col min="13829" max="13829" width="32.42578125" style="10" customWidth="1"/>
    <col min="13830" max="13830" width="28" style="10" customWidth="1"/>
    <col min="13831" max="14082" width="8.85546875" style="10"/>
    <col min="14083" max="14083" width="28.42578125" style="10" customWidth="1"/>
    <col min="14084" max="14084" width="33.140625" style="10" customWidth="1"/>
    <col min="14085" max="14085" width="32.42578125" style="10" customWidth="1"/>
    <col min="14086" max="14086" width="28" style="10" customWidth="1"/>
    <col min="14087" max="14338" width="8.85546875" style="10"/>
    <col min="14339" max="14339" width="28.42578125" style="10" customWidth="1"/>
    <col min="14340" max="14340" width="33.140625" style="10" customWidth="1"/>
    <col min="14341" max="14341" width="32.42578125" style="10" customWidth="1"/>
    <col min="14342" max="14342" width="28" style="10" customWidth="1"/>
    <col min="14343" max="14594" width="8.85546875" style="10"/>
    <col min="14595" max="14595" width="28.42578125" style="10" customWidth="1"/>
    <col min="14596" max="14596" width="33.140625" style="10" customWidth="1"/>
    <col min="14597" max="14597" width="32.42578125" style="10" customWidth="1"/>
    <col min="14598" max="14598" width="28" style="10" customWidth="1"/>
    <col min="14599" max="14850" width="8.85546875" style="10"/>
    <col min="14851" max="14851" width="28.42578125" style="10" customWidth="1"/>
    <col min="14852" max="14852" width="33.140625" style="10" customWidth="1"/>
    <col min="14853" max="14853" width="32.42578125" style="10" customWidth="1"/>
    <col min="14854" max="14854" width="28" style="10" customWidth="1"/>
    <col min="14855" max="15106" width="8.85546875" style="10"/>
    <col min="15107" max="15107" width="28.42578125" style="10" customWidth="1"/>
    <col min="15108" max="15108" width="33.140625" style="10" customWidth="1"/>
    <col min="15109" max="15109" width="32.42578125" style="10" customWidth="1"/>
    <col min="15110" max="15110" width="28" style="10" customWidth="1"/>
    <col min="15111" max="15362" width="8.85546875" style="10"/>
    <col min="15363" max="15363" width="28.42578125" style="10" customWidth="1"/>
    <col min="15364" max="15364" width="33.140625" style="10" customWidth="1"/>
    <col min="15365" max="15365" width="32.42578125" style="10" customWidth="1"/>
    <col min="15366" max="15366" width="28" style="10" customWidth="1"/>
    <col min="15367" max="15618" width="8.85546875" style="10"/>
    <col min="15619" max="15619" width="28.42578125" style="10" customWidth="1"/>
    <col min="15620" max="15620" width="33.140625" style="10" customWidth="1"/>
    <col min="15621" max="15621" width="32.42578125" style="10" customWidth="1"/>
    <col min="15622" max="15622" width="28" style="10" customWidth="1"/>
    <col min="15623" max="15874" width="8.85546875" style="10"/>
    <col min="15875" max="15875" width="28.42578125" style="10" customWidth="1"/>
    <col min="15876" max="15876" width="33.140625" style="10" customWidth="1"/>
    <col min="15877" max="15877" width="32.42578125" style="10" customWidth="1"/>
    <col min="15878" max="15878" width="28" style="10" customWidth="1"/>
    <col min="15879" max="16130" width="8.85546875" style="10"/>
    <col min="16131" max="16131" width="28.42578125" style="10" customWidth="1"/>
    <col min="16132" max="16132" width="33.140625" style="10" customWidth="1"/>
    <col min="16133" max="16133" width="32.42578125" style="10" customWidth="1"/>
    <col min="16134" max="16134" width="28" style="10" customWidth="1"/>
    <col min="16135" max="16384" width="8.85546875" style="10"/>
  </cols>
  <sheetData>
    <row r="1" spans="1:7" ht="15" x14ac:dyDescent="0.2">
      <c r="B1" s="11" t="s">
        <v>137</v>
      </c>
      <c r="C1" s="11" t="s">
        <v>46</v>
      </c>
      <c r="D1" s="11" t="s">
        <v>39</v>
      </c>
      <c r="E1" s="11" t="s">
        <v>40</v>
      </c>
      <c r="F1" s="12" t="s">
        <v>41</v>
      </c>
      <c r="G1" s="12" t="s">
        <v>38</v>
      </c>
    </row>
    <row r="2" spans="1:7" x14ac:dyDescent="0.2">
      <c r="B2" s="13"/>
      <c r="C2" s="508" t="s">
        <v>155</v>
      </c>
    </row>
    <row r="3" spans="1:7" ht="18.75" customHeight="1" thickBot="1" x14ac:dyDescent="0.3">
      <c r="B3" s="145"/>
      <c r="C3" s="125" t="s">
        <v>100</v>
      </c>
      <c r="D3" s="25"/>
      <c r="E3" s="25"/>
      <c r="F3" s="25"/>
      <c r="G3" s="25"/>
    </row>
    <row r="4" spans="1:7" ht="18.75" customHeight="1" thickBot="1" x14ac:dyDescent="0.25">
      <c r="A4" s="10" t="s">
        <v>99</v>
      </c>
      <c r="B4" s="509" t="s">
        <v>229</v>
      </c>
      <c r="C4" s="126" t="s">
        <v>238</v>
      </c>
      <c r="D4" s="14" t="s">
        <v>100</v>
      </c>
      <c r="E4" s="15"/>
      <c r="F4" s="16"/>
      <c r="G4" s="16"/>
    </row>
    <row r="5" spans="1:7" ht="18.75" customHeight="1" thickBot="1" x14ac:dyDescent="0.25">
      <c r="B5" s="207" t="s">
        <v>230</v>
      </c>
      <c r="C5" s="208" t="s">
        <v>120</v>
      </c>
      <c r="D5" s="66"/>
      <c r="E5" s="15"/>
      <c r="F5" s="17"/>
      <c r="G5" s="16"/>
    </row>
    <row r="6" spans="1:7" ht="18.75" customHeight="1" thickBot="1" x14ac:dyDescent="0.25">
      <c r="A6" s="10" t="s">
        <v>145</v>
      </c>
      <c r="B6" s="208" t="s">
        <v>120</v>
      </c>
      <c r="C6" s="128"/>
      <c r="D6" s="134" t="s">
        <v>247</v>
      </c>
      <c r="E6" s="19" t="s">
        <v>115</v>
      </c>
      <c r="F6" s="17"/>
      <c r="G6" s="16"/>
    </row>
    <row r="7" spans="1:7" ht="18.75" customHeight="1" thickBot="1" x14ac:dyDescent="0.3">
      <c r="B7" s="209"/>
      <c r="C7" s="129" t="s">
        <v>115</v>
      </c>
      <c r="D7" s="130"/>
      <c r="E7" s="21"/>
      <c r="F7" s="22"/>
      <c r="G7" s="16"/>
    </row>
    <row r="8" spans="1:7" ht="18.75" customHeight="1" thickBot="1" x14ac:dyDescent="0.25">
      <c r="A8" s="10" t="s">
        <v>141</v>
      </c>
      <c r="B8" s="210" t="s">
        <v>109</v>
      </c>
      <c r="C8" s="126" t="s">
        <v>239</v>
      </c>
      <c r="D8" s="23" t="s">
        <v>115</v>
      </c>
      <c r="E8" s="21"/>
      <c r="F8" s="22"/>
      <c r="G8" s="16"/>
    </row>
    <row r="9" spans="1:7" ht="18.75" customHeight="1" thickBot="1" x14ac:dyDescent="0.3">
      <c r="B9" s="207" t="s">
        <v>231</v>
      </c>
      <c r="C9" s="127" t="s">
        <v>109</v>
      </c>
      <c r="D9" s="67"/>
      <c r="E9" s="21"/>
      <c r="F9" s="22"/>
      <c r="G9" s="16"/>
    </row>
    <row r="10" spans="1:7" ht="18.75" customHeight="1" thickBot="1" x14ac:dyDescent="0.25">
      <c r="A10" s="10" t="s">
        <v>144</v>
      </c>
      <c r="B10" s="208" t="s">
        <v>118</v>
      </c>
      <c r="C10" s="128"/>
      <c r="D10" s="24"/>
      <c r="E10" s="18" t="s">
        <v>248</v>
      </c>
      <c r="F10" s="19" t="s">
        <v>110</v>
      </c>
      <c r="G10" s="25"/>
    </row>
    <row r="11" spans="1:7" ht="18.75" customHeight="1" thickBot="1" x14ac:dyDescent="0.3">
      <c r="B11" s="209"/>
      <c r="C11" s="129" t="s">
        <v>110</v>
      </c>
      <c r="D11" s="14"/>
      <c r="E11" s="21"/>
      <c r="F11" s="68"/>
      <c r="G11" s="26"/>
    </row>
    <row r="12" spans="1:7" ht="18.75" customHeight="1" thickBot="1" x14ac:dyDescent="0.25">
      <c r="A12" s="10" t="s">
        <v>140</v>
      </c>
      <c r="B12" s="210" t="s">
        <v>124</v>
      </c>
      <c r="C12" s="126" t="s">
        <v>240</v>
      </c>
      <c r="D12" s="14" t="s">
        <v>110</v>
      </c>
      <c r="E12" s="21"/>
      <c r="F12" s="27"/>
      <c r="G12" s="26"/>
    </row>
    <row r="13" spans="1:7" ht="18.75" customHeight="1" thickBot="1" x14ac:dyDescent="0.3">
      <c r="B13" s="207" t="s">
        <v>232</v>
      </c>
      <c r="C13" s="127" t="s">
        <v>124</v>
      </c>
      <c r="D13" s="69"/>
      <c r="E13" s="21"/>
      <c r="F13" s="27"/>
      <c r="G13" s="26"/>
    </row>
    <row r="14" spans="1:7" ht="18.75" customHeight="1" thickBot="1" x14ac:dyDescent="0.25">
      <c r="A14" s="10" t="s">
        <v>143</v>
      </c>
      <c r="B14" s="208" t="s">
        <v>108</v>
      </c>
      <c r="C14" s="128"/>
      <c r="D14" s="134" t="s">
        <v>246</v>
      </c>
      <c r="E14" s="28" t="s">
        <v>110</v>
      </c>
      <c r="F14" s="27"/>
      <c r="G14" s="26"/>
    </row>
    <row r="15" spans="1:7" ht="18.75" customHeight="1" thickBot="1" x14ac:dyDescent="0.3">
      <c r="B15" s="209"/>
      <c r="C15" s="129" t="s">
        <v>111</v>
      </c>
      <c r="D15" s="20"/>
      <c r="E15" s="15"/>
      <c r="F15" s="27"/>
      <c r="G15" s="26"/>
    </row>
    <row r="16" spans="1:7" ht="18.75" customHeight="1" thickBot="1" x14ac:dyDescent="0.25">
      <c r="A16" s="10" t="s">
        <v>139</v>
      </c>
      <c r="B16" s="210" t="s">
        <v>121</v>
      </c>
      <c r="C16" s="126" t="s">
        <v>241</v>
      </c>
      <c r="D16" s="23" t="s">
        <v>111</v>
      </c>
      <c r="E16" s="15"/>
      <c r="F16" s="27"/>
      <c r="G16" s="26"/>
    </row>
    <row r="17" spans="1:12" ht="18.75" customHeight="1" thickBot="1" x14ac:dyDescent="0.3">
      <c r="B17" s="207" t="s">
        <v>233</v>
      </c>
      <c r="C17" s="127" t="s">
        <v>121</v>
      </c>
      <c r="D17" s="67"/>
      <c r="E17" s="29"/>
      <c r="F17" s="27"/>
      <c r="G17" s="26"/>
    </row>
    <row r="18" spans="1:12" ht="18.75" customHeight="1" thickBot="1" x14ac:dyDescent="0.25">
      <c r="A18" s="10" t="s">
        <v>142</v>
      </c>
      <c r="B18" s="208" t="s">
        <v>136</v>
      </c>
      <c r="C18" s="128"/>
      <c r="D18" s="24"/>
      <c r="E18" s="29"/>
      <c r="F18" s="70" t="s">
        <v>251</v>
      </c>
      <c r="G18" s="30" t="s">
        <v>110</v>
      </c>
    </row>
    <row r="19" spans="1:12" ht="18.75" customHeight="1" thickBot="1" x14ac:dyDescent="0.3">
      <c r="B19" s="209"/>
      <c r="C19" s="129" t="s">
        <v>117</v>
      </c>
      <c r="D19" s="14"/>
      <c r="E19" s="15"/>
      <c r="F19" s="16"/>
      <c r="G19" s="31"/>
    </row>
    <row r="20" spans="1:12" ht="18.75" customHeight="1" thickBot="1" x14ac:dyDescent="0.25">
      <c r="A20" s="10" t="s">
        <v>147</v>
      </c>
      <c r="B20" s="210" t="s">
        <v>103</v>
      </c>
      <c r="C20" s="131" t="s">
        <v>242</v>
      </c>
      <c r="D20" s="14" t="s">
        <v>103</v>
      </c>
      <c r="E20" s="15"/>
      <c r="F20" s="16"/>
      <c r="G20" s="31"/>
    </row>
    <row r="21" spans="1:12" ht="18.75" customHeight="1" thickBot="1" x14ac:dyDescent="0.3">
      <c r="B21" s="207" t="s">
        <v>234</v>
      </c>
      <c r="C21" s="127" t="s">
        <v>103</v>
      </c>
      <c r="D21" s="69"/>
      <c r="E21" s="15"/>
      <c r="F21" s="17"/>
      <c r="G21" s="31"/>
    </row>
    <row r="22" spans="1:12" ht="18.75" customHeight="1" thickBot="1" x14ac:dyDescent="0.25">
      <c r="A22" s="10" t="s">
        <v>152</v>
      </c>
      <c r="B22" s="208" t="s">
        <v>106</v>
      </c>
      <c r="C22" s="128"/>
      <c r="D22" s="134" t="s">
        <v>252</v>
      </c>
      <c r="E22" s="19" t="s">
        <v>104</v>
      </c>
      <c r="F22" s="17"/>
      <c r="G22" s="31"/>
    </row>
    <row r="23" spans="1:12" ht="18.75" customHeight="1" thickBot="1" x14ac:dyDescent="0.3">
      <c r="B23" s="209"/>
      <c r="C23" s="129" t="s">
        <v>107</v>
      </c>
      <c r="D23" s="20"/>
      <c r="E23" s="21"/>
      <c r="F23" s="22"/>
      <c r="G23" s="31"/>
    </row>
    <row r="24" spans="1:12" ht="18.75" customHeight="1" thickBot="1" x14ac:dyDescent="0.25">
      <c r="A24" s="10" t="s">
        <v>148</v>
      </c>
      <c r="B24" s="210" t="s">
        <v>104</v>
      </c>
      <c r="C24" s="126" t="s">
        <v>243</v>
      </c>
      <c r="D24" s="23" t="s">
        <v>104</v>
      </c>
      <c r="E24" s="21"/>
      <c r="F24" s="22"/>
      <c r="G24" s="31"/>
    </row>
    <row r="25" spans="1:12" ht="18.75" customHeight="1" thickBot="1" x14ac:dyDescent="0.3">
      <c r="B25" s="207" t="s">
        <v>235</v>
      </c>
      <c r="C25" s="127" t="s">
        <v>104</v>
      </c>
      <c r="D25" s="67"/>
      <c r="E25" s="21"/>
      <c r="F25" s="22"/>
      <c r="G25" s="31"/>
    </row>
    <row r="26" spans="1:12" ht="18.75" customHeight="1" thickBot="1" x14ac:dyDescent="0.25">
      <c r="A26" s="10" t="s">
        <v>154</v>
      </c>
      <c r="B26" s="208" t="s">
        <v>116</v>
      </c>
      <c r="C26" s="128"/>
      <c r="D26" s="24"/>
      <c r="E26" s="70" t="s">
        <v>249</v>
      </c>
      <c r="F26" s="19" t="s">
        <v>156</v>
      </c>
      <c r="G26" s="32"/>
    </row>
    <row r="27" spans="1:12" ht="18.75" customHeight="1" thickBot="1" x14ac:dyDescent="0.3">
      <c r="B27" s="209"/>
      <c r="C27" s="129" t="s">
        <v>119</v>
      </c>
      <c r="D27" s="14"/>
      <c r="E27" s="21"/>
      <c r="F27" s="68"/>
      <c r="G27" s="33"/>
      <c r="L27" s="13"/>
    </row>
    <row r="28" spans="1:12" ht="18.75" customHeight="1" thickBot="1" x14ac:dyDescent="0.25">
      <c r="A28" s="10" t="s">
        <v>149</v>
      </c>
      <c r="B28" s="210" t="s">
        <v>105</v>
      </c>
      <c r="C28" s="126" t="s">
        <v>244</v>
      </c>
      <c r="D28" s="14" t="s">
        <v>119</v>
      </c>
      <c r="E28" s="21"/>
      <c r="F28" s="27"/>
      <c r="G28" s="33"/>
    </row>
    <row r="29" spans="1:12" ht="18.75" customHeight="1" thickBot="1" x14ac:dyDescent="0.3">
      <c r="B29" s="207" t="s">
        <v>236</v>
      </c>
      <c r="C29" s="127" t="s">
        <v>105</v>
      </c>
      <c r="D29" s="69"/>
      <c r="E29" s="21"/>
      <c r="F29" s="27"/>
      <c r="G29" s="33"/>
    </row>
    <row r="30" spans="1:12" ht="18.75" customHeight="1" thickBot="1" x14ac:dyDescent="0.25">
      <c r="A30" s="10" t="s">
        <v>153</v>
      </c>
      <c r="B30" s="208" t="s">
        <v>114</v>
      </c>
      <c r="C30" s="128"/>
      <c r="D30" s="134" t="s">
        <v>253</v>
      </c>
      <c r="E30" s="28" t="s">
        <v>156</v>
      </c>
      <c r="F30" s="34"/>
      <c r="G30" s="12" t="s">
        <v>138</v>
      </c>
    </row>
    <row r="31" spans="1:12" ht="18.75" customHeight="1" thickBot="1" x14ac:dyDescent="0.3">
      <c r="B31" s="209"/>
      <c r="C31" s="129" t="s">
        <v>156</v>
      </c>
      <c r="D31" s="20"/>
      <c r="E31" s="15"/>
      <c r="F31" s="35" t="s">
        <v>115</v>
      </c>
      <c r="G31" s="25"/>
    </row>
    <row r="32" spans="1:12" ht="18.75" customHeight="1" thickBot="1" x14ac:dyDescent="0.25">
      <c r="A32" s="10" t="s">
        <v>150</v>
      </c>
      <c r="B32" s="210" t="s">
        <v>122</v>
      </c>
      <c r="C32" s="132" t="s">
        <v>245</v>
      </c>
      <c r="D32" s="23" t="s">
        <v>156</v>
      </c>
      <c r="E32" s="15"/>
      <c r="F32" s="71"/>
      <c r="G32" s="25"/>
    </row>
    <row r="33" spans="1:17" ht="18.75" customHeight="1" thickBot="1" x14ac:dyDescent="0.3">
      <c r="B33" s="207" t="s">
        <v>237</v>
      </c>
      <c r="C33" s="127" t="s">
        <v>122</v>
      </c>
      <c r="D33" s="67"/>
      <c r="E33" s="36"/>
      <c r="F33" s="72" t="s">
        <v>250</v>
      </c>
      <c r="G33" s="37" t="s">
        <v>104</v>
      </c>
    </row>
    <row r="34" spans="1:17" ht="18.75" customHeight="1" thickBot="1" x14ac:dyDescent="0.25">
      <c r="A34" s="10" t="s">
        <v>151</v>
      </c>
      <c r="B34" s="208" t="s">
        <v>112</v>
      </c>
      <c r="C34" s="25"/>
      <c r="D34" s="24"/>
      <c r="E34" s="15"/>
      <c r="F34" s="38"/>
      <c r="G34" s="25"/>
    </row>
    <row r="35" spans="1:17" ht="24" customHeight="1" thickBot="1" x14ac:dyDescent="0.25">
      <c r="B35" s="211"/>
      <c r="D35" s="25"/>
      <c r="E35" s="25"/>
      <c r="F35" s="39" t="s">
        <v>104</v>
      </c>
      <c r="G35" s="25"/>
    </row>
    <row r="36" spans="1:17" ht="14.25" x14ac:dyDescent="0.2">
      <c r="B36" s="211"/>
      <c r="D36" s="24"/>
      <c r="E36" s="15"/>
      <c r="F36" s="25"/>
      <c r="G36" s="25"/>
    </row>
    <row r="37" spans="1:17" ht="14.25" x14ac:dyDescent="0.2">
      <c r="B37" s="211"/>
      <c r="C37" s="25"/>
    </row>
    <row r="38" spans="1:17" ht="14.25" x14ac:dyDescent="0.2">
      <c r="B38" s="211"/>
    </row>
    <row r="39" spans="1:17" ht="14.25" x14ac:dyDescent="0.2">
      <c r="B39" s="211"/>
    </row>
    <row r="40" spans="1:17" ht="14.25" x14ac:dyDescent="0.2">
      <c r="B40" s="211"/>
    </row>
    <row r="41" spans="1:17" ht="14.25" x14ac:dyDescent="0.2">
      <c r="A41" s="13"/>
      <c r="B41" s="209"/>
      <c r="C41" s="13"/>
    </row>
    <row r="42" spans="1:17" ht="14.25" x14ac:dyDescent="0.2">
      <c r="A42" s="13"/>
      <c r="B42" s="209"/>
      <c r="C42" s="13"/>
    </row>
    <row r="43" spans="1:17" ht="15" x14ac:dyDescent="0.25">
      <c r="A43" s="13"/>
      <c r="B43" s="212"/>
      <c r="C43" s="13"/>
    </row>
    <row r="44" spans="1:17" ht="15" x14ac:dyDescent="0.25">
      <c r="A44" s="13"/>
      <c r="B44" s="212"/>
      <c r="C44" s="13"/>
    </row>
    <row r="45" spans="1:17" ht="15" x14ac:dyDescent="0.25">
      <c r="A45" s="13"/>
      <c r="B45" s="213"/>
      <c r="C45" s="13"/>
    </row>
    <row r="46" spans="1:17" ht="15" x14ac:dyDescent="0.25">
      <c r="A46" s="13"/>
      <c r="B46" s="2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5" x14ac:dyDescent="0.25">
      <c r="A47" s="13"/>
      <c r="B47" s="2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5" x14ac:dyDescent="0.25">
      <c r="A48" s="13"/>
      <c r="B48" s="2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5" x14ac:dyDescent="0.25">
      <c r="A49" s="13"/>
      <c r="B49" s="2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5" x14ac:dyDescent="0.25">
      <c r="A50" s="13"/>
      <c r="B50" s="2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5" x14ac:dyDescent="0.25">
      <c r="A51" s="13"/>
      <c r="B51" s="2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5" x14ac:dyDescent="0.25">
      <c r="A52" s="13"/>
      <c r="B52" s="2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5" x14ac:dyDescent="0.25">
      <c r="A53" s="13"/>
      <c r="B53" s="2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5" x14ac:dyDescent="0.25">
      <c r="A54" s="13"/>
      <c r="B54" s="2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5" x14ac:dyDescent="0.25">
      <c r="A55" s="13"/>
      <c r="B55" s="2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5" x14ac:dyDescent="0.25">
      <c r="A56" s="13"/>
      <c r="B56" s="2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5" x14ac:dyDescent="0.25">
      <c r="A57" s="13"/>
      <c r="B57" s="2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5" x14ac:dyDescent="0.25">
      <c r="A58" s="13"/>
      <c r="B58" s="2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5" x14ac:dyDescent="0.25">
      <c r="A59" s="13"/>
      <c r="B59" s="2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5" x14ac:dyDescent="0.25">
      <c r="A60" s="13"/>
      <c r="B60" s="2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5" x14ac:dyDescent="0.25">
      <c r="A61" s="13"/>
      <c r="B61" s="2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5" x14ac:dyDescent="0.25">
      <c r="A62" s="13"/>
      <c r="B62" s="2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5" x14ac:dyDescent="0.25">
      <c r="A63" s="13"/>
      <c r="B63" s="2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" x14ac:dyDescent="0.25">
      <c r="A64" s="13"/>
      <c r="B64" s="2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" x14ac:dyDescent="0.25">
      <c r="A65" s="13"/>
      <c r="B65" s="2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5" x14ac:dyDescent="0.25">
      <c r="A66" s="13"/>
      <c r="B66" s="2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5" x14ac:dyDescent="0.25">
      <c r="A67" s="13"/>
      <c r="B67" s="2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" x14ac:dyDescent="0.25">
      <c r="A68" s="13"/>
      <c r="B68" s="2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2:17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2:17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2:17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2:17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2:17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2:17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2:17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2:17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2:17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2:17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2:17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2:17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2:17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2:17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2:17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2:17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2:17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2:17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2:17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2:17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2:17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2:17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2:17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2:17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2:17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2:17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2:17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2:17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2:17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2:17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2:17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2:17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2:17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2:17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2:17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2:17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2:17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2:17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</sheetData>
  <pageMargins left="0.11811023622047245" right="0.11811023622047245" top="0.19685039370078741" bottom="0.19685039370078741" header="0.31496062992125984" footer="0.31496062992125984"/>
  <pageSetup paperSize="9" scale="8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39"/>
  <sheetViews>
    <sheetView showGridLines="0" topLeftCell="A28" workbookViewId="0">
      <selection activeCell="U8" sqref="U8"/>
    </sheetView>
  </sheetViews>
  <sheetFormatPr defaultRowHeight="15" x14ac:dyDescent="0.2"/>
  <cols>
    <col min="1" max="1" width="9.140625" style="3" customWidth="1"/>
    <col min="2" max="13" width="4" style="3" customWidth="1"/>
    <col min="14" max="15" width="4.28515625" style="3" customWidth="1"/>
    <col min="16" max="19" width="5.140625" style="3" customWidth="1"/>
    <col min="20" max="258" width="8.85546875" style="3"/>
    <col min="259" max="260" width="6.5703125" style="3" customWidth="1"/>
    <col min="261" max="261" width="26.140625" style="3" customWidth="1"/>
    <col min="262" max="270" width="5.7109375" style="3" customWidth="1"/>
    <col min="271" max="514" width="8.85546875" style="3"/>
    <col min="515" max="516" width="6.5703125" style="3" customWidth="1"/>
    <col min="517" max="517" width="26.140625" style="3" customWidth="1"/>
    <col min="518" max="526" width="5.7109375" style="3" customWidth="1"/>
    <col min="527" max="770" width="8.85546875" style="3"/>
    <col min="771" max="772" width="6.5703125" style="3" customWidth="1"/>
    <col min="773" max="773" width="26.140625" style="3" customWidth="1"/>
    <col min="774" max="782" width="5.7109375" style="3" customWidth="1"/>
    <col min="783" max="1026" width="8.85546875" style="3"/>
    <col min="1027" max="1028" width="6.5703125" style="3" customWidth="1"/>
    <col min="1029" max="1029" width="26.140625" style="3" customWidth="1"/>
    <col min="1030" max="1038" width="5.7109375" style="3" customWidth="1"/>
    <col min="1039" max="1282" width="8.85546875" style="3"/>
    <col min="1283" max="1284" width="6.5703125" style="3" customWidth="1"/>
    <col min="1285" max="1285" width="26.140625" style="3" customWidth="1"/>
    <col min="1286" max="1294" width="5.7109375" style="3" customWidth="1"/>
    <col min="1295" max="1538" width="8.85546875" style="3"/>
    <col min="1539" max="1540" width="6.5703125" style="3" customWidth="1"/>
    <col min="1541" max="1541" width="26.140625" style="3" customWidth="1"/>
    <col min="1542" max="1550" width="5.7109375" style="3" customWidth="1"/>
    <col min="1551" max="1794" width="8.85546875" style="3"/>
    <col min="1795" max="1796" width="6.5703125" style="3" customWidth="1"/>
    <col min="1797" max="1797" width="26.140625" style="3" customWidth="1"/>
    <col min="1798" max="1806" width="5.7109375" style="3" customWidth="1"/>
    <col min="1807" max="2050" width="8.85546875" style="3"/>
    <col min="2051" max="2052" width="6.5703125" style="3" customWidth="1"/>
    <col min="2053" max="2053" width="26.140625" style="3" customWidth="1"/>
    <col min="2054" max="2062" width="5.7109375" style="3" customWidth="1"/>
    <col min="2063" max="2306" width="8.85546875" style="3"/>
    <col min="2307" max="2308" width="6.5703125" style="3" customWidth="1"/>
    <col min="2309" max="2309" width="26.140625" style="3" customWidth="1"/>
    <col min="2310" max="2318" width="5.7109375" style="3" customWidth="1"/>
    <col min="2319" max="2562" width="8.85546875" style="3"/>
    <col min="2563" max="2564" width="6.5703125" style="3" customWidth="1"/>
    <col min="2565" max="2565" width="26.140625" style="3" customWidth="1"/>
    <col min="2566" max="2574" width="5.7109375" style="3" customWidth="1"/>
    <col min="2575" max="2818" width="8.85546875" style="3"/>
    <col min="2819" max="2820" width="6.5703125" style="3" customWidth="1"/>
    <col min="2821" max="2821" width="26.140625" style="3" customWidth="1"/>
    <col min="2822" max="2830" width="5.7109375" style="3" customWidth="1"/>
    <col min="2831" max="3074" width="8.85546875" style="3"/>
    <col min="3075" max="3076" width="6.5703125" style="3" customWidth="1"/>
    <col min="3077" max="3077" width="26.140625" style="3" customWidth="1"/>
    <col min="3078" max="3086" width="5.7109375" style="3" customWidth="1"/>
    <col min="3087" max="3330" width="8.85546875" style="3"/>
    <col min="3331" max="3332" width="6.5703125" style="3" customWidth="1"/>
    <col min="3333" max="3333" width="26.140625" style="3" customWidth="1"/>
    <col min="3334" max="3342" width="5.7109375" style="3" customWidth="1"/>
    <col min="3343" max="3586" width="8.85546875" style="3"/>
    <col min="3587" max="3588" width="6.5703125" style="3" customWidth="1"/>
    <col min="3589" max="3589" width="26.140625" style="3" customWidth="1"/>
    <col min="3590" max="3598" width="5.7109375" style="3" customWidth="1"/>
    <col min="3599" max="3842" width="8.85546875" style="3"/>
    <col min="3843" max="3844" width="6.5703125" style="3" customWidth="1"/>
    <col min="3845" max="3845" width="26.140625" style="3" customWidth="1"/>
    <col min="3846" max="3854" width="5.7109375" style="3" customWidth="1"/>
    <col min="3855" max="4098" width="8.85546875" style="3"/>
    <col min="4099" max="4100" width="6.5703125" style="3" customWidth="1"/>
    <col min="4101" max="4101" width="26.140625" style="3" customWidth="1"/>
    <col min="4102" max="4110" width="5.7109375" style="3" customWidth="1"/>
    <col min="4111" max="4354" width="8.85546875" style="3"/>
    <col min="4355" max="4356" width="6.5703125" style="3" customWidth="1"/>
    <col min="4357" max="4357" width="26.140625" style="3" customWidth="1"/>
    <col min="4358" max="4366" width="5.7109375" style="3" customWidth="1"/>
    <col min="4367" max="4610" width="8.85546875" style="3"/>
    <col min="4611" max="4612" width="6.5703125" style="3" customWidth="1"/>
    <col min="4613" max="4613" width="26.140625" style="3" customWidth="1"/>
    <col min="4614" max="4622" width="5.7109375" style="3" customWidth="1"/>
    <col min="4623" max="4866" width="8.85546875" style="3"/>
    <col min="4867" max="4868" width="6.5703125" style="3" customWidth="1"/>
    <col min="4869" max="4869" width="26.140625" style="3" customWidth="1"/>
    <col min="4870" max="4878" width="5.7109375" style="3" customWidth="1"/>
    <col min="4879" max="5122" width="8.85546875" style="3"/>
    <col min="5123" max="5124" width="6.5703125" style="3" customWidth="1"/>
    <col min="5125" max="5125" width="26.140625" style="3" customWidth="1"/>
    <col min="5126" max="5134" width="5.7109375" style="3" customWidth="1"/>
    <col min="5135" max="5378" width="8.85546875" style="3"/>
    <col min="5379" max="5380" width="6.5703125" style="3" customWidth="1"/>
    <col min="5381" max="5381" width="26.140625" style="3" customWidth="1"/>
    <col min="5382" max="5390" width="5.7109375" style="3" customWidth="1"/>
    <col min="5391" max="5634" width="8.85546875" style="3"/>
    <col min="5635" max="5636" width="6.5703125" style="3" customWidth="1"/>
    <col min="5637" max="5637" width="26.140625" style="3" customWidth="1"/>
    <col min="5638" max="5646" width="5.7109375" style="3" customWidth="1"/>
    <col min="5647" max="5890" width="8.85546875" style="3"/>
    <col min="5891" max="5892" width="6.5703125" style="3" customWidth="1"/>
    <col min="5893" max="5893" width="26.140625" style="3" customWidth="1"/>
    <col min="5894" max="5902" width="5.7109375" style="3" customWidth="1"/>
    <col min="5903" max="6146" width="8.85546875" style="3"/>
    <col min="6147" max="6148" width="6.5703125" style="3" customWidth="1"/>
    <col min="6149" max="6149" width="26.140625" style="3" customWidth="1"/>
    <col min="6150" max="6158" width="5.7109375" style="3" customWidth="1"/>
    <col min="6159" max="6402" width="8.85546875" style="3"/>
    <col min="6403" max="6404" width="6.5703125" style="3" customWidth="1"/>
    <col min="6405" max="6405" width="26.140625" style="3" customWidth="1"/>
    <col min="6406" max="6414" width="5.7109375" style="3" customWidth="1"/>
    <col min="6415" max="6658" width="8.85546875" style="3"/>
    <col min="6659" max="6660" width="6.5703125" style="3" customWidth="1"/>
    <col min="6661" max="6661" width="26.140625" style="3" customWidth="1"/>
    <col min="6662" max="6670" width="5.7109375" style="3" customWidth="1"/>
    <col min="6671" max="6914" width="8.85546875" style="3"/>
    <col min="6915" max="6916" width="6.5703125" style="3" customWidth="1"/>
    <col min="6917" max="6917" width="26.140625" style="3" customWidth="1"/>
    <col min="6918" max="6926" width="5.7109375" style="3" customWidth="1"/>
    <col min="6927" max="7170" width="8.85546875" style="3"/>
    <col min="7171" max="7172" width="6.5703125" style="3" customWidth="1"/>
    <col min="7173" max="7173" width="26.140625" style="3" customWidth="1"/>
    <col min="7174" max="7182" width="5.7109375" style="3" customWidth="1"/>
    <col min="7183" max="7426" width="8.85546875" style="3"/>
    <col min="7427" max="7428" width="6.5703125" style="3" customWidth="1"/>
    <col min="7429" max="7429" width="26.140625" style="3" customWidth="1"/>
    <col min="7430" max="7438" width="5.7109375" style="3" customWidth="1"/>
    <col min="7439" max="7682" width="8.85546875" style="3"/>
    <col min="7683" max="7684" width="6.5703125" style="3" customWidth="1"/>
    <col min="7685" max="7685" width="26.140625" style="3" customWidth="1"/>
    <col min="7686" max="7694" width="5.7109375" style="3" customWidth="1"/>
    <col min="7695" max="7938" width="8.85546875" style="3"/>
    <col min="7939" max="7940" width="6.5703125" style="3" customWidth="1"/>
    <col min="7941" max="7941" width="26.140625" style="3" customWidth="1"/>
    <col min="7942" max="7950" width="5.7109375" style="3" customWidth="1"/>
    <col min="7951" max="8194" width="8.85546875" style="3"/>
    <col min="8195" max="8196" width="6.5703125" style="3" customWidth="1"/>
    <col min="8197" max="8197" width="26.140625" style="3" customWidth="1"/>
    <col min="8198" max="8206" width="5.7109375" style="3" customWidth="1"/>
    <col min="8207" max="8450" width="8.85546875" style="3"/>
    <col min="8451" max="8452" width="6.5703125" style="3" customWidth="1"/>
    <col min="8453" max="8453" width="26.140625" style="3" customWidth="1"/>
    <col min="8454" max="8462" width="5.7109375" style="3" customWidth="1"/>
    <col min="8463" max="8706" width="8.85546875" style="3"/>
    <col min="8707" max="8708" width="6.5703125" style="3" customWidth="1"/>
    <col min="8709" max="8709" width="26.140625" style="3" customWidth="1"/>
    <col min="8710" max="8718" width="5.7109375" style="3" customWidth="1"/>
    <col min="8719" max="8962" width="8.85546875" style="3"/>
    <col min="8963" max="8964" width="6.5703125" style="3" customWidth="1"/>
    <col min="8965" max="8965" width="26.140625" style="3" customWidth="1"/>
    <col min="8966" max="8974" width="5.7109375" style="3" customWidth="1"/>
    <col min="8975" max="9218" width="8.85546875" style="3"/>
    <col min="9219" max="9220" width="6.5703125" style="3" customWidth="1"/>
    <col min="9221" max="9221" width="26.140625" style="3" customWidth="1"/>
    <col min="9222" max="9230" width="5.7109375" style="3" customWidth="1"/>
    <col min="9231" max="9474" width="8.85546875" style="3"/>
    <col min="9475" max="9476" width="6.5703125" style="3" customWidth="1"/>
    <col min="9477" max="9477" width="26.140625" style="3" customWidth="1"/>
    <col min="9478" max="9486" width="5.7109375" style="3" customWidth="1"/>
    <col min="9487" max="9730" width="8.85546875" style="3"/>
    <col min="9731" max="9732" width="6.5703125" style="3" customWidth="1"/>
    <col min="9733" max="9733" width="26.140625" style="3" customWidth="1"/>
    <col min="9734" max="9742" width="5.7109375" style="3" customWidth="1"/>
    <col min="9743" max="9986" width="8.85546875" style="3"/>
    <col min="9987" max="9988" width="6.5703125" style="3" customWidth="1"/>
    <col min="9989" max="9989" width="26.140625" style="3" customWidth="1"/>
    <col min="9990" max="9998" width="5.7109375" style="3" customWidth="1"/>
    <col min="9999" max="10242" width="8.85546875" style="3"/>
    <col min="10243" max="10244" width="6.5703125" style="3" customWidth="1"/>
    <col min="10245" max="10245" width="26.140625" style="3" customWidth="1"/>
    <col min="10246" max="10254" width="5.7109375" style="3" customWidth="1"/>
    <col min="10255" max="10498" width="8.85546875" style="3"/>
    <col min="10499" max="10500" width="6.5703125" style="3" customWidth="1"/>
    <col min="10501" max="10501" width="26.140625" style="3" customWidth="1"/>
    <col min="10502" max="10510" width="5.7109375" style="3" customWidth="1"/>
    <col min="10511" max="10754" width="8.85546875" style="3"/>
    <col min="10755" max="10756" width="6.5703125" style="3" customWidth="1"/>
    <col min="10757" max="10757" width="26.140625" style="3" customWidth="1"/>
    <col min="10758" max="10766" width="5.7109375" style="3" customWidth="1"/>
    <col min="10767" max="11010" width="8.85546875" style="3"/>
    <col min="11011" max="11012" width="6.5703125" style="3" customWidth="1"/>
    <col min="11013" max="11013" width="26.140625" style="3" customWidth="1"/>
    <col min="11014" max="11022" width="5.7109375" style="3" customWidth="1"/>
    <col min="11023" max="11266" width="8.85546875" style="3"/>
    <col min="11267" max="11268" width="6.5703125" style="3" customWidth="1"/>
    <col min="11269" max="11269" width="26.140625" style="3" customWidth="1"/>
    <col min="11270" max="11278" width="5.7109375" style="3" customWidth="1"/>
    <col min="11279" max="11522" width="8.85546875" style="3"/>
    <col min="11523" max="11524" width="6.5703125" style="3" customWidth="1"/>
    <col min="11525" max="11525" width="26.140625" style="3" customWidth="1"/>
    <col min="11526" max="11534" width="5.7109375" style="3" customWidth="1"/>
    <col min="11535" max="11778" width="8.85546875" style="3"/>
    <col min="11779" max="11780" width="6.5703125" style="3" customWidth="1"/>
    <col min="11781" max="11781" width="26.140625" style="3" customWidth="1"/>
    <col min="11782" max="11790" width="5.7109375" style="3" customWidth="1"/>
    <col min="11791" max="12034" width="8.85546875" style="3"/>
    <col min="12035" max="12036" width="6.5703125" style="3" customWidth="1"/>
    <col min="12037" max="12037" width="26.140625" style="3" customWidth="1"/>
    <col min="12038" max="12046" width="5.7109375" style="3" customWidth="1"/>
    <col min="12047" max="12290" width="8.85546875" style="3"/>
    <col min="12291" max="12292" width="6.5703125" style="3" customWidth="1"/>
    <col min="12293" max="12293" width="26.140625" style="3" customWidth="1"/>
    <col min="12294" max="12302" width="5.7109375" style="3" customWidth="1"/>
    <col min="12303" max="12546" width="8.85546875" style="3"/>
    <col min="12547" max="12548" width="6.5703125" style="3" customWidth="1"/>
    <col min="12549" max="12549" width="26.140625" style="3" customWidth="1"/>
    <col min="12550" max="12558" width="5.7109375" style="3" customWidth="1"/>
    <col min="12559" max="12802" width="8.85546875" style="3"/>
    <col min="12803" max="12804" width="6.5703125" style="3" customWidth="1"/>
    <col min="12805" max="12805" width="26.140625" style="3" customWidth="1"/>
    <col min="12806" max="12814" width="5.7109375" style="3" customWidth="1"/>
    <col min="12815" max="13058" width="8.85546875" style="3"/>
    <col min="13059" max="13060" width="6.5703125" style="3" customWidth="1"/>
    <col min="13061" max="13061" width="26.140625" style="3" customWidth="1"/>
    <col min="13062" max="13070" width="5.7109375" style="3" customWidth="1"/>
    <col min="13071" max="13314" width="8.85546875" style="3"/>
    <col min="13315" max="13316" width="6.5703125" style="3" customWidth="1"/>
    <col min="13317" max="13317" width="26.140625" style="3" customWidth="1"/>
    <col min="13318" max="13326" width="5.7109375" style="3" customWidth="1"/>
    <col min="13327" max="13570" width="8.85546875" style="3"/>
    <col min="13571" max="13572" width="6.5703125" style="3" customWidth="1"/>
    <col min="13573" max="13573" width="26.140625" style="3" customWidth="1"/>
    <col min="13574" max="13582" width="5.7109375" style="3" customWidth="1"/>
    <col min="13583" max="13826" width="8.85546875" style="3"/>
    <col min="13827" max="13828" width="6.5703125" style="3" customWidth="1"/>
    <col min="13829" max="13829" width="26.140625" style="3" customWidth="1"/>
    <col min="13830" max="13838" width="5.7109375" style="3" customWidth="1"/>
    <col min="13839" max="14082" width="8.85546875" style="3"/>
    <col min="14083" max="14084" width="6.5703125" style="3" customWidth="1"/>
    <col min="14085" max="14085" width="26.140625" style="3" customWidth="1"/>
    <col min="14086" max="14094" width="5.7109375" style="3" customWidth="1"/>
    <col min="14095" max="14338" width="8.85546875" style="3"/>
    <col min="14339" max="14340" width="6.5703125" style="3" customWidth="1"/>
    <col min="14341" max="14341" width="26.140625" style="3" customWidth="1"/>
    <col min="14342" max="14350" width="5.7109375" style="3" customWidth="1"/>
    <col min="14351" max="14594" width="8.85546875" style="3"/>
    <col min="14595" max="14596" width="6.5703125" style="3" customWidth="1"/>
    <col min="14597" max="14597" width="26.140625" style="3" customWidth="1"/>
    <col min="14598" max="14606" width="5.7109375" style="3" customWidth="1"/>
    <col min="14607" max="14850" width="8.85546875" style="3"/>
    <col min="14851" max="14852" width="6.5703125" style="3" customWidth="1"/>
    <col min="14853" max="14853" width="26.140625" style="3" customWidth="1"/>
    <col min="14854" max="14862" width="5.7109375" style="3" customWidth="1"/>
    <col min="14863" max="15106" width="8.85546875" style="3"/>
    <col min="15107" max="15108" width="6.5703125" style="3" customWidth="1"/>
    <col min="15109" max="15109" width="26.140625" style="3" customWidth="1"/>
    <col min="15110" max="15118" width="5.7109375" style="3" customWidth="1"/>
    <col min="15119" max="15362" width="8.85546875" style="3"/>
    <col min="15363" max="15364" width="6.5703125" style="3" customWidth="1"/>
    <col min="15365" max="15365" width="26.140625" style="3" customWidth="1"/>
    <col min="15366" max="15374" width="5.7109375" style="3" customWidth="1"/>
    <col min="15375" max="15618" width="8.85546875" style="3"/>
    <col min="15619" max="15620" width="6.5703125" style="3" customWidth="1"/>
    <col min="15621" max="15621" width="26.140625" style="3" customWidth="1"/>
    <col min="15622" max="15630" width="5.7109375" style="3" customWidth="1"/>
    <col min="15631" max="15874" width="8.85546875" style="3"/>
    <col min="15875" max="15876" width="6.5703125" style="3" customWidth="1"/>
    <col min="15877" max="15877" width="26.140625" style="3" customWidth="1"/>
    <col min="15878" max="15886" width="5.7109375" style="3" customWidth="1"/>
    <col min="15887" max="16130" width="8.85546875" style="3"/>
    <col min="16131" max="16132" width="6.5703125" style="3" customWidth="1"/>
    <col min="16133" max="16133" width="26.140625" style="3" customWidth="1"/>
    <col min="16134" max="16142" width="5.7109375" style="3" customWidth="1"/>
    <col min="16143" max="16384" width="8.85546875" style="3"/>
  </cols>
  <sheetData>
    <row r="1" spans="1:24" x14ac:dyDescent="0.2">
      <c r="A1" s="3" t="s">
        <v>69</v>
      </c>
      <c r="B1" s="477">
        <v>43722</v>
      </c>
      <c r="C1" s="477"/>
      <c r="D1" s="477"/>
    </row>
    <row r="2" spans="1:24" ht="15.75" x14ac:dyDescent="0.25">
      <c r="A2" s="478" t="s">
        <v>70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</row>
    <row r="3" spans="1:24" ht="6.75" customHeight="1" thickBo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4" ht="13.5" customHeight="1" x14ac:dyDescent="0.2">
      <c r="A4" s="450" t="s">
        <v>71</v>
      </c>
      <c r="B4" s="479" t="s">
        <v>57</v>
      </c>
      <c r="C4" s="479"/>
      <c r="D4" s="479"/>
      <c r="E4" s="479"/>
      <c r="F4" s="480"/>
      <c r="G4" s="456" t="s">
        <v>86</v>
      </c>
      <c r="H4" s="457"/>
      <c r="I4" s="457"/>
      <c r="J4" s="479" t="str">
        <f>'Nasazení do skupin'!$A$2</f>
        <v>D2</v>
      </c>
      <c r="K4" s="479"/>
      <c r="L4" s="479"/>
      <c r="M4" s="480"/>
      <c r="N4" s="450" t="s">
        <v>87</v>
      </c>
      <c r="O4" s="483"/>
      <c r="P4" s="487">
        <v>45</v>
      </c>
      <c r="Q4" s="489" t="s">
        <v>88</v>
      </c>
      <c r="R4" s="490"/>
      <c r="S4" s="487" t="str">
        <f>VLOOKUP(P4,Zápasy!B4:H80,2,0)</f>
        <v>SF1</v>
      </c>
    </row>
    <row r="5" spans="1:24" ht="13.5" customHeight="1" thickBot="1" x14ac:dyDescent="0.25">
      <c r="A5" s="451"/>
      <c r="B5" s="481"/>
      <c r="C5" s="481"/>
      <c r="D5" s="481"/>
      <c r="E5" s="481"/>
      <c r="F5" s="482"/>
      <c r="G5" s="458"/>
      <c r="H5" s="459"/>
      <c r="I5" s="459"/>
      <c r="J5" s="481"/>
      <c r="K5" s="481"/>
      <c r="L5" s="481"/>
      <c r="M5" s="482"/>
      <c r="N5" s="451"/>
      <c r="O5" s="484"/>
      <c r="P5" s="488"/>
      <c r="Q5" s="491"/>
      <c r="R5" s="492"/>
      <c r="S5" s="488"/>
    </row>
    <row r="6" spans="1:24" ht="13.5" customHeight="1" x14ac:dyDescent="0.2">
      <c r="A6" s="450" t="s">
        <v>72</v>
      </c>
      <c r="B6" s="452">
        <f>$B$1</f>
        <v>43722</v>
      </c>
      <c r="C6" s="452"/>
      <c r="D6" s="452"/>
      <c r="E6" s="452"/>
      <c r="F6" s="453"/>
      <c r="G6" s="456" t="s">
        <v>89</v>
      </c>
      <c r="H6" s="457"/>
      <c r="I6" s="457"/>
      <c r="J6" s="460">
        <f>VLOOKUP(P4,Zápasy!B4:H80,4,0)</f>
        <v>1</v>
      </c>
      <c r="K6" s="460"/>
      <c r="L6" s="460"/>
      <c r="M6" s="461"/>
      <c r="N6" s="456" t="s">
        <v>90</v>
      </c>
      <c r="O6" s="457"/>
      <c r="P6" s="493"/>
      <c r="Q6" s="456" t="s">
        <v>91</v>
      </c>
      <c r="R6" s="457"/>
      <c r="S6" s="493"/>
      <c r="V6" s="74"/>
      <c r="X6" s="74"/>
    </row>
    <row r="7" spans="1:24" ht="13.15" customHeight="1" thickBot="1" x14ac:dyDescent="0.25">
      <c r="A7" s="451"/>
      <c r="B7" s="454"/>
      <c r="C7" s="454"/>
      <c r="D7" s="454"/>
      <c r="E7" s="454"/>
      <c r="F7" s="455"/>
      <c r="G7" s="458"/>
      <c r="H7" s="459"/>
      <c r="I7" s="459"/>
      <c r="J7" s="462"/>
      <c r="K7" s="462"/>
      <c r="L7" s="462"/>
      <c r="M7" s="463"/>
      <c r="N7" s="458"/>
      <c r="O7" s="459"/>
      <c r="P7" s="494"/>
      <c r="Q7" s="458"/>
      <c r="R7" s="459"/>
      <c r="S7" s="494"/>
      <c r="V7" s="74"/>
      <c r="X7" s="74"/>
    </row>
    <row r="8" spans="1:24" ht="18.75" customHeight="1" x14ac:dyDescent="0.25">
      <c r="A8" s="75" t="s">
        <v>92</v>
      </c>
      <c r="B8" s="466"/>
      <c r="C8" s="466"/>
      <c r="D8" s="466"/>
      <c r="E8" s="466"/>
      <c r="F8" s="467"/>
      <c r="G8" s="75" t="s">
        <v>93</v>
      </c>
      <c r="H8" s="76"/>
      <c r="I8" s="468" t="str">
        <f>VLOOKUP(B13,'Nasazení do skupin'!$B$5:$M$52,6,0)</f>
        <v>Henzl Šimon</v>
      </c>
      <c r="J8" s="468"/>
      <c r="K8" s="468"/>
      <c r="L8" s="468"/>
      <c r="M8" s="469"/>
      <c r="N8" s="75" t="s">
        <v>94</v>
      </c>
      <c r="O8" s="76"/>
      <c r="P8" s="466">
        <f>VLOOKUP(B13,'Nasazení do skupin'!$B$5:$M$52,5,0)</f>
        <v>3543</v>
      </c>
      <c r="Q8" s="466"/>
      <c r="R8" s="466"/>
      <c r="S8" s="467"/>
      <c r="V8" s="74"/>
      <c r="X8" s="74"/>
    </row>
    <row r="9" spans="1:24" ht="16.5" thickBot="1" x14ac:dyDescent="0.3">
      <c r="A9" s="121" t="s">
        <v>73</v>
      </c>
      <c r="B9" s="473"/>
      <c r="C9" s="473"/>
      <c r="D9" s="473"/>
      <c r="E9" s="473"/>
      <c r="F9" s="474"/>
      <c r="G9" s="475" t="s">
        <v>73</v>
      </c>
      <c r="H9" s="476"/>
      <c r="I9" s="485"/>
      <c r="J9" s="485"/>
      <c r="K9" s="485"/>
      <c r="L9" s="485"/>
      <c r="M9" s="486"/>
      <c r="N9" s="475" t="s">
        <v>73</v>
      </c>
      <c r="O9" s="476"/>
      <c r="P9" s="473"/>
      <c r="Q9" s="473"/>
      <c r="R9" s="473"/>
      <c r="S9" s="474"/>
      <c r="V9" s="74"/>
      <c r="X9" s="74"/>
    </row>
    <row r="10" spans="1:24" ht="18.75" customHeight="1" x14ac:dyDescent="0.25">
      <c r="A10" s="75" t="s">
        <v>92</v>
      </c>
      <c r="B10" s="466"/>
      <c r="C10" s="466"/>
      <c r="D10" s="466"/>
      <c r="E10" s="466"/>
      <c r="F10" s="467"/>
      <c r="G10" s="75" t="s">
        <v>95</v>
      </c>
      <c r="H10" s="76"/>
      <c r="I10" s="468" t="str">
        <f>VLOOKUP(H13,'Nasazení do skupin'!$B$5:$M$52,6,0)</f>
        <v>Dreiseitl Jiří</v>
      </c>
      <c r="J10" s="468"/>
      <c r="K10" s="468"/>
      <c r="L10" s="468"/>
      <c r="M10" s="469"/>
      <c r="N10" s="75" t="s">
        <v>96</v>
      </c>
      <c r="O10" s="76"/>
      <c r="P10" s="466">
        <f>VLOOKUP(H13,'Nasazení do skupin'!$B$5:$M$52,5,0)</f>
        <v>4397</v>
      </c>
      <c r="Q10" s="466"/>
      <c r="R10" s="466"/>
      <c r="S10" s="467"/>
      <c r="V10" s="74"/>
      <c r="X10" s="74"/>
    </row>
    <row r="11" spans="1:24" ht="16.5" thickBot="1" x14ac:dyDescent="0.3">
      <c r="A11" s="121" t="s">
        <v>73</v>
      </c>
      <c r="B11" s="473"/>
      <c r="C11" s="473"/>
      <c r="D11" s="473"/>
      <c r="E11" s="473"/>
      <c r="F11" s="474"/>
      <c r="G11" s="475" t="s">
        <v>73</v>
      </c>
      <c r="H11" s="476"/>
      <c r="I11" s="485"/>
      <c r="J11" s="485"/>
      <c r="K11" s="485"/>
      <c r="L11" s="485"/>
      <c r="M11" s="486"/>
      <c r="N11" s="475" t="s">
        <v>73</v>
      </c>
      <c r="O11" s="476"/>
      <c r="P11" s="473"/>
      <c r="Q11" s="473"/>
      <c r="R11" s="473"/>
      <c r="S11" s="474"/>
    </row>
    <row r="12" spans="1:24" ht="12" customHeight="1" x14ac:dyDescent="0.2">
      <c r="A12" s="495" t="s">
        <v>74</v>
      </c>
      <c r="B12" s="497" t="s">
        <v>75</v>
      </c>
      <c r="C12" s="498"/>
      <c r="D12" s="498"/>
      <c r="E12" s="498"/>
      <c r="F12" s="499"/>
      <c r="G12" s="464" t="s">
        <v>58</v>
      </c>
      <c r="H12" s="497" t="s">
        <v>76</v>
      </c>
      <c r="I12" s="498"/>
      <c r="J12" s="498"/>
      <c r="K12" s="498"/>
      <c r="L12" s="499"/>
      <c r="M12" s="464" t="s">
        <v>58</v>
      </c>
      <c r="N12" s="500" t="s">
        <v>77</v>
      </c>
      <c r="O12" s="501"/>
      <c r="P12" s="500" t="s">
        <v>78</v>
      </c>
      <c r="Q12" s="501"/>
      <c r="R12" s="500" t="s">
        <v>79</v>
      </c>
      <c r="S12" s="501"/>
    </row>
    <row r="13" spans="1:24" s="79" customFormat="1" ht="36.75" customHeight="1" thickBot="1" x14ac:dyDescent="0.25">
      <c r="A13" s="496"/>
      <c r="B13" s="470" t="str">
        <f>VLOOKUP(P4,Zápasy!$B$4:$H$79,5,0)</f>
        <v xml:space="preserve">SK Liapor - Witte Karlovy Vary A </v>
      </c>
      <c r="C13" s="471"/>
      <c r="D13" s="471"/>
      <c r="E13" s="471"/>
      <c r="F13" s="472"/>
      <c r="G13" s="465"/>
      <c r="H13" s="470" t="str">
        <f>VLOOKUP(P4,Zápasy!$B$4:$H$78,7,0)</f>
        <v>TJ Sokol Holice A</v>
      </c>
      <c r="I13" s="471"/>
      <c r="J13" s="471"/>
      <c r="K13" s="471"/>
      <c r="L13" s="472"/>
      <c r="M13" s="465"/>
      <c r="N13" s="77" t="s">
        <v>0</v>
      </c>
      <c r="O13" s="78" t="s">
        <v>45</v>
      </c>
      <c r="P13" s="77" t="s">
        <v>0</v>
      </c>
      <c r="Q13" s="78" t="s">
        <v>45</v>
      </c>
      <c r="R13" s="77" t="s">
        <v>0</v>
      </c>
      <c r="S13" s="78" t="s">
        <v>45</v>
      </c>
    </row>
    <row r="14" spans="1:24" s="79" customFormat="1" ht="18" customHeight="1" x14ac:dyDescent="0.25">
      <c r="A14" s="80" t="s">
        <v>59</v>
      </c>
      <c r="B14" s="123"/>
      <c r="C14" s="81"/>
      <c r="D14" s="81"/>
      <c r="E14" s="81"/>
      <c r="F14" s="112"/>
      <c r="G14" s="82"/>
      <c r="H14" s="123"/>
      <c r="I14" s="81"/>
      <c r="J14" s="81"/>
      <c r="K14" s="81"/>
      <c r="L14" s="84"/>
      <c r="M14" s="83"/>
      <c r="N14" s="113"/>
      <c r="O14" s="84"/>
      <c r="P14" s="502"/>
      <c r="Q14" s="505"/>
      <c r="R14" s="502"/>
      <c r="S14" s="505"/>
    </row>
    <row r="15" spans="1:24" s="79" customFormat="1" ht="18" customHeight="1" x14ac:dyDescent="0.2">
      <c r="A15" s="85" t="s">
        <v>60</v>
      </c>
      <c r="B15" s="86"/>
      <c r="C15" s="87"/>
      <c r="D15" s="87"/>
      <c r="E15" s="87"/>
      <c r="F15" s="88"/>
      <c r="G15" s="89"/>
      <c r="H15" s="86"/>
      <c r="I15" s="87"/>
      <c r="J15" s="87"/>
      <c r="K15" s="87"/>
      <c r="L15" s="88"/>
      <c r="M15" s="90"/>
      <c r="N15" s="91"/>
      <c r="O15" s="88"/>
      <c r="P15" s="503"/>
      <c r="Q15" s="506"/>
      <c r="R15" s="503"/>
      <c r="S15" s="506"/>
    </row>
    <row r="16" spans="1:24" s="79" customFormat="1" ht="18" customHeight="1" thickBot="1" x14ac:dyDescent="0.25">
      <c r="A16" s="92" t="s">
        <v>61</v>
      </c>
      <c r="B16" s="93"/>
      <c r="C16" s="94"/>
      <c r="D16" s="94"/>
      <c r="E16" s="94"/>
      <c r="F16" s="95"/>
      <c r="G16" s="96"/>
      <c r="H16" s="93"/>
      <c r="I16" s="94"/>
      <c r="J16" s="94"/>
      <c r="K16" s="94"/>
      <c r="L16" s="95"/>
      <c r="M16" s="97"/>
      <c r="N16" s="98"/>
      <c r="O16" s="99"/>
      <c r="P16" s="504"/>
      <c r="Q16" s="507"/>
      <c r="R16" s="504"/>
      <c r="S16" s="507"/>
    </row>
    <row r="17" spans="1:24" s="79" customFormat="1" ht="27.6" customHeight="1" x14ac:dyDescent="0.2">
      <c r="A17" s="100" t="s">
        <v>80</v>
      </c>
      <c r="B17" s="124">
        <f>VLOOKUP(B13,'Nasazení do skupin'!$B$5:$M$52,2,0)</f>
        <v>2154</v>
      </c>
      <c r="C17" s="124"/>
      <c r="D17" s="124"/>
      <c r="E17" s="124"/>
      <c r="F17" s="124"/>
      <c r="G17" s="119"/>
      <c r="H17" s="124">
        <f>VLOOKUP(H13,'Nasazení do skupin'!$B$5:$M$52,2,0)</f>
        <v>2749</v>
      </c>
      <c r="I17" s="124"/>
      <c r="J17" s="124"/>
      <c r="K17" s="124"/>
      <c r="L17" s="124"/>
      <c r="M17" s="83"/>
      <c r="N17" s="101" t="s">
        <v>81</v>
      </c>
      <c r="O17" s="102"/>
      <c r="P17" s="102"/>
      <c r="Q17" s="102"/>
      <c r="R17" s="102"/>
      <c r="S17" s="103"/>
    </row>
    <row r="18" spans="1:24" s="79" customFormat="1" ht="88.15" customHeight="1" thickBot="1" x14ac:dyDescent="0.25">
      <c r="A18" s="92" t="s">
        <v>82</v>
      </c>
      <c r="B18" s="104" t="str">
        <f>VLOOKUP(B13,'Nasazení do skupin'!$B$5:$M$52,3,0)</f>
        <v>Henzl Adam</v>
      </c>
      <c r="C18" s="104"/>
      <c r="D18" s="104"/>
      <c r="E18" s="104"/>
      <c r="F18" s="104"/>
      <c r="G18" s="120"/>
      <c r="H18" s="104" t="str">
        <f>VLOOKUP(H13,'Nasazení do skupin'!$B$5:$M$52,3,0)</f>
        <v>Pohl Václav</v>
      </c>
      <c r="I18" s="104"/>
      <c r="J18" s="104"/>
      <c r="K18" s="104"/>
      <c r="L18" s="104"/>
      <c r="M18" s="105"/>
      <c r="N18" s="102"/>
      <c r="O18" s="102"/>
      <c r="P18" s="102"/>
      <c r="Q18" s="102"/>
      <c r="R18" s="102"/>
      <c r="S18" s="103"/>
    </row>
    <row r="19" spans="1:24" s="79" customFormat="1" ht="19.149999999999999" customHeight="1" thickBot="1" x14ac:dyDescent="0.25">
      <c r="A19" s="106" t="s">
        <v>83</v>
      </c>
      <c r="B19" s="107">
        <f>VLOOKUP(B13,'Nasazení do skupin'!$B$5:$M$52,4,0)</f>
        <v>0</v>
      </c>
      <c r="C19" s="107"/>
      <c r="D19" s="107"/>
      <c r="E19" s="107"/>
      <c r="F19" s="107"/>
      <c r="G19" s="108"/>
      <c r="H19" s="107">
        <f>VLOOKUP(H13,'Nasazení do skupin'!$B$5:$M$52,4,0)</f>
        <v>0</v>
      </c>
      <c r="I19" s="107"/>
      <c r="J19" s="107"/>
      <c r="K19" s="107"/>
      <c r="L19" s="107"/>
      <c r="M19" s="109"/>
      <c r="N19" s="110"/>
      <c r="O19" s="110"/>
      <c r="P19" s="110"/>
      <c r="Q19" s="110"/>
      <c r="R19" s="110"/>
      <c r="S19" s="111"/>
    </row>
    <row r="20" spans="1:24" s="79" customFormat="1" ht="33.6" customHeight="1" x14ac:dyDescent="0.2"/>
    <row r="21" spans="1:24" ht="15.75" x14ac:dyDescent="0.25">
      <c r="A21" s="478" t="s">
        <v>70</v>
      </c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</row>
    <row r="22" spans="1:24" ht="6.75" customHeight="1" thickBo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24" ht="13.5" customHeight="1" x14ac:dyDescent="0.2">
      <c r="A23" s="450" t="s">
        <v>71</v>
      </c>
      <c r="B23" s="479" t="s">
        <v>57</v>
      </c>
      <c r="C23" s="479"/>
      <c r="D23" s="479"/>
      <c r="E23" s="479"/>
      <c r="F23" s="480"/>
      <c r="G23" s="456" t="s">
        <v>86</v>
      </c>
      <c r="H23" s="457"/>
      <c r="I23" s="457"/>
      <c r="J23" s="479" t="str">
        <f>'Nasazení do skupin'!$A$2</f>
        <v>D2</v>
      </c>
      <c r="K23" s="479"/>
      <c r="L23" s="479"/>
      <c r="M23" s="480"/>
      <c r="N23" s="450" t="s">
        <v>87</v>
      </c>
      <c r="O23" s="483"/>
      <c r="P23" s="487">
        <v>46</v>
      </c>
      <c r="Q23" s="489" t="s">
        <v>88</v>
      </c>
      <c r="R23" s="490"/>
      <c r="S23" s="487" t="str">
        <f>VLOOKUP(P23,Zápasy!B4:H80,2,0)</f>
        <v>SF2</v>
      </c>
    </row>
    <row r="24" spans="1:24" ht="13.5" customHeight="1" thickBot="1" x14ac:dyDescent="0.25">
      <c r="A24" s="451"/>
      <c r="B24" s="481"/>
      <c r="C24" s="481"/>
      <c r="D24" s="481"/>
      <c r="E24" s="481"/>
      <c r="F24" s="482"/>
      <c r="G24" s="458"/>
      <c r="H24" s="459"/>
      <c r="I24" s="459"/>
      <c r="J24" s="481"/>
      <c r="K24" s="481"/>
      <c r="L24" s="481"/>
      <c r="M24" s="482"/>
      <c r="N24" s="451"/>
      <c r="O24" s="484"/>
      <c r="P24" s="488"/>
      <c r="Q24" s="491"/>
      <c r="R24" s="492"/>
      <c r="S24" s="488"/>
    </row>
    <row r="25" spans="1:24" ht="13.5" customHeight="1" x14ac:dyDescent="0.2">
      <c r="A25" s="450" t="s">
        <v>72</v>
      </c>
      <c r="B25" s="452">
        <f>$B$1</f>
        <v>43722</v>
      </c>
      <c r="C25" s="452"/>
      <c r="D25" s="452"/>
      <c r="E25" s="452"/>
      <c r="F25" s="453"/>
      <c r="G25" s="456" t="s">
        <v>89</v>
      </c>
      <c r="H25" s="457"/>
      <c r="I25" s="457"/>
      <c r="J25" s="460">
        <f>VLOOKUP(P23,Zápasy!B4:H80,4,0)</f>
        <v>1</v>
      </c>
      <c r="K25" s="460"/>
      <c r="L25" s="460"/>
      <c r="M25" s="461"/>
      <c r="N25" s="456" t="s">
        <v>90</v>
      </c>
      <c r="O25" s="457"/>
      <c r="P25" s="493"/>
      <c r="Q25" s="456" t="s">
        <v>91</v>
      </c>
      <c r="R25" s="457"/>
      <c r="S25" s="493"/>
      <c r="V25" s="74"/>
      <c r="X25" s="74"/>
    </row>
    <row r="26" spans="1:24" ht="13.15" customHeight="1" thickBot="1" x14ac:dyDescent="0.25">
      <c r="A26" s="451"/>
      <c r="B26" s="454"/>
      <c r="C26" s="454"/>
      <c r="D26" s="454"/>
      <c r="E26" s="454"/>
      <c r="F26" s="455"/>
      <c r="G26" s="458"/>
      <c r="H26" s="459"/>
      <c r="I26" s="459"/>
      <c r="J26" s="462"/>
      <c r="K26" s="462"/>
      <c r="L26" s="462"/>
      <c r="M26" s="463"/>
      <c r="N26" s="458"/>
      <c r="O26" s="459"/>
      <c r="P26" s="494"/>
      <c r="Q26" s="458"/>
      <c r="R26" s="459"/>
      <c r="S26" s="494"/>
      <c r="V26" s="74"/>
      <c r="X26" s="74"/>
    </row>
    <row r="27" spans="1:24" ht="18.75" customHeight="1" x14ac:dyDescent="0.25">
      <c r="A27" s="75" t="s">
        <v>92</v>
      </c>
      <c r="B27" s="466"/>
      <c r="C27" s="466"/>
      <c r="D27" s="466"/>
      <c r="E27" s="466"/>
      <c r="F27" s="467"/>
      <c r="G27" s="75" t="s">
        <v>93</v>
      </c>
      <c r="H27" s="76"/>
      <c r="I27" s="468" t="str">
        <f>VLOOKUP(B32,'Nasazení do skupin'!$B$5:$M$52,6,0)</f>
        <v>Hejtík Dominik</v>
      </c>
      <c r="J27" s="468"/>
      <c r="K27" s="468"/>
      <c r="L27" s="468"/>
      <c r="M27" s="469"/>
      <c r="N27" s="75" t="s">
        <v>94</v>
      </c>
      <c r="O27" s="76"/>
      <c r="P27" s="466">
        <f>VLOOKUP(B32,'Nasazení do skupin'!$B$5:$M$52,5,0)</f>
        <v>5435</v>
      </c>
      <c r="Q27" s="466"/>
      <c r="R27" s="466"/>
      <c r="S27" s="467"/>
      <c r="V27" s="74"/>
      <c r="X27" s="74"/>
    </row>
    <row r="28" spans="1:24" ht="16.5" thickBot="1" x14ac:dyDescent="0.3">
      <c r="A28" s="121" t="s">
        <v>73</v>
      </c>
      <c r="B28" s="473"/>
      <c r="C28" s="473"/>
      <c r="D28" s="473"/>
      <c r="E28" s="473"/>
      <c r="F28" s="474"/>
      <c r="G28" s="475" t="s">
        <v>73</v>
      </c>
      <c r="H28" s="476"/>
      <c r="I28" s="485"/>
      <c r="J28" s="485"/>
      <c r="K28" s="485"/>
      <c r="L28" s="485"/>
      <c r="M28" s="486"/>
      <c r="N28" s="475" t="s">
        <v>73</v>
      </c>
      <c r="O28" s="476"/>
      <c r="P28" s="473"/>
      <c r="Q28" s="473"/>
      <c r="R28" s="473"/>
      <c r="S28" s="474"/>
      <c r="V28" s="74"/>
      <c r="X28" s="74"/>
    </row>
    <row r="29" spans="1:24" ht="18.75" customHeight="1" x14ac:dyDescent="0.25">
      <c r="A29" s="75" t="s">
        <v>92</v>
      </c>
      <c r="B29" s="466"/>
      <c r="C29" s="466"/>
      <c r="D29" s="466"/>
      <c r="E29" s="466"/>
      <c r="F29" s="467"/>
      <c r="G29" s="75" t="s">
        <v>95</v>
      </c>
      <c r="H29" s="76"/>
      <c r="I29" s="468" t="str">
        <f>VLOOKUP(H32,'Nasazení do skupin'!$B$5:$M$52,6,0)</f>
        <v>Hokr Filip</v>
      </c>
      <c r="J29" s="468"/>
      <c r="K29" s="468"/>
      <c r="L29" s="468"/>
      <c r="M29" s="469"/>
      <c r="N29" s="75" t="s">
        <v>96</v>
      </c>
      <c r="O29" s="76"/>
      <c r="P29" s="466">
        <f>VLOOKUP(H32,'Nasazení do skupin'!$B$5:$M$52,5,0)</f>
        <v>770</v>
      </c>
      <c r="Q29" s="466"/>
      <c r="R29" s="466"/>
      <c r="S29" s="467"/>
      <c r="V29" s="74"/>
      <c r="X29" s="74"/>
    </row>
    <row r="30" spans="1:24" ht="16.5" thickBot="1" x14ac:dyDescent="0.3">
      <c r="A30" s="121" t="s">
        <v>73</v>
      </c>
      <c r="B30" s="473"/>
      <c r="C30" s="473"/>
      <c r="D30" s="473"/>
      <c r="E30" s="473"/>
      <c r="F30" s="474"/>
      <c r="G30" s="475" t="s">
        <v>73</v>
      </c>
      <c r="H30" s="476"/>
      <c r="I30" s="485"/>
      <c r="J30" s="485"/>
      <c r="K30" s="485"/>
      <c r="L30" s="485"/>
      <c r="M30" s="486"/>
      <c r="N30" s="475" t="s">
        <v>73</v>
      </c>
      <c r="O30" s="476"/>
      <c r="P30" s="473"/>
      <c r="Q30" s="473"/>
      <c r="R30" s="473"/>
      <c r="S30" s="474"/>
    </row>
    <row r="31" spans="1:24" ht="12" customHeight="1" x14ac:dyDescent="0.2">
      <c r="A31" s="495" t="s">
        <v>74</v>
      </c>
      <c r="B31" s="497" t="s">
        <v>75</v>
      </c>
      <c r="C31" s="498"/>
      <c r="D31" s="498"/>
      <c r="E31" s="498"/>
      <c r="F31" s="499"/>
      <c r="G31" s="464" t="s">
        <v>58</v>
      </c>
      <c r="H31" s="497" t="s">
        <v>76</v>
      </c>
      <c r="I31" s="498"/>
      <c r="J31" s="498"/>
      <c r="K31" s="498"/>
      <c r="L31" s="499"/>
      <c r="M31" s="464" t="s">
        <v>58</v>
      </c>
      <c r="N31" s="500" t="s">
        <v>77</v>
      </c>
      <c r="O31" s="501"/>
      <c r="P31" s="500" t="s">
        <v>78</v>
      </c>
      <c r="Q31" s="501"/>
      <c r="R31" s="500" t="s">
        <v>79</v>
      </c>
      <c r="S31" s="501"/>
    </row>
    <row r="32" spans="1:24" s="79" customFormat="1" ht="36.75" customHeight="1" thickBot="1" x14ac:dyDescent="0.25">
      <c r="A32" s="496"/>
      <c r="B32" s="470" t="str">
        <f>VLOOKUP(P23,Zápasy!$B$4:$H$79,5,0)</f>
        <v>TJ Spartak Čelákovice A</v>
      </c>
      <c r="C32" s="471"/>
      <c r="D32" s="471"/>
      <c r="E32" s="471"/>
      <c r="F32" s="472"/>
      <c r="G32" s="465"/>
      <c r="H32" s="470" t="str">
        <f>VLOOKUP(P23,Zápasy!$B$4:$H$78,7,0)</f>
        <v>TJ Baník Stříbro MIX  (výběr Plzeňského kraje)</v>
      </c>
      <c r="I32" s="471"/>
      <c r="J32" s="471"/>
      <c r="K32" s="471"/>
      <c r="L32" s="472"/>
      <c r="M32" s="465"/>
      <c r="N32" s="77" t="s">
        <v>0</v>
      </c>
      <c r="O32" s="78" t="s">
        <v>45</v>
      </c>
      <c r="P32" s="77" t="s">
        <v>0</v>
      </c>
      <c r="Q32" s="78" t="s">
        <v>45</v>
      </c>
      <c r="R32" s="77" t="s">
        <v>0</v>
      </c>
      <c r="S32" s="78" t="s">
        <v>45</v>
      </c>
    </row>
    <row r="33" spans="1:19" s="79" customFormat="1" ht="18" customHeight="1" x14ac:dyDescent="0.25">
      <c r="A33" s="80" t="s">
        <v>59</v>
      </c>
      <c r="B33" s="123"/>
      <c r="C33" s="81"/>
      <c r="D33" s="81"/>
      <c r="E33" s="81"/>
      <c r="F33" s="112"/>
      <c r="G33" s="82"/>
      <c r="H33" s="123"/>
      <c r="I33" s="81"/>
      <c r="J33" s="81"/>
      <c r="K33" s="81"/>
      <c r="L33" s="84"/>
      <c r="M33" s="83"/>
      <c r="N33" s="113"/>
      <c r="O33" s="84"/>
      <c r="P33" s="502"/>
      <c r="Q33" s="505"/>
      <c r="R33" s="502"/>
      <c r="S33" s="505"/>
    </row>
    <row r="34" spans="1:19" s="79" customFormat="1" ht="18" customHeight="1" x14ac:dyDescent="0.2">
      <c r="A34" s="85" t="s">
        <v>60</v>
      </c>
      <c r="B34" s="86"/>
      <c r="C34" s="87"/>
      <c r="D34" s="87"/>
      <c r="E34" s="87"/>
      <c r="F34" s="88"/>
      <c r="G34" s="89"/>
      <c r="H34" s="86"/>
      <c r="I34" s="87"/>
      <c r="J34" s="87"/>
      <c r="K34" s="87"/>
      <c r="L34" s="88"/>
      <c r="M34" s="90"/>
      <c r="N34" s="91"/>
      <c r="O34" s="88"/>
      <c r="P34" s="503"/>
      <c r="Q34" s="506"/>
      <c r="R34" s="503"/>
      <c r="S34" s="506"/>
    </row>
    <row r="35" spans="1:19" s="79" customFormat="1" ht="18" customHeight="1" thickBot="1" x14ac:dyDescent="0.25">
      <c r="A35" s="92" t="s">
        <v>61</v>
      </c>
      <c r="B35" s="93"/>
      <c r="C35" s="94"/>
      <c r="D35" s="94"/>
      <c r="E35" s="94"/>
      <c r="F35" s="95"/>
      <c r="G35" s="96"/>
      <c r="H35" s="93"/>
      <c r="I35" s="94"/>
      <c r="J35" s="94"/>
      <c r="K35" s="94"/>
      <c r="L35" s="95"/>
      <c r="M35" s="97"/>
      <c r="N35" s="98"/>
      <c r="O35" s="99"/>
      <c r="P35" s="504"/>
      <c r="Q35" s="507"/>
      <c r="R35" s="504"/>
      <c r="S35" s="507"/>
    </row>
    <row r="36" spans="1:19" s="79" customFormat="1" ht="27.6" customHeight="1" x14ac:dyDescent="0.2">
      <c r="A36" s="100" t="s">
        <v>80</v>
      </c>
      <c r="B36" s="124">
        <f>VLOOKUP(B32,'Nasazení do skupin'!$B$5:$M$52,2,0)</f>
        <v>4486</v>
      </c>
      <c r="C36" s="124"/>
      <c r="D36" s="124"/>
      <c r="E36" s="124"/>
      <c r="F36" s="124"/>
      <c r="G36" s="119"/>
      <c r="H36" s="124">
        <f>VLOOKUP(H32,'Nasazení do skupin'!$B$5:$M$52,2,0)</f>
        <v>3726</v>
      </c>
      <c r="I36" s="124"/>
      <c r="J36" s="124"/>
      <c r="K36" s="124"/>
      <c r="L36" s="124"/>
      <c r="M36" s="83"/>
      <c r="N36" s="101" t="s">
        <v>81</v>
      </c>
      <c r="O36" s="102"/>
      <c r="P36" s="102"/>
      <c r="Q36" s="102"/>
      <c r="R36" s="102"/>
      <c r="S36" s="103"/>
    </row>
    <row r="37" spans="1:19" s="79" customFormat="1" ht="88.15" customHeight="1" thickBot="1" x14ac:dyDescent="0.25">
      <c r="A37" s="92" t="s">
        <v>82</v>
      </c>
      <c r="B37" s="104" t="str">
        <f>VLOOKUP(B32,'Nasazení do skupin'!$B$5:$M$52,3,0)</f>
        <v>Matura Dainel</v>
      </c>
      <c r="C37" s="104"/>
      <c r="D37" s="104"/>
      <c r="E37" s="104"/>
      <c r="F37" s="104"/>
      <c r="G37" s="120"/>
      <c r="H37" s="104" t="str">
        <f>VLOOKUP(H32,'Nasazení do skupin'!$B$5:$M$52,3,0)</f>
        <v>Tolar Lukáš</v>
      </c>
      <c r="I37" s="104"/>
      <c r="J37" s="104"/>
      <c r="K37" s="104"/>
      <c r="L37" s="104"/>
      <c r="M37" s="105"/>
      <c r="N37" s="102"/>
      <c r="O37" s="102"/>
      <c r="P37" s="102"/>
      <c r="Q37" s="102"/>
      <c r="R37" s="102"/>
      <c r="S37" s="103"/>
    </row>
    <row r="38" spans="1:19" s="79" customFormat="1" ht="18" customHeight="1" thickBot="1" x14ac:dyDescent="0.25">
      <c r="A38" s="106" t="s">
        <v>83</v>
      </c>
      <c r="B38" s="107">
        <f>VLOOKUP(B32,'Nasazení do skupin'!$B$5:$M$52,4,0)</f>
        <v>0</v>
      </c>
      <c r="C38" s="107"/>
      <c r="D38" s="107"/>
      <c r="E38" s="107"/>
      <c r="F38" s="107"/>
      <c r="G38" s="108"/>
      <c r="H38" s="107">
        <f>VLOOKUP(H32,'Nasazení do skupin'!$B$5:$M$52,4,0)</f>
        <v>0</v>
      </c>
      <c r="I38" s="107"/>
      <c r="J38" s="107"/>
      <c r="K38" s="107"/>
      <c r="L38" s="107"/>
      <c r="M38" s="109"/>
      <c r="N38" s="110"/>
      <c r="O38" s="110"/>
      <c r="P38" s="110"/>
      <c r="Q38" s="110"/>
      <c r="R38" s="110"/>
      <c r="S38" s="111"/>
    </row>
    <row r="39" spans="1:19" s="79" customFormat="1" ht="12.75" x14ac:dyDescent="0.2">
      <c r="A39" s="114"/>
      <c r="B39" s="115"/>
      <c r="C39" s="115"/>
      <c r="D39" s="115"/>
      <c r="E39" s="115"/>
      <c r="F39" s="115"/>
      <c r="G39" s="116"/>
      <c r="H39" s="117"/>
      <c r="I39" s="117"/>
      <c r="J39" s="117"/>
      <c r="K39" s="117"/>
      <c r="L39" s="117"/>
      <c r="M39" s="118"/>
      <c r="N39" s="102"/>
      <c r="O39" s="102"/>
      <c r="P39" s="102"/>
      <c r="Q39" s="102"/>
      <c r="R39" s="102"/>
      <c r="S39" s="102"/>
    </row>
  </sheetData>
  <mergeCells count="91">
    <mergeCell ref="A31:A32"/>
    <mergeCell ref="B31:F31"/>
    <mergeCell ref="H31:L31"/>
    <mergeCell ref="M31:M32"/>
    <mergeCell ref="N31:O31"/>
    <mergeCell ref="P31:Q31"/>
    <mergeCell ref="R31:S31"/>
    <mergeCell ref="B32:F32"/>
    <mergeCell ref="H32:L32"/>
    <mergeCell ref="P33:P35"/>
    <mergeCell ref="Q33:Q35"/>
    <mergeCell ref="R33:R35"/>
    <mergeCell ref="S33:S35"/>
    <mergeCell ref="P27:S27"/>
    <mergeCell ref="B28:F28"/>
    <mergeCell ref="G28:H28"/>
    <mergeCell ref="I28:M28"/>
    <mergeCell ref="N28:O28"/>
    <mergeCell ref="P28:S28"/>
    <mergeCell ref="P29:S29"/>
    <mergeCell ref="B30:F30"/>
    <mergeCell ref="G30:H30"/>
    <mergeCell ref="I30:M30"/>
    <mergeCell ref="N30:O30"/>
    <mergeCell ref="P30:S30"/>
    <mergeCell ref="P23:P24"/>
    <mergeCell ref="Q23:R24"/>
    <mergeCell ref="S23:S24"/>
    <mergeCell ref="N25:P26"/>
    <mergeCell ref="Q25:S26"/>
    <mergeCell ref="A23:A24"/>
    <mergeCell ref="B23:F24"/>
    <mergeCell ref="G23:I24"/>
    <mergeCell ref="J23:M24"/>
    <mergeCell ref="N23:O24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Q4:R5"/>
    <mergeCell ref="S4:S5"/>
    <mergeCell ref="P10:S10"/>
    <mergeCell ref="N6:P7"/>
    <mergeCell ref="Q6:S7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I10:M10"/>
    <mergeCell ref="B8:F8"/>
    <mergeCell ref="I8:M8"/>
    <mergeCell ref="P8:S8"/>
    <mergeCell ref="B9:F9"/>
    <mergeCell ref="G9:H9"/>
    <mergeCell ref="P9:S9"/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BB92"/>
  <sheetViews>
    <sheetView showGridLines="0" workbookViewId="0">
      <selection activeCell="C7" sqref="C7:E10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20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x14ac:dyDescent="0.25">
      <c r="A5" s="244"/>
      <c r="B5" s="245"/>
      <c r="C5" s="237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26" ht="15.75" thickBot="1" x14ac:dyDescent="0.3">
      <c r="A6" s="246"/>
      <c r="B6" s="247"/>
      <c r="C6" s="251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55" t="s">
        <v>4</v>
      </c>
    </row>
    <row r="7" spans="1:26" ht="15" customHeight="1" x14ac:dyDescent="0.25">
      <c r="A7" s="259">
        <v>1</v>
      </c>
      <c r="B7" s="281" t="str">
        <f>'Nasazení do skupin'!B5</f>
        <v>TJ Baník Stříbro MIX  (výběr Plzeňského kraje)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skupin'!B6</f>
        <v>MNK Modřice B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skupin'!B7</f>
        <v>TJ Radomyšl C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21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43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9" spans="1:54" x14ac:dyDescent="0.25"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</row>
    <row r="40" spans="1:54" x14ac:dyDescent="0.25"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364"/>
      <c r="AX40" s="364"/>
      <c r="AY40" s="364"/>
      <c r="AZ40" s="364"/>
      <c r="BA40" s="364"/>
      <c r="BB40" s="364"/>
    </row>
    <row r="41" spans="1:54" ht="20.25" x14ac:dyDescent="0.3">
      <c r="T41" s="366"/>
      <c r="U41" s="366"/>
      <c r="V41" s="366"/>
      <c r="W41" s="366"/>
      <c r="X41" s="366"/>
      <c r="Y41" s="366"/>
      <c r="Z41" s="366"/>
      <c r="AA41" s="367"/>
      <c r="AB41" s="367"/>
      <c r="AC41" s="367"/>
      <c r="AD41" s="367"/>
      <c r="AE41" s="367"/>
      <c r="AF41" s="367"/>
      <c r="AG41" s="2"/>
      <c r="AH41" s="2"/>
      <c r="AI41" s="366"/>
      <c r="AJ41" s="366"/>
      <c r="AK41" s="366"/>
      <c r="AL41" s="366"/>
      <c r="AM41" s="366"/>
      <c r="AN41" s="366"/>
      <c r="AO41" s="7"/>
      <c r="AP41" s="6"/>
      <c r="AQ41" s="6"/>
      <c r="AR41" s="6"/>
      <c r="AS41" s="6"/>
      <c r="AT41" s="6"/>
      <c r="AU41" s="366"/>
      <c r="AV41" s="366"/>
      <c r="AW41" s="366"/>
      <c r="AX41" s="366"/>
      <c r="AY41" s="2"/>
      <c r="AZ41" s="2"/>
      <c r="BA41" s="2"/>
      <c r="BB41" s="2"/>
    </row>
    <row r="43" spans="1:54" ht="20.25" x14ac:dyDescent="0.3">
      <c r="T43" s="367"/>
      <c r="U43" s="367"/>
      <c r="V43" s="367"/>
      <c r="W43" s="367"/>
      <c r="X43" s="367"/>
      <c r="Y43" s="367"/>
      <c r="Z43" s="367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2"/>
      <c r="AL43" s="367"/>
      <c r="AM43" s="367"/>
      <c r="AN43" s="367"/>
      <c r="AO43" s="367"/>
      <c r="AP43" s="367"/>
      <c r="AQ43" s="367"/>
      <c r="AR43" s="367"/>
      <c r="AS43" s="368"/>
      <c r="AT43" s="368"/>
      <c r="AU43" s="368"/>
      <c r="AV43" s="368"/>
      <c r="AW43" s="368"/>
      <c r="AX43" s="368"/>
      <c r="AY43" s="368"/>
      <c r="AZ43" s="368"/>
      <c r="BA43" s="368"/>
      <c r="BB43" s="368"/>
    </row>
    <row r="46" spans="1:54" ht="15.75" x14ac:dyDescent="0.25">
      <c r="T46" s="365"/>
      <c r="U46" s="365"/>
      <c r="V46" s="365"/>
      <c r="W46" s="365"/>
      <c r="X46" s="365"/>
      <c r="Y46" s="365"/>
      <c r="Z46" s="3"/>
      <c r="AA46" s="365"/>
      <c r="AB46" s="365"/>
      <c r="AC46" s="3"/>
      <c r="AD46" s="3"/>
      <c r="AE46" s="3"/>
      <c r="AF46" s="365"/>
      <c r="AG46" s="365"/>
      <c r="AH46" s="365"/>
      <c r="AI46" s="365"/>
      <c r="AJ46" s="365"/>
      <c r="AK46" s="365"/>
      <c r="AL46" s="3"/>
      <c r="AM46" s="3"/>
      <c r="AN46" s="3"/>
      <c r="AO46" s="3"/>
      <c r="AP46" s="3"/>
      <c r="AQ46" s="3"/>
      <c r="AR46" s="365"/>
      <c r="AS46" s="365"/>
      <c r="AT46" s="365"/>
      <c r="AU46" s="365"/>
      <c r="AV46" s="365"/>
      <c r="AW46" s="365"/>
      <c r="AX46" s="3"/>
      <c r="AY46" s="3"/>
      <c r="AZ46" s="3"/>
      <c r="BA46" s="3"/>
      <c r="BB46" s="3"/>
    </row>
    <row r="49" spans="20:54" ht="15" customHeight="1" x14ac:dyDescent="0.25"/>
    <row r="53" spans="20:54" x14ac:dyDescent="0.25"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</row>
    <row r="54" spans="20:54" x14ac:dyDescent="0.25"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</row>
    <row r="58" spans="20:54" ht="23.25" x14ac:dyDescent="0.35"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64"/>
      <c r="BB58" s="364"/>
    </row>
    <row r="59" spans="20:54" ht="20.25" x14ac:dyDescent="0.3">
      <c r="T59" s="366"/>
      <c r="U59" s="366"/>
      <c r="V59" s="366"/>
      <c r="W59" s="366"/>
      <c r="X59" s="366"/>
      <c r="Y59" s="366"/>
      <c r="Z59" s="366"/>
      <c r="AA59" s="367"/>
      <c r="AB59" s="367"/>
      <c r="AC59" s="367"/>
      <c r="AD59" s="367"/>
      <c r="AE59" s="367"/>
      <c r="AF59" s="367"/>
      <c r="AG59" s="2"/>
      <c r="AH59" s="2"/>
      <c r="AI59" s="366"/>
      <c r="AJ59" s="366"/>
      <c r="AK59" s="366"/>
      <c r="AL59" s="366"/>
      <c r="AM59" s="366"/>
      <c r="AN59" s="366"/>
      <c r="AO59" s="7"/>
      <c r="AP59" s="6"/>
      <c r="AQ59" s="6"/>
      <c r="AR59" s="6"/>
      <c r="AS59" s="6"/>
      <c r="AT59" s="6"/>
      <c r="AU59" s="366"/>
      <c r="AV59" s="366"/>
      <c r="AW59" s="366"/>
      <c r="AX59" s="366"/>
      <c r="AY59" s="2"/>
      <c r="AZ59" s="2"/>
      <c r="BA59" s="2"/>
      <c r="BB59" s="2"/>
    </row>
    <row r="61" spans="20:54" ht="20.25" x14ac:dyDescent="0.3">
      <c r="T61" s="367"/>
      <c r="U61" s="367"/>
      <c r="V61" s="367"/>
      <c r="W61" s="367"/>
      <c r="X61" s="367"/>
      <c r="Y61" s="367"/>
      <c r="Z61" s="367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2"/>
      <c r="AL61" s="367"/>
      <c r="AM61" s="367"/>
      <c r="AN61" s="367"/>
      <c r="AO61" s="367"/>
      <c r="AP61" s="367"/>
      <c r="AQ61" s="367"/>
      <c r="AR61" s="367"/>
      <c r="AS61" s="368"/>
      <c r="AT61" s="368"/>
      <c r="AU61" s="368"/>
      <c r="AV61" s="368"/>
      <c r="AW61" s="368"/>
      <c r="AX61" s="368"/>
      <c r="AY61" s="368"/>
      <c r="AZ61" s="368"/>
      <c r="BA61" s="368"/>
      <c r="BB61" s="368"/>
    </row>
    <row r="64" spans="20:54" ht="15.75" x14ac:dyDescent="0.25">
      <c r="T64" s="365"/>
      <c r="U64" s="365"/>
      <c r="V64" s="365"/>
      <c r="W64" s="365"/>
      <c r="X64" s="365"/>
      <c r="Y64" s="365"/>
      <c r="Z64" s="3"/>
      <c r="AA64" s="365"/>
      <c r="AB64" s="365"/>
      <c r="AC64" s="3"/>
      <c r="AD64" s="3"/>
      <c r="AE64" s="3"/>
      <c r="AF64" s="365"/>
      <c r="AG64" s="365"/>
      <c r="AH64" s="365"/>
      <c r="AI64" s="365"/>
      <c r="AJ64" s="365"/>
      <c r="AK64" s="365"/>
      <c r="AL64" s="3"/>
      <c r="AM64" s="3"/>
      <c r="AN64" s="3"/>
      <c r="AO64" s="3"/>
      <c r="AP64" s="3"/>
      <c r="AQ64" s="3"/>
      <c r="AR64" s="365"/>
      <c r="AS64" s="365"/>
      <c r="AT64" s="365"/>
      <c r="AU64" s="365"/>
      <c r="AV64" s="365"/>
      <c r="AW64" s="365"/>
      <c r="AX64" s="3"/>
      <c r="AY64" s="3"/>
      <c r="AZ64" s="3"/>
      <c r="BA64" s="3"/>
      <c r="BB64" s="3"/>
    </row>
    <row r="67" spans="20:54" ht="15" customHeight="1" x14ac:dyDescent="0.25"/>
    <row r="71" spans="20:54" x14ac:dyDescent="0.25">
      <c r="T71" s="366"/>
      <c r="U71" s="366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6"/>
      <c r="AL71" s="366"/>
      <c r="AM71" s="366"/>
      <c r="AN71" s="366"/>
      <c r="AO71" s="366"/>
      <c r="AP71" s="366"/>
      <c r="AQ71" s="366"/>
      <c r="AR71" s="366"/>
      <c r="AS71" s="366"/>
      <c r="AT71" s="366"/>
      <c r="AU71" s="366"/>
      <c r="AV71" s="366"/>
      <c r="AW71" s="366"/>
      <c r="AX71" s="366"/>
      <c r="AY71" s="366"/>
      <c r="AZ71" s="366"/>
      <c r="BA71" s="366"/>
      <c r="BB71" s="366"/>
    </row>
    <row r="72" spans="20:54" x14ac:dyDescent="0.25"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6"/>
      <c r="AV72" s="366"/>
      <c r="AW72" s="366"/>
      <c r="AX72" s="366"/>
      <c r="AY72" s="366"/>
      <c r="AZ72" s="366"/>
      <c r="BA72" s="366"/>
      <c r="BB72" s="366"/>
    </row>
    <row r="76" spans="20:54" ht="23.25" x14ac:dyDescent="0.35">
      <c r="T76" s="364"/>
      <c r="U76" s="364"/>
      <c r="V76" s="364"/>
      <c r="W76" s="364"/>
      <c r="X76" s="364"/>
      <c r="Y76" s="364"/>
      <c r="Z76" s="364"/>
      <c r="AA76" s="364"/>
      <c r="AB76" s="364"/>
      <c r="AC76" s="364"/>
      <c r="AD76" s="364"/>
      <c r="AE76" s="364"/>
      <c r="AF76" s="364"/>
      <c r="AG76" s="364"/>
      <c r="AH76" s="364"/>
      <c r="AI76" s="364"/>
      <c r="AJ76" s="364"/>
      <c r="AK76" s="364"/>
      <c r="AL76" s="364"/>
      <c r="AM76" s="364"/>
      <c r="AN76" s="364"/>
      <c r="AO76" s="364"/>
      <c r="AP76" s="364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64"/>
      <c r="BB76" s="364"/>
    </row>
    <row r="78" spans="20:54" ht="23.25" x14ac:dyDescent="0.35">
      <c r="T78" s="364"/>
      <c r="U78" s="364"/>
      <c r="V78" s="364"/>
      <c r="W78" s="364"/>
      <c r="X78" s="364"/>
      <c r="Y78" s="364"/>
      <c r="Z78" s="364"/>
      <c r="AA78" s="364"/>
      <c r="AB78" s="364"/>
      <c r="AC78" s="364"/>
      <c r="AD78" s="364"/>
      <c r="AE78" s="364"/>
      <c r="AF78" s="364"/>
      <c r="AG78" s="364"/>
      <c r="AH78" s="364"/>
      <c r="AI78" s="364"/>
      <c r="AJ78" s="364"/>
      <c r="AK78" s="364"/>
      <c r="AL78" s="364"/>
      <c r="AM78" s="364"/>
      <c r="AN78" s="364"/>
      <c r="AO78" s="364"/>
      <c r="AP78" s="364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64"/>
      <c r="BB78" s="364"/>
    </row>
    <row r="79" spans="20:54" ht="20.25" x14ac:dyDescent="0.3">
      <c r="T79" s="366"/>
      <c r="U79" s="366"/>
      <c r="V79" s="366"/>
      <c r="W79" s="366"/>
      <c r="X79" s="366"/>
      <c r="Y79" s="366"/>
      <c r="Z79" s="366"/>
      <c r="AA79" s="367"/>
      <c r="AB79" s="367"/>
      <c r="AC79" s="367"/>
      <c r="AD79" s="367"/>
      <c r="AE79" s="367"/>
      <c r="AF79" s="367"/>
      <c r="AG79" s="2"/>
      <c r="AH79" s="2"/>
      <c r="AI79" s="366"/>
      <c r="AJ79" s="366"/>
      <c r="AK79" s="366"/>
      <c r="AL79" s="366"/>
      <c r="AM79" s="366"/>
      <c r="AN79" s="366"/>
      <c r="AO79" s="7"/>
      <c r="AP79" s="6"/>
      <c r="AQ79" s="6"/>
      <c r="AR79" s="6"/>
      <c r="AS79" s="6"/>
      <c r="AT79" s="6"/>
      <c r="AU79" s="366"/>
      <c r="AV79" s="366"/>
      <c r="AW79" s="366"/>
      <c r="AX79" s="366"/>
      <c r="AY79" s="2"/>
      <c r="AZ79" s="2"/>
      <c r="BA79" s="2"/>
      <c r="BB79" s="2"/>
    </row>
    <row r="81" spans="20:54" ht="20.25" x14ac:dyDescent="0.3">
      <c r="T81" s="367"/>
      <c r="U81" s="367"/>
      <c r="V81" s="367"/>
      <c r="W81" s="367"/>
      <c r="X81" s="367"/>
      <c r="Y81" s="367"/>
      <c r="Z81" s="367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2"/>
      <c r="AL81" s="367"/>
      <c r="AM81" s="367"/>
      <c r="AN81" s="367"/>
      <c r="AO81" s="367"/>
      <c r="AP81" s="367"/>
      <c r="AQ81" s="367"/>
      <c r="AR81" s="367"/>
      <c r="AS81" s="368"/>
      <c r="AT81" s="368"/>
      <c r="AU81" s="368"/>
      <c r="AV81" s="368"/>
      <c r="AW81" s="368"/>
      <c r="AX81" s="368"/>
      <c r="AY81" s="368"/>
      <c r="AZ81" s="368"/>
      <c r="BA81" s="368"/>
      <c r="BB81" s="368"/>
    </row>
    <row r="84" spans="20:54" ht="15.75" x14ac:dyDescent="0.25">
      <c r="T84" s="365"/>
      <c r="U84" s="365"/>
      <c r="V84" s="365"/>
      <c r="W84" s="365"/>
      <c r="X84" s="365"/>
      <c r="Y84" s="365"/>
      <c r="Z84" s="3"/>
      <c r="AA84" s="365"/>
      <c r="AB84" s="365"/>
      <c r="AC84" s="3"/>
      <c r="AD84" s="3"/>
      <c r="AE84" s="3"/>
      <c r="AF84" s="365"/>
      <c r="AG84" s="365"/>
      <c r="AH84" s="365"/>
      <c r="AI84" s="365"/>
      <c r="AJ84" s="365"/>
      <c r="AK84" s="365"/>
      <c r="AL84" s="3"/>
      <c r="AM84" s="3"/>
      <c r="AN84" s="3"/>
      <c r="AO84" s="3"/>
      <c r="AP84" s="3"/>
      <c r="AQ84" s="3"/>
      <c r="AR84" s="365"/>
      <c r="AS84" s="365"/>
      <c r="AT84" s="365"/>
      <c r="AU84" s="365"/>
      <c r="AV84" s="365"/>
      <c r="AW84" s="365"/>
      <c r="AX84" s="3"/>
      <c r="AY84" s="3"/>
      <c r="AZ84" s="3"/>
      <c r="BA84" s="3"/>
      <c r="BB84" s="3"/>
    </row>
    <row r="91" spans="20:54" x14ac:dyDescent="0.25"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</row>
    <row r="92" spans="20:54" x14ac:dyDescent="0.25"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S86"/>
  <sheetViews>
    <sheetView showGridLines="0" topLeftCell="A4" workbookViewId="0">
      <selection activeCell="V20" sqref="V20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20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18" ht="15.75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skupin'!B5</f>
        <v>TJ Baník Stříbro MIX  (výběr Plzeňského kraje)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0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0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20</v>
      </c>
      <c r="G9" s="382" t="s">
        <v>5</v>
      </c>
      <c r="H9" s="383">
        <f>Q30</f>
        <v>11</v>
      </c>
      <c r="I9" s="384">
        <f>E17</f>
        <v>20</v>
      </c>
      <c r="J9" s="382" t="s">
        <v>5</v>
      </c>
      <c r="K9" s="383">
        <f>C17</f>
        <v>7</v>
      </c>
      <c r="L9" s="388"/>
      <c r="M9" s="392"/>
      <c r="N9" s="394"/>
      <c r="O9" s="396">
        <f>F9+I9+L9</f>
        <v>40</v>
      </c>
      <c r="P9" s="412" t="s">
        <v>5</v>
      </c>
      <c r="Q9" s="414">
        <f>H9+K9+N9</f>
        <v>18</v>
      </c>
      <c r="R9" s="398">
        <v>1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skupin'!B6</f>
        <v>MNK Modřice B</v>
      </c>
      <c r="C11" s="416">
        <f>H7</f>
        <v>0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0</v>
      </c>
      <c r="L11" s="390"/>
      <c r="M11" s="406"/>
      <c r="N11" s="408"/>
      <c r="O11" s="410">
        <f>C11+I11+L11</f>
        <v>2</v>
      </c>
      <c r="P11" s="400" t="s">
        <v>5</v>
      </c>
      <c r="Q11" s="402">
        <f>E11+K11+N11</f>
        <v>2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11</v>
      </c>
      <c r="D13" s="382" t="s">
        <v>5</v>
      </c>
      <c r="E13" s="382">
        <f>F9</f>
        <v>20</v>
      </c>
      <c r="F13" s="319"/>
      <c r="G13" s="320"/>
      <c r="H13" s="321"/>
      <c r="I13" s="382">
        <f>O28</f>
        <v>20</v>
      </c>
      <c r="J13" s="382" t="s">
        <v>5</v>
      </c>
      <c r="K13" s="383">
        <f>Q28</f>
        <v>14</v>
      </c>
      <c r="L13" s="388"/>
      <c r="M13" s="392"/>
      <c r="N13" s="394"/>
      <c r="O13" s="396">
        <f>C13+I13+L13</f>
        <v>31</v>
      </c>
      <c r="P13" s="412" t="s">
        <v>5</v>
      </c>
      <c r="Q13" s="414">
        <f>E13+K13+N13</f>
        <v>34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skupin'!B7</f>
        <v>TJ Radomyšl C</v>
      </c>
      <c r="C15" s="380">
        <f>O25</f>
        <v>0</v>
      </c>
      <c r="D15" s="376" t="s">
        <v>5</v>
      </c>
      <c r="E15" s="378">
        <f>Q25</f>
        <v>2</v>
      </c>
      <c r="F15" s="380">
        <f>K11</f>
        <v>0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0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7</v>
      </c>
      <c r="D17" s="382" t="s">
        <v>5</v>
      </c>
      <c r="E17" s="382">
        <f>Q26</f>
        <v>20</v>
      </c>
      <c r="F17" s="384">
        <f>K13</f>
        <v>14</v>
      </c>
      <c r="G17" s="382" t="s">
        <v>5</v>
      </c>
      <c r="H17" s="382">
        <f>I13</f>
        <v>20</v>
      </c>
      <c r="I17" s="332"/>
      <c r="J17" s="333"/>
      <c r="K17" s="334"/>
      <c r="L17" s="424"/>
      <c r="M17" s="424"/>
      <c r="N17" s="426"/>
      <c r="O17" s="396">
        <f>C17+F17+L17</f>
        <v>21</v>
      </c>
      <c r="P17" s="412" t="s">
        <v>5</v>
      </c>
      <c r="Q17" s="414">
        <f>E17+H17+N17</f>
        <v>40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>TJ Radomyšl C</v>
      </c>
      <c r="C25" s="437"/>
      <c r="D25" s="437" t="s">
        <v>5</v>
      </c>
      <c r="E25" s="437" t="str">
        <f>B7</f>
        <v>TJ Baník Stříbro MIX  (výběr Plzeňského kraje)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7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>MNK Modřice B</v>
      </c>
      <c r="C27" s="437"/>
      <c r="D27" s="437" t="s">
        <v>5</v>
      </c>
      <c r="E27" s="437" t="str">
        <f>B15</f>
        <v>TJ Radomyšl C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0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20</v>
      </c>
      <c r="P28" s="53" t="s">
        <v>5</v>
      </c>
      <c r="Q28" s="40">
        <v>14</v>
      </c>
      <c r="R28" s="8" t="s">
        <v>22</v>
      </c>
    </row>
    <row r="29" spans="1:19" ht="15" customHeight="1" x14ac:dyDescent="0.25">
      <c r="A29" s="436">
        <v>3</v>
      </c>
      <c r="B29" s="437" t="str">
        <f>B7</f>
        <v>TJ Baník Stříbro MIX  (výběr Plzeňského kraje)</v>
      </c>
      <c r="C29" s="437"/>
      <c r="D29" s="437" t="s">
        <v>5</v>
      </c>
      <c r="E29" s="437" t="str">
        <f>B11</f>
        <v>MNK Modřice B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0</v>
      </c>
      <c r="R29" s="8" t="s">
        <v>23</v>
      </c>
    </row>
    <row r="30" spans="1:19" ht="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20</v>
      </c>
      <c r="P30" s="53" t="s">
        <v>5</v>
      </c>
      <c r="Q30" s="40">
        <v>11</v>
      </c>
      <c r="R30" s="8" t="s">
        <v>22</v>
      </c>
    </row>
    <row r="31" spans="1:19" x14ac:dyDescent="0.25">
      <c r="P31" s="363"/>
      <c r="Q31" s="363"/>
      <c r="R31" s="43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B140"/>
  <sheetViews>
    <sheetView showGridLines="0" workbookViewId="0">
      <selection activeCell="AC31" sqref="AC31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6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152" t="s">
        <v>2</v>
      </c>
    </row>
    <row r="6" spans="1:26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153" t="s">
        <v>4</v>
      </c>
    </row>
    <row r="7" spans="1:26" ht="15" customHeight="1" x14ac:dyDescent="0.25">
      <c r="A7" s="259">
        <v>1</v>
      </c>
      <c r="B7" s="281" t="str">
        <f>'Nasazení do skupin'!B8</f>
        <v>MNK Modřice A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skupin'!B9</f>
        <v xml:space="preserve">TJ Dynamo České Budějovice 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skupin'!B10</f>
        <v xml:space="preserve">TJ Baník Stříbro 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15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15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8" spans="1:54" ht="20.25" x14ac:dyDescent="0.3">
      <c r="T38" s="366"/>
      <c r="U38" s="366"/>
      <c r="V38" s="366"/>
      <c r="W38" s="366"/>
      <c r="X38" s="366"/>
      <c r="Y38" s="366"/>
      <c r="Z38" s="366"/>
      <c r="AA38" s="367"/>
      <c r="AB38" s="367"/>
      <c r="AC38" s="367"/>
      <c r="AD38" s="367"/>
      <c r="AE38" s="367"/>
      <c r="AF38" s="367"/>
      <c r="AH38" s="2"/>
      <c r="AI38" s="366"/>
      <c r="AJ38" s="366"/>
      <c r="AK38" s="366"/>
      <c r="AL38" s="366"/>
      <c r="AM38" s="366"/>
      <c r="AN38" s="366"/>
      <c r="AO38" s="7"/>
      <c r="AP38" s="6"/>
      <c r="AQ38" s="6"/>
      <c r="AR38" s="6"/>
      <c r="AS38" s="6"/>
      <c r="AT38" s="6"/>
      <c r="AU38" s="366"/>
      <c r="AV38" s="366"/>
      <c r="AW38" s="366"/>
      <c r="AX38" s="366"/>
      <c r="AY38" s="2"/>
      <c r="AZ38" s="2"/>
      <c r="BA38" s="2"/>
      <c r="BB38" s="2"/>
    </row>
    <row r="40" spans="1:54" ht="20.25" x14ac:dyDescent="0.3">
      <c r="T40" s="367"/>
      <c r="U40" s="367"/>
      <c r="V40" s="367"/>
      <c r="W40" s="367"/>
      <c r="X40" s="367"/>
      <c r="Y40" s="367"/>
      <c r="Z40" s="367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2"/>
      <c r="AL40" s="367"/>
      <c r="AM40" s="367"/>
      <c r="AN40" s="367"/>
      <c r="AO40" s="367"/>
      <c r="AP40" s="367"/>
      <c r="AQ40" s="367"/>
      <c r="AR40" s="367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</row>
    <row r="43" spans="1:54" ht="15.75" x14ac:dyDescent="0.25">
      <c r="T43" s="365"/>
      <c r="U43" s="365"/>
      <c r="V43" s="365"/>
      <c r="W43" s="365"/>
      <c r="X43" s="365"/>
      <c r="Y43" s="365"/>
      <c r="Z43" s="3"/>
      <c r="AA43" s="365"/>
      <c r="AB43" s="365"/>
      <c r="AC43" s="3"/>
      <c r="AD43" s="3"/>
      <c r="AE43" s="3"/>
      <c r="AF43" s="365"/>
      <c r="AG43" s="365"/>
      <c r="AH43" s="365"/>
      <c r="AI43" s="365"/>
      <c r="AJ43" s="365"/>
      <c r="AK43" s="365"/>
      <c r="AL43" s="3"/>
      <c r="AM43" s="3"/>
      <c r="AN43" s="3"/>
      <c r="AO43" s="3"/>
      <c r="AP43" s="3"/>
      <c r="AQ43" s="3"/>
      <c r="AR43" s="365"/>
      <c r="AS43" s="365"/>
      <c r="AT43" s="365"/>
      <c r="AU43" s="365"/>
      <c r="AV43" s="365"/>
      <c r="AW43" s="365"/>
      <c r="AX43" s="3"/>
      <c r="AY43" s="3"/>
      <c r="AZ43" s="3"/>
      <c r="BA43" s="3"/>
      <c r="BB43" s="3"/>
    </row>
    <row r="44" spans="1:54" ht="15" customHeight="1" x14ac:dyDescent="0.25"/>
    <row r="50" spans="20:54" x14ac:dyDescent="0.25"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</row>
    <row r="51" spans="20:54" x14ac:dyDescent="0.25"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</row>
    <row r="53" spans="20:54" x14ac:dyDescent="0.25"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</row>
    <row r="54" spans="20:54" x14ac:dyDescent="0.25"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</row>
    <row r="55" spans="20:54" ht="20.25" x14ac:dyDescent="0.3">
      <c r="T55" s="366"/>
      <c r="U55" s="366"/>
      <c r="V55" s="366"/>
      <c r="W55" s="366"/>
      <c r="X55" s="366"/>
      <c r="Y55" s="366"/>
      <c r="Z55" s="366"/>
      <c r="AA55" s="367"/>
      <c r="AB55" s="367"/>
      <c r="AC55" s="367"/>
      <c r="AD55" s="367"/>
      <c r="AE55" s="367"/>
      <c r="AF55" s="367"/>
      <c r="AG55" s="2"/>
      <c r="AH55" s="2"/>
      <c r="AI55" s="366"/>
      <c r="AJ55" s="366"/>
      <c r="AK55" s="366"/>
      <c r="AL55" s="366"/>
      <c r="AM55" s="366"/>
      <c r="AN55" s="366"/>
      <c r="AO55" s="7"/>
      <c r="AP55" s="6"/>
      <c r="AQ55" s="6"/>
      <c r="AR55" s="6"/>
      <c r="AS55" s="6"/>
      <c r="AT55" s="6"/>
      <c r="AU55" s="366"/>
      <c r="AV55" s="366"/>
      <c r="AW55" s="366"/>
      <c r="AX55" s="366"/>
      <c r="AY55" s="2"/>
      <c r="AZ55" s="2"/>
      <c r="BA55" s="2"/>
      <c r="BB55" s="2"/>
    </row>
    <row r="57" spans="20:54" ht="20.25" x14ac:dyDescent="0.3">
      <c r="T57" s="367"/>
      <c r="U57" s="367"/>
      <c r="V57" s="367"/>
      <c r="W57" s="367"/>
      <c r="X57" s="367"/>
      <c r="Y57" s="367"/>
      <c r="Z57" s="367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2"/>
      <c r="AL57" s="367"/>
      <c r="AM57" s="367"/>
      <c r="AN57" s="367"/>
      <c r="AO57" s="367"/>
      <c r="AP57" s="367"/>
      <c r="AQ57" s="367"/>
      <c r="AR57" s="367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</row>
    <row r="60" spans="20:54" ht="15.75" x14ac:dyDescent="0.25">
      <c r="T60" s="365"/>
      <c r="U60" s="365"/>
      <c r="V60" s="365"/>
      <c r="W60" s="365"/>
      <c r="X60" s="365"/>
      <c r="Y60" s="365"/>
      <c r="Z60" s="3"/>
      <c r="AA60" s="365"/>
      <c r="AB60" s="365"/>
      <c r="AC60" s="3"/>
      <c r="AD60" s="3"/>
      <c r="AE60" s="3"/>
      <c r="AF60" s="365"/>
      <c r="AG60" s="365"/>
      <c r="AH60" s="365"/>
      <c r="AI60" s="365"/>
      <c r="AJ60" s="365"/>
      <c r="AK60" s="365"/>
      <c r="AL60" s="3"/>
      <c r="AM60" s="3"/>
      <c r="AN60" s="3"/>
      <c r="AO60" s="3"/>
      <c r="AP60" s="3"/>
      <c r="AQ60" s="3"/>
      <c r="AR60" s="365"/>
      <c r="AS60" s="365"/>
      <c r="AT60" s="365"/>
      <c r="AU60" s="365"/>
      <c r="AV60" s="365"/>
      <c r="AW60" s="365"/>
      <c r="AX60" s="3"/>
      <c r="AY60" s="3"/>
      <c r="AZ60" s="3"/>
      <c r="BA60" s="3"/>
      <c r="BB60" s="3"/>
    </row>
    <row r="62" spans="20:54" ht="15" customHeight="1" x14ac:dyDescent="0.25"/>
    <row r="67" spans="20:54" x14ac:dyDescent="0.25"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</row>
    <row r="68" spans="20:54" x14ac:dyDescent="0.25"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</row>
    <row r="72" spans="20:54" ht="23.25" x14ac:dyDescent="0.35"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</row>
    <row r="73" spans="20:54" ht="20.25" x14ac:dyDescent="0.3">
      <c r="T73" s="366"/>
      <c r="U73" s="366"/>
      <c r="V73" s="366"/>
      <c r="W73" s="366"/>
      <c r="X73" s="366"/>
      <c r="Y73" s="366"/>
      <c r="Z73" s="366"/>
      <c r="AA73" s="367"/>
      <c r="AB73" s="367"/>
      <c r="AC73" s="367"/>
      <c r="AD73" s="367"/>
      <c r="AE73" s="367"/>
      <c r="AF73" s="367"/>
      <c r="AG73" s="2"/>
      <c r="AH73" s="2"/>
      <c r="AI73" s="366"/>
      <c r="AJ73" s="366"/>
      <c r="AK73" s="366"/>
      <c r="AL73" s="366"/>
      <c r="AM73" s="366"/>
      <c r="AN73" s="366"/>
      <c r="AO73" s="7"/>
      <c r="AP73" s="6"/>
      <c r="AQ73" s="6"/>
      <c r="AR73" s="6"/>
      <c r="AS73" s="6"/>
      <c r="AT73" s="6"/>
      <c r="AU73" s="366"/>
      <c r="AV73" s="366"/>
      <c r="AW73" s="366"/>
      <c r="AX73" s="366"/>
      <c r="AY73" s="2"/>
      <c r="AZ73" s="2"/>
      <c r="BA73" s="2"/>
      <c r="BB73" s="2"/>
    </row>
    <row r="75" spans="20:54" ht="20.25" x14ac:dyDescent="0.3">
      <c r="T75" s="367"/>
      <c r="U75" s="367"/>
      <c r="V75" s="367"/>
      <c r="W75" s="367"/>
      <c r="X75" s="367"/>
      <c r="Y75" s="367"/>
      <c r="Z75" s="367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2"/>
      <c r="AL75" s="367"/>
      <c r="AM75" s="367"/>
      <c r="AN75" s="367"/>
      <c r="AO75" s="367"/>
      <c r="AP75" s="367"/>
      <c r="AQ75" s="367"/>
      <c r="AR75" s="367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</row>
    <row r="78" spans="20:54" ht="15.75" x14ac:dyDescent="0.25">
      <c r="T78" s="365"/>
      <c r="U78" s="365"/>
      <c r="V78" s="365"/>
      <c r="W78" s="365"/>
      <c r="X78" s="365"/>
      <c r="Y78" s="365"/>
      <c r="Z78" s="3"/>
      <c r="AA78" s="365"/>
      <c r="AB78" s="365"/>
      <c r="AC78" s="3"/>
      <c r="AD78" s="3"/>
      <c r="AE78" s="3"/>
      <c r="AF78" s="365"/>
      <c r="AG78" s="365"/>
      <c r="AH78" s="365"/>
      <c r="AI78" s="365"/>
      <c r="AJ78" s="365"/>
      <c r="AK78" s="365"/>
      <c r="AL78" s="3"/>
      <c r="AM78" s="3"/>
      <c r="AN78" s="3"/>
      <c r="AO78" s="3"/>
      <c r="AP78" s="3"/>
      <c r="AQ78" s="3"/>
      <c r="AR78" s="365"/>
      <c r="AS78" s="365"/>
      <c r="AT78" s="365"/>
      <c r="AU78" s="365"/>
      <c r="AV78" s="365"/>
      <c r="AW78" s="365"/>
      <c r="AX78" s="3"/>
      <c r="AY78" s="3"/>
      <c r="AZ78" s="3"/>
      <c r="BA78" s="3"/>
      <c r="BB78" s="3"/>
    </row>
    <row r="80" spans="20:54" ht="15" customHeight="1" x14ac:dyDescent="0.25"/>
    <row r="85" spans="20:54" x14ac:dyDescent="0.25"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6"/>
      <c r="AX85" s="366"/>
      <c r="AY85" s="366"/>
      <c r="AZ85" s="366"/>
      <c r="BA85" s="366"/>
      <c r="BB85" s="366"/>
    </row>
    <row r="86" spans="20:54" x14ac:dyDescent="0.25"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6"/>
      <c r="AS86" s="366"/>
      <c r="AT86" s="366"/>
      <c r="AU86" s="366"/>
      <c r="AV86" s="366"/>
      <c r="AW86" s="366"/>
      <c r="AX86" s="366"/>
      <c r="AY86" s="366"/>
      <c r="AZ86" s="366"/>
      <c r="BA86" s="366"/>
      <c r="BB86" s="366"/>
    </row>
    <row r="90" spans="20:54" ht="23.25" x14ac:dyDescent="0.35"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</row>
    <row r="91" spans="20:54" ht="20.25" x14ac:dyDescent="0.3">
      <c r="T91" s="366"/>
      <c r="U91" s="366"/>
      <c r="V91" s="366"/>
      <c r="W91" s="366"/>
      <c r="X91" s="366"/>
      <c r="Y91" s="366"/>
      <c r="Z91" s="366"/>
      <c r="AA91" s="367"/>
      <c r="AB91" s="367"/>
      <c r="AC91" s="367"/>
      <c r="AD91" s="367"/>
      <c r="AE91" s="367"/>
      <c r="AF91" s="367"/>
      <c r="AG91" s="2"/>
      <c r="AH91" s="2"/>
      <c r="AI91" s="366"/>
      <c r="AJ91" s="366"/>
      <c r="AK91" s="366"/>
      <c r="AL91" s="366"/>
      <c r="AM91" s="366"/>
      <c r="AN91" s="366"/>
      <c r="AO91" s="7"/>
      <c r="AP91" s="6"/>
      <c r="AQ91" s="6"/>
      <c r="AR91" s="6"/>
      <c r="AS91" s="6"/>
      <c r="AT91" s="6"/>
      <c r="AU91" s="366"/>
      <c r="AV91" s="366"/>
      <c r="AW91" s="366"/>
      <c r="AX91" s="366"/>
      <c r="AY91" s="2"/>
      <c r="AZ91" s="2"/>
      <c r="BA91" s="2"/>
      <c r="BB91" s="2"/>
    </row>
    <row r="93" spans="20:54" ht="20.25" x14ac:dyDescent="0.3">
      <c r="T93" s="367"/>
      <c r="U93" s="367"/>
      <c r="V93" s="367"/>
      <c r="W93" s="367"/>
      <c r="X93" s="367"/>
      <c r="Y93" s="367"/>
      <c r="Z93" s="367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2"/>
      <c r="AL93" s="367"/>
      <c r="AM93" s="367"/>
      <c r="AN93" s="367"/>
      <c r="AO93" s="367"/>
      <c r="AP93" s="367"/>
      <c r="AQ93" s="367"/>
      <c r="AR93" s="367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</row>
    <row r="96" spans="20:54" ht="15.75" x14ac:dyDescent="0.25">
      <c r="T96" s="365"/>
      <c r="U96" s="365"/>
      <c r="V96" s="365"/>
      <c r="W96" s="365"/>
      <c r="X96" s="365"/>
      <c r="Y96" s="365"/>
      <c r="Z96" s="3"/>
      <c r="AA96" s="365"/>
      <c r="AB96" s="365"/>
      <c r="AC96" s="3"/>
      <c r="AD96" s="3"/>
      <c r="AE96" s="3"/>
      <c r="AF96" s="365"/>
      <c r="AG96" s="365"/>
      <c r="AH96" s="365"/>
      <c r="AI96" s="365"/>
      <c r="AJ96" s="365"/>
      <c r="AK96" s="365"/>
      <c r="AL96" s="3"/>
      <c r="AM96" s="3"/>
      <c r="AN96" s="3"/>
      <c r="AO96" s="3"/>
      <c r="AP96" s="3"/>
      <c r="AQ96" s="4"/>
      <c r="AR96" s="365"/>
      <c r="AS96" s="365"/>
      <c r="AT96" s="365"/>
      <c r="AU96" s="365"/>
      <c r="AV96" s="365"/>
      <c r="AW96" s="365"/>
      <c r="AX96" s="3"/>
      <c r="AY96" s="3"/>
      <c r="AZ96" s="3"/>
      <c r="BA96" s="3"/>
      <c r="BB96" s="3"/>
    </row>
    <row r="98" spans="20:54" ht="15" customHeight="1" x14ac:dyDescent="0.25"/>
    <row r="103" spans="20:54" x14ac:dyDescent="0.25">
      <c r="T103" s="366" t="s">
        <v>18</v>
      </c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</row>
    <row r="104" spans="20:54" x14ac:dyDescent="0.25"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6"/>
      <c r="AJ104" s="366"/>
      <c r="AK104" s="366"/>
      <c r="AL104" s="366"/>
      <c r="AM104" s="366"/>
      <c r="AN104" s="366"/>
      <c r="AO104" s="366"/>
      <c r="AP104" s="366"/>
      <c r="AQ104" s="366"/>
      <c r="AR104" s="366"/>
      <c r="AS104" s="366"/>
      <c r="AT104" s="366"/>
      <c r="AU104" s="366"/>
      <c r="AV104" s="366"/>
      <c r="AW104" s="366"/>
      <c r="AX104" s="366"/>
      <c r="AY104" s="366"/>
      <c r="AZ104" s="366"/>
      <c r="BA104" s="366"/>
      <c r="BB104" s="366"/>
    </row>
    <row r="107" spans="20:54" ht="23.25" x14ac:dyDescent="0.35">
      <c r="T107" s="364" t="s">
        <v>7</v>
      </c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</row>
    <row r="108" spans="20:54" ht="20.25" x14ac:dyDescent="0.3">
      <c r="T108" s="366" t="s">
        <v>8</v>
      </c>
      <c r="U108" s="366"/>
      <c r="V108" s="366"/>
      <c r="W108" s="366"/>
      <c r="X108" s="366"/>
      <c r="Y108" s="366"/>
      <c r="Z108" s="366"/>
      <c r="AA108" s="367" t="str">
        <f>C4</f>
        <v>Plzeň 29.2.2020</v>
      </c>
      <c r="AB108" s="367"/>
      <c r="AC108" s="367"/>
      <c r="AD108" s="367"/>
      <c r="AE108" s="367"/>
      <c r="AF108" s="367"/>
      <c r="AG108" s="2"/>
      <c r="AH108" s="2"/>
      <c r="AI108" s="366" t="s">
        <v>9</v>
      </c>
      <c r="AJ108" s="366"/>
      <c r="AK108" s="366"/>
      <c r="AL108" s="366"/>
      <c r="AM108" s="366"/>
      <c r="AN108" s="366"/>
      <c r="AO108" s="7" t="str">
        <f>CONCATENATE("(",P4,"-5)")</f>
        <v>(-5)</v>
      </c>
      <c r="AP108" s="6"/>
      <c r="AQ108" s="6"/>
      <c r="AR108" s="6"/>
      <c r="AS108" s="6"/>
      <c r="AT108" s="6"/>
      <c r="AU108" s="366" t="s">
        <v>10</v>
      </c>
      <c r="AV108" s="366"/>
      <c r="AW108" s="366"/>
      <c r="AX108" s="366"/>
      <c r="AY108" s="2"/>
      <c r="AZ108" s="2"/>
      <c r="BA108" s="2"/>
      <c r="BB108" s="2"/>
    </row>
    <row r="110" spans="20:54" ht="20.25" x14ac:dyDescent="0.3">
      <c r="T110" s="367" t="s">
        <v>11</v>
      </c>
      <c r="U110" s="367"/>
      <c r="V110" s="367"/>
      <c r="W110" s="367"/>
      <c r="X110" s="367"/>
      <c r="Y110" s="367"/>
      <c r="Z110" s="367"/>
      <c r="AA110" s="368" t="e">
        <f>#REF!</f>
        <v>#REF!</v>
      </c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2"/>
      <c r="AL110" s="367" t="s">
        <v>12</v>
      </c>
      <c r="AM110" s="367"/>
      <c r="AN110" s="367"/>
      <c r="AO110" s="367"/>
      <c r="AP110" s="367"/>
      <c r="AQ110" s="367"/>
      <c r="AR110" s="367"/>
      <c r="AS110" s="368" t="e">
        <f>#REF!</f>
        <v>#REF!</v>
      </c>
      <c r="AT110" s="368"/>
      <c r="AU110" s="368"/>
      <c r="AV110" s="368"/>
      <c r="AW110" s="368"/>
      <c r="AX110" s="368"/>
      <c r="AY110" s="368"/>
      <c r="AZ110" s="368"/>
      <c r="BA110" s="368"/>
      <c r="BB110" s="368"/>
    </row>
    <row r="113" spans="20:54" ht="15.75" x14ac:dyDescent="0.25">
      <c r="T113" s="365" t="s">
        <v>13</v>
      </c>
      <c r="U113" s="365"/>
      <c r="V113" s="365"/>
      <c r="W113" s="365"/>
      <c r="X113" s="365"/>
      <c r="Y113" s="365"/>
      <c r="Z113" s="3"/>
      <c r="AA113" s="365"/>
      <c r="AB113" s="365"/>
      <c r="AC113" s="3"/>
      <c r="AD113" s="3"/>
      <c r="AE113" s="3"/>
      <c r="AF113" s="365" t="s">
        <v>14</v>
      </c>
      <c r="AG113" s="365"/>
      <c r="AH113" s="365"/>
      <c r="AI113" s="365"/>
      <c r="AJ113" s="365"/>
      <c r="AK113" s="365"/>
      <c r="AL113" s="3"/>
      <c r="AM113" s="3"/>
      <c r="AN113" s="3"/>
      <c r="AO113" s="3"/>
      <c r="AP113" s="3"/>
      <c r="AQ113" s="3"/>
      <c r="AR113" s="365" t="s">
        <v>15</v>
      </c>
      <c r="AS113" s="365"/>
      <c r="AT113" s="365"/>
      <c r="AU113" s="365"/>
      <c r="AV113" s="365"/>
      <c r="AW113" s="365"/>
      <c r="AX113" s="3"/>
      <c r="AY113" s="3"/>
      <c r="AZ113" s="3"/>
      <c r="BA113" s="3"/>
      <c r="BB113" s="3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x14ac:dyDescent="0.25">
      <c r="T121" s="366" t="s">
        <v>18</v>
      </c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</row>
    <row r="122" spans="20:54" x14ac:dyDescent="0.25"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</row>
    <row r="126" spans="20:54" ht="23.25" x14ac:dyDescent="0.35">
      <c r="T126" s="364" t="s">
        <v>7</v>
      </c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</row>
    <row r="127" spans="20:54" ht="20.25" x14ac:dyDescent="0.3">
      <c r="T127" s="366" t="s">
        <v>8</v>
      </c>
      <c r="U127" s="366"/>
      <c r="V127" s="366"/>
      <c r="W127" s="366"/>
      <c r="X127" s="366"/>
      <c r="Y127" s="366"/>
      <c r="Z127" s="366"/>
      <c r="AA127" s="367" t="str">
        <f>C4</f>
        <v>Plzeň 29.2.2020</v>
      </c>
      <c r="AB127" s="367"/>
      <c r="AC127" s="367"/>
      <c r="AD127" s="367"/>
      <c r="AE127" s="367"/>
      <c r="AF127" s="367"/>
      <c r="AG127" s="2"/>
      <c r="AH127" s="2"/>
      <c r="AI127" s="366" t="s">
        <v>9</v>
      </c>
      <c r="AJ127" s="366"/>
      <c r="AK127" s="366"/>
      <c r="AL127" s="366"/>
      <c r="AM127" s="366"/>
      <c r="AN127" s="366"/>
      <c r="AO127" s="7" t="str">
        <f>CONCATENATE("(",P4,"-6)")</f>
        <v>(-6)</v>
      </c>
      <c r="AP127" s="6"/>
      <c r="AQ127" s="6"/>
      <c r="AR127" s="6"/>
      <c r="AS127" s="6"/>
      <c r="AT127" s="6"/>
      <c r="AU127" s="366" t="s">
        <v>10</v>
      </c>
      <c r="AV127" s="366"/>
      <c r="AW127" s="366"/>
      <c r="AX127" s="366"/>
      <c r="AY127" s="2"/>
      <c r="AZ127" s="2"/>
      <c r="BA127" s="2"/>
      <c r="BB127" s="2"/>
    </row>
    <row r="129" spans="20:54" ht="20.25" x14ac:dyDescent="0.3">
      <c r="T129" s="367" t="s">
        <v>11</v>
      </c>
      <c r="U129" s="367"/>
      <c r="V129" s="367"/>
      <c r="W129" s="367"/>
      <c r="X129" s="367"/>
      <c r="Y129" s="367"/>
      <c r="Z129" s="367"/>
      <c r="AA129" s="368" t="e">
        <f>#REF!</f>
        <v>#REF!</v>
      </c>
      <c r="AB129" s="368"/>
      <c r="AC129" s="368"/>
      <c r="AD129" s="368"/>
      <c r="AE129" s="368"/>
      <c r="AF129" s="368"/>
      <c r="AG129" s="368"/>
      <c r="AH129" s="368"/>
      <c r="AI129" s="368"/>
      <c r="AJ129" s="368"/>
      <c r="AK129" s="2"/>
      <c r="AL129" s="367" t="s">
        <v>12</v>
      </c>
      <c r="AM129" s="367"/>
      <c r="AN129" s="367"/>
      <c r="AO129" s="367"/>
      <c r="AP129" s="367"/>
      <c r="AQ129" s="367"/>
      <c r="AR129" s="367"/>
      <c r="AS129" s="368" t="e">
        <f>#REF!</f>
        <v>#REF!</v>
      </c>
      <c r="AT129" s="368"/>
      <c r="AU129" s="368"/>
      <c r="AV129" s="368"/>
      <c r="AW129" s="368"/>
      <c r="AX129" s="368"/>
      <c r="AY129" s="368"/>
      <c r="AZ129" s="368"/>
      <c r="BA129" s="368"/>
      <c r="BB129" s="368"/>
    </row>
    <row r="132" spans="20:54" ht="15.75" x14ac:dyDescent="0.25">
      <c r="T132" s="365" t="s">
        <v>13</v>
      </c>
      <c r="U132" s="365"/>
      <c r="V132" s="365"/>
      <c r="W132" s="365"/>
      <c r="X132" s="365"/>
      <c r="Y132" s="365"/>
      <c r="Z132" s="3"/>
      <c r="AA132" s="365"/>
      <c r="AB132" s="365"/>
      <c r="AC132" s="3"/>
      <c r="AD132" s="3"/>
      <c r="AE132" s="3"/>
      <c r="AF132" s="365" t="s">
        <v>14</v>
      </c>
      <c r="AG132" s="365"/>
      <c r="AH132" s="365"/>
      <c r="AI132" s="365"/>
      <c r="AJ132" s="365"/>
      <c r="AK132" s="365"/>
      <c r="AL132" s="3"/>
      <c r="AM132" s="3"/>
      <c r="AN132" s="3"/>
      <c r="AO132" s="3"/>
      <c r="AP132" s="3"/>
      <c r="AQ132" s="3"/>
      <c r="AR132" s="365" t="s">
        <v>15</v>
      </c>
      <c r="AS132" s="365"/>
      <c r="AT132" s="365"/>
      <c r="AU132" s="365"/>
      <c r="AV132" s="365"/>
      <c r="AW132" s="365"/>
      <c r="AX132" s="3"/>
      <c r="AY132" s="3"/>
      <c r="AZ132" s="3"/>
      <c r="BA132" s="3"/>
      <c r="BB132" s="3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x14ac:dyDescent="0.25">
      <c r="T139" s="366" t="s">
        <v>18</v>
      </c>
      <c r="U139" s="366"/>
      <c r="V139" s="366"/>
      <c r="W139" s="366"/>
      <c r="X139" s="366"/>
      <c r="Y139" s="366"/>
      <c r="Z139" s="366"/>
      <c r="AA139" s="366"/>
      <c r="AB139" s="366"/>
      <c r="AC139" s="366"/>
      <c r="AD139" s="366"/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6"/>
      <c r="AV139" s="366"/>
      <c r="AW139" s="366"/>
      <c r="AX139" s="366"/>
      <c r="AY139" s="366"/>
      <c r="AZ139" s="366"/>
      <c r="BA139" s="366"/>
      <c r="BB139" s="366"/>
    </row>
    <row r="140" spans="20:54" x14ac:dyDescent="0.25">
      <c r="T140" s="366"/>
      <c r="U140" s="366"/>
      <c r="V140" s="366"/>
      <c r="W140" s="366"/>
      <c r="X140" s="366"/>
      <c r="Y140" s="366"/>
      <c r="Z140" s="366"/>
      <c r="AA140" s="366"/>
      <c r="AB140" s="366"/>
      <c r="AC140" s="366"/>
      <c r="AD140" s="366"/>
      <c r="AE140" s="366"/>
      <c r="AF140" s="366"/>
      <c r="AG140" s="366"/>
      <c r="AH140" s="366"/>
      <c r="AI140" s="366"/>
      <c r="AJ140" s="366"/>
      <c r="AK140" s="366"/>
      <c r="AL140" s="366"/>
      <c r="AM140" s="366"/>
      <c r="AN140" s="366"/>
      <c r="AO140" s="366"/>
      <c r="AP140" s="366"/>
      <c r="AQ140" s="366"/>
      <c r="AR140" s="366"/>
      <c r="AS140" s="366"/>
      <c r="AT140" s="366"/>
      <c r="AU140" s="366"/>
      <c r="AV140" s="366"/>
      <c r="AW140" s="366"/>
      <c r="AX140" s="366"/>
      <c r="AY140" s="366"/>
      <c r="AZ140" s="366"/>
      <c r="BA140" s="366"/>
      <c r="BB140" s="366"/>
    </row>
  </sheetData>
  <mergeCells count="23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A35:A36"/>
    <mergeCell ref="B35:C36"/>
    <mergeCell ref="D35:D36"/>
    <mergeCell ref="E35:N3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S134"/>
  <sheetViews>
    <sheetView showGridLines="0" workbookViewId="0">
      <selection activeCell="C7" sqref="C7:K18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6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152" t="s">
        <v>2</v>
      </c>
    </row>
    <row r="6" spans="1:18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skupin'!B8</f>
        <v>MNK Modřice A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0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0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20</v>
      </c>
      <c r="G9" s="382" t="s">
        <v>5</v>
      </c>
      <c r="H9" s="383">
        <f>Q30</f>
        <v>15</v>
      </c>
      <c r="I9" s="384">
        <f>E17</f>
        <v>20</v>
      </c>
      <c r="J9" s="382" t="s">
        <v>5</v>
      </c>
      <c r="K9" s="383">
        <f>C17</f>
        <v>14</v>
      </c>
      <c r="L9" s="388"/>
      <c r="M9" s="392"/>
      <c r="N9" s="394"/>
      <c r="O9" s="396">
        <f>F9+I9+L9</f>
        <v>40</v>
      </c>
      <c r="P9" s="412" t="s">
        <v>5</v>
      </c>
      <c r="Q9" s="414">
        <f>H9+K9+N9</f>
        <v>29</v>
      </c>
      <c r="R9" s="398">
        <v>0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skupin'!B9</f>
        <v xml:space="preserve">TJ Dynamo České Budějovice </v>
      </c>
      <c r="C11" s="416">
        <f>H7</f>
        <v>0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0</v>
      </c>
      <c r="L11" s="390"/>
      <c r="M11" s="406"/>
      <c r="N11" s="408"/>
      <c r="O11" s="410">
        <f>C11+I11+L11</f>
        <v>2</v>
      </c>
      <c r="P11" s="400" t="s">
        <v>5</v>
      </c>
      <c r="Q11" s="402">
        <f>E11+K11+N11</f>
        <v>2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15</v>
      </c>
      <c r="D13" s="382" t="s">
        <v>5</v>
      </c>
      <c r="E13" s="382">
        <f>F9</f>
        <v>20</v>
      </c>
      <c r="F13" s="319"/>
      <c r="G13" s="320"/>
      <c r="H13" s="321"/>
      <c r="I13" s="382">
        <f>O28</f>
        <v>20</v>
      </c>
      <c r="J13" s="382" t="s">
        <v>5</v>
      </c>
      <c r="K13" s="383">
        <f>Q28</f>
        <v>16</v>
      </c>
      <c r="L13" s="388"/>
      <c r="M13" s="392"/>
      <c r="N13" s="394"/>
      <c r="O13" s="396">
        <f>C13+I13+L13</f>
        <v>35</v>
      </c>
      <c r="P13" s="412" t="s">
        <v>5</v>
      </c>
      <c r="Q13" s="414">
        <f>E13+K13+N13</f>
        <v>36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skupin'!B10</f>
        <v xml:space="preserve">TJ Baník Stříbro </v>
      </c>
      <c r="C15" s="380">
        <f>O25</f>
        <v>0</v>
      </c>
      <c r="D15" s="376" t="s">
        <v>5</v>
      </c>
      <c r="E15" s="378">
        <f>Q25</f>
        <v>2</v>
      </c>
      <c r="F15" s="380">
        <f>K11</f>
        <v>0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0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14</v>
      </c>
      <c r="D17" s="382" t="s">
        <v>5</v>
      </c>
      <c r="E17" s="382">
        <f>Q26</f>
        <v>20</v>
      </c>
      <c r="F17" s="384">
        <f>K13</f>
        <v>16</v>
      </c>
      <c r="G17" s="382" t="s">
        <v>5</v>
      </c>
      <c r="H17" s="382">
        <f>I13</f>
        <v>20</v>
      </c>
      <c r="I17" s="332"/>
      <c r="J17" s="333"/>
      <c r="K17" s="334"/>
      <c r="L17" s="424"/>
      <c r="M17" s="424"/>
      <c r="N17" s="426"/>
      <c r="O17" s="396">
        <f>C17+F17+L17</f>
        <v>30</v>
      </c>
      <c r="P17" s="412" t="s">
        <v>5</v>
      </c>
      <c r="Q17" s="414">
        <f>E17+H17+N17</f>
        <v>40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 xml:space="preserve">TJ Baník Stříbro </v>
      </c>
      <c r="C25" s="437"/>
      <c r="D25" s="437" t="s">
        <v>5</v>
      </c>
      <c r="E25" s="437" t="str">
        <f>B7</f>
        <v>MNK Modřice A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14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 xml:space="preserve">TJ Dynamo České Budějovice </v>
      </c>
      <c r="C27" s="437"/>
      <c r="D27" s="437" t="s">
        <v>5</v>
      </c>
      <c r="E27" s="437" t="str">
        <f>B15</f>
        <v xml:space="preserve">TJ Baník Stříbro 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0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20</v>
      </c>
      <c r="P28" s="53" t="s">
        <v>5</v>
      </c>
      <c r="Q28" s="40">
        <v>16</v>
      </c>
      <c r="R28" s="8" t="s">
        <v>22</v>
      </c>
    </row>
    <row r="29" spans="1:19" ht="13.15" customHeight="1" x14ac:dyDescent="0.25">
      <c r="A29" s="436">
        <v>3</v>
      </c>
      <c r="B29" s="437" t="str">
        <f>B7</f>
        <v>MNK Modřice A</v>
      </c>
      <c r="C29" s="437"/>
      <c r="D29" s="437" t="s">
        <v>5</v>
      </c>
      <c r="E29" s="437" t="str">
        <f>B11</f>
        <v xml:space="preserve">TJ Dynamo České Budějovice 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0</v>
      </c>
      <c r="R29" s="8" t="s">
        <v>23</v>
      </c>
    </row>
    <row r="30" spans="1:19" ht="13.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20</v>
      </c>
      <c r="P30" s="53" t="s">
        <v>5</v>
      </c>
      <c r="Q30" s="40">
        <v>15</v>
      </c>
      <c r="R30" s="8" t="s">
        <v>22</v>
      </c>
    </row>
    <row r="31" spans="1:19" x14ac:dyDescent="0.25">
      <c r="P31" s="363"/>
      <c r="Q31" s="363"/>
      <c r="R31" s="154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L19:N22"/>
    <mergeCell ref="I21:I22"/>
    <mergeCell ref="J21:J22"/>
    <mergeCell ref="K21:K22"/>
    <mergeCell ref="O21:O22"/>
    <mergeCell ref="P21:P22"/>
    <mergeCell ref="Q21:Q22"/>
    <mergeCell ref="R21:R22"/>
    <mergeCell ref="A24:R24"/>
    <mergeCell ref="A25:A26"/>
    <mergeCell ref="B25:C26"/>
    <mergeCell ref="D25:D26"/>
    <mergeCell ref="E25:N26"/>
    <mergeCell ref="P31:Q31"/>
    <mergeCell ref="A27:A28"/>
    <mergeCell ref="B27:C28"/>
    <mergeCell ref="D27:D28"/>
    <mergeCell ref="E27:N28"/>
    <mergeCell ref="A29:A30"/>
    <mergeCell ref="B29:C30"/>
    <mergeCell ref="D29:D30"/>
    <mergeCell ref="E29:N30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BB140"/>
  <sheetViews>
    <sheetView showGridLines="0" workbookViewId="0">
      <selection activeCell="Y13" sqref="Y13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21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26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55" t="s">
        <v>4</v>
      </c>
    </row>
    <row r="7" spans="1:26" ht="15" customHeight="1" x14ac:dyDescent="0.25">
      <c r="A7" s="259">
        <v>1</v>
      </c>
      <c r="B7" s="281" t="str">
        <f>'Nasazení do skupin'!B11</f>
        <v>TJ Peklo nad Zdobnicí A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skupin'!B12</f>
        <v>TJ Radomyšl B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skupin'!B13</f>
        <v>MNK Modřice C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15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ht="23.25" x14ac:dyDescent="0.35">
      <c r="P37" s="363"/>
      <c r="Q37" s="363"/>
      <c r="R37" s="1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8" spans="1:54" ht="20.25" x14ac:dyDescent="0.3">
      <c r="T38" s="366"/>
      <c r="U38" s="366"/>
      <c r="V38" s="366"/>
      <c r="W38" s="366"/>
      <c r="X38" s="366"/>
      <c r="Y38" s="366"/>
      <c r="Z38" s="366"/>
      <c r="AA38" s="367"/>
      <c r="AB38" s="367"/>
      <c r="AC38" s="367"/>
      <c r="AD38" s="367"/>
      <c r="AE38" s="367"/>
      <c r="AF38" s="367"/>
      <c r="AH38" s="2"/>
      <c r="AI38" s="366"/>
      <c r="AJ38" s="366"/>
      <c r="AK38" s="366"/>
      <c r="AL38" s="366"/>
      <c r="AM38" s="366"/>
      <c r="AN38" s="366"/>
      <c r="AO38" s="7"/>
      <c r="AP38" s="6"/>
      <c r="AQ38" s="6"/>
      <c r="AR38" s="6"/>
      <c r="AS38" s="6"/>
      <c r="AT38" s="6"/>
      <c r="AU38" s="366"/>
      <c r="AV38" s="366"/>
      <c r="AW38" s="366"/>
      <c r="AX38" s="366"/>
      <c r="AY38" s="2"/>
      <c r="AZ38" s="2"/>
      <c r="BA38" s="2"/>
      <c r="BB38" s="2"/>
    </row>
    <row r="40" spans="1:54" ht="20.25" x14ac:dyDescent="0.3">
      <c r="T40" s="367"/>
      <c r="U40" s="367"/>
      <c r="V40" s="367"/>
      <c r="W40" s="367"/>
      <c r="X40" s="367"/>
      <c r="Y40" s="367"/>
      <c r="Z40" s="367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2"/>
      <c r="AL40" s="367"/>
      <c r="AM40" s="367"/>
      <c r="AN40" s="367"/>
      <c r="AO40" s="367"/>
      <c r="AP40" s="367"/>
      <c r="AQ40" s="367"/>
      <c r="AR40" s="367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</row>
    <row r="43" spans="1:54" ht="15.75" x14ac:dyDescent="0.25">
      <c r="T43" s="365"/>
      <c r="U43" s="365"/>
      <c r="V43" s="365"/>
      <c r="W43" s="365"/>
      <c r="X43" s="365"/>
      <c r="Y43" s="365"/>
      <c r="Z43" s="3"/>
      <c r="AA43" s="365"/>
      <c r="AB43" s="365"/>
      <c r="AC43" s="3"/>
      <c r="AD43" s="3"/>
      <c r="AE43" s="3"/>
      <c r="AF43" s="365"/>
      <c r="AG43" s="365"/>
      <c r="AH43" s="365"/>
      <c r="AI43" s="365"/>
      <c r="AJ43" s="365"/>
      <c r="AK43" s="365"/>
      <c r="AL43" s="3"/>
      <c r="AM43" s="3"/>
      <c r="AN43" s="3"/>
      <c r="AO43" s="3"/>
      <c r="AP43" s="3"/>
      <c r="AQ43" s="3"/>
      <c r="AR43" s="365"/>
      <c r="AS43" s="365"/>
      <c r="AT43" s="365"/>
      <c r="AU43" s="365"/>
      <c r="AV43" s="365"/>
      <c r="AW43" s="365"/>
      <c r="AX43" s="3"/>
      <c r="AY43" s="3"/>
      <c r="AZ43" s="3"/>
      <c r="BA43" s="3"/>
      <c r="BB43" s="3"/>
    </row>
    <row r="44" spans="1:54" ht="15" customHeight="1" x14ac:dyDescent="0.25"/>
    <row r="50" spans="20:54" x14ac:dyDescent="0.25"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</row>
    <row r="51" spans="20:54" x14ac:dyDescent="0.25"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</row>
    <row r="53" spans="20:54" x14ac:dyDescent="0.25"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</row>
    <row r="54" spans="20:54" x14ac:dyDescent="0.25"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</row>
    <row r="55" spans="20:54" ht="20.25" x14ac:dyDescent="0.3">
      <c r="T55" s="366"/>
      <c r="U55" s="366"/>
      <c r="V55" s="366"/>
      <c r="W55" s="366"/>
      <c r="X55" s="366"/>
      <c r="Y55" s="366"/>
      <c r="Z55" s="366"/>
      <c r="AA55" s="367"/>
      <c r="AB55" s="367"/>
      <c r="AC55" s="367"/>
      <c r="AD55" s="367"/>
      <c r="AE55" s="367"/>
      <c r="AF55" s="367"/>
      <c r="AG55" s="2"/>
      <c r="AH55" s="2"/>
      <c r="AI55" s="366"/>
      <c r="AJ55" s="366"/>
      <c r="AK55" s="366"/>
      <c r="AL55" s="366"/>
      <c r="AM55" s="366"/>
      <c r="AN55" s="366"/>
      <c r="AO55" s="7"/>
      <c r="AP55" s="6"/>
      <c r="AQ55" s="6"/>
      <c r="AR55" s="6"/>
      <c r="AS55" s="6"/>
      <c r="AT55" s="6"/>
      <c r="AU55" s="366"/>
      <c r="AV55" s="366"/>
      <c r="AW55" s="366"/>
      <c r="AX55" s="366"/>
      <c r="AY55" s="2"/>
      <c r="AZ55" s="2"/>
      <c r="BA55" s="2"/>
      <c r="BB55" s="2"/>
    </row>
    <row r="57" spans="20:54" ht="20.25" x14ac:dyDescent="0.3">
      <c r="T57" s="367"/>
      <c r="U57" s="367"/>
      <c r="V57" s="367"/>
      <c r="W57" s="367"/>
      <c r="X57" s="367"/>
      <c r="Y57" s="367"/>
      <c r="Z57" s="367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2"/>
      <c r="AL57" s="367"/>
      <c r="AM57" s="367"/>
      <c r="AN57" s="367"/>
      <c r="AO57" s="367"/>
      <c r="AP57" s="367"/>
      <c r="AQ57" s="367"/>
      <c r="AR57" s="367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</row>
    <row r="60" spans="20:54" ht="15.75" x14ac:dyDescent="0.25">
      <c r="T60" s="365"/>
      <c r="U60" s="365"/>
      <c r="V60" s="365"/>
      <c r="W60" s="365"/>
      <c r="X60" s="365"/>
      <c r="Y60" s="365"/>
      <c r="Z60" s="3"/>
      <c r="AA60" s="365"/>
      <c r="AB60" s="365"/>
      <c r="AC60" s="3"/>
      <c r="AD60" s="3"/>
      <c r="AE60" s="3"/>
      <c r="AF60" s="365"/>
      <c r="AG60" s="365"/>
      <c r="AH60" s="365"/>
      <c r="AI60" s="365"/>
      <c r="AJ60" s="365"/>
      <c r="AK60" s="365"/>
      <c r="AL60" s="3"/>
      <c r="AM60" s="3"/>
      <c r="AN60" s="3"/>
      <c r="AO60" s="3"/>
      <c r="AP60" s="3"/>
      <c r="AQ60" s="3"/>
      <c r="AR60" s="365"/>
      <c r="AS60" s="365"/>
      <c r="AT60" s="365"/>
      <c r="AU60" s="365"/>
      <c r="AV60" s="365"/>
      <c r="AW60" s="365"/>
      <c r="AX60" s="3"/>
      <c r="AY60" s="3"/>
      <c r="AZ60" s="3"/>
      <c r="BA60" s="3"/>
      <c r="BB60" s="3"/>
    </row>
    <row r="62" spans="20:54" ht="15" customHeight="1" x14ac:dyDescent="0.25"/>
    <row r="67" spans="20:54" x14ac:dyDescent="0.25"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</row>
    <row r="68" spans="20:54" x14ac:dyDescent="0.25"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</row>
    <row r="72" spans="20:54" ht="23.25" x14ac:dyDescent="0.35"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</row>
    <row r="73" spans="20:54" ht="20.25" x14ac:dyDescent="0.3">
      <c r="T73" s="366"/>
      <c r="U73" s="366"/>
      <c r="V73" s="366"/>
      <c r="W73" s="366"/>
      <c r="X73" s="366"/>
      <c r="Y73" s="366"/>
      <c r="Z73" s="366"/>
      <c r="AA73" s="367"/>
      <c r="AB73" s="367"/>
      <c r="AC73" s="367"/>
      <c r="AD73" s="367"/>
      <c r="AE73" s="367"/>
      <c r="AF73" s="367"/>
      <c r="AG73" s="2"/>
      <c r="AH73" s="2"/>
      <c r="AI73" s="366"/>
      <c r="AJ73" s="366"/>
      <c r="AK73" s="366"/>
      <c r="AL73" s="366"/>
      <c r="AM73" s="366"/>
      <c r="AN73" s="366"/>
      <c r="AO73" s="7"/>
      <c r="AP73" s="6"/>
      <c r="AQ73" s="6"/>
      <c r="AR73" s="6"/>
      <c r="AS73" s="6"/>
      <c r="AT73" s="6"/>
      <c r="AU73" s="366"/>
      <c r="AV73" s="366"/>
      <c r="AW73" s="366"/>
      <c r="AX73" s="366"/>
      <c r="AY73" s="2"/>
      <c r="AZ73" s="2"/>
      <c r="BA73" s="2"/>
      <c r="BB73" s="2"/>
    </row>
    <row r="75" spans="20:54" ht="20.25" x14ac:dyDescent="0.3">
      <c r="T75" s="367"/>
      <c r="U75" s="367"/>
      <c r="V75" s="367"/>
      <c r="W75" s="367"/>
      <c r="X75" s="367"/>
      <c r="Y75" s="367"/>
      <c r="Z75" s="367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2"/>
      <c r="AL75" s="367"/>
      <c r="AM75" s="367"/>
      <c r="AN75" s="367"/>
      <c r="AO75" s="367"/>
      <c r="AP75" s="367"/>
      <c r="AQ75" s="367"/>
      <c r="AR75" s="367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</row>
    <row r="78" spans="20:54" ht="15.75" x14ac:dyDescent="0.25">
      <c r="T78" s="365"/>
      <c r="U78" s="365"/>
      <c r="V78" s="365"/>
      <c r="W78" s="365"/>
      <c r="X78" s="365"/>
      <c r="Y78" s="365"/>
      <c r="Z78" s="3"/>
      <c r="AA78" s="365"/>
      <c r="AB78" s="365"/>
      <c r="AC78" s="3"/>
      <c r="AD78" s="3"/>
      <c r="AE78" s="3"/>
      <c r="AF78" s="365"/>
      <c r="AG78" s="365"/>
      <c r="AH78" s="365"/>
      <c r="AI78" s="365"/>
      <c r="AJ78" s="365"/>
      <c r="AK78" s="365"/>
      <c r="AL78" s="3"/>
      <c r="AM78" s="3"/>
      <c r="AN78" s="3"/>
      <c r="AO78" s="3"/>
      <c r="AP78" s="3"/>
      <c r="AQ78" s="3"/>
      <c r="AR78" s="365"/>
      <c r="AS78" s="365"/>
      <c r="AT78" s="365"/>
      <c r="AU78" s="365"/>
      <c r="AV78" s="365"/>
      <c r="AW78" s="365"/>
      <c r="AX78" s="3"/>
      <c r="AY78" s="3"/>
      <c r="AZ78" s="3"/>
      <c r="BA78" s="3"/>
      <c r="BB78" s="3"/>
    </row>
    <row r="80" spans="20:54" ht="15" customHeight="1" x14ac:dyDescent="0.25"/>
    <row r="85" spans="20:54" x14ac:dyDescent="0.25"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6"/>
      <c r="AX85" s="366"/>
      <c r="AY85" s="366"/>
      <c r="AZ85" s="366"/>
      <c r="BA85" s="366"/>
      <c r="BB85" s="366"/>
    </row>
    <row r="86" spans="20:54" x14ac:dyDescent="0.25"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6"/>
      <c r="AS86" s="366"/>
      <c r="AT86" s="366"/>
      <c r="AU86" s="366"/>
      <c r="AV86" s="366"/>
      <c r="AW86" s="366"/>
      <c r="AX86" s="366"/>
      <c r="AY86" s="366"/>
      <c r="AZ86" s="366"/>
      <c r="BA86" s="366"/>
      <c r="BB86" s="366"/>
    </row>
    <row r="90" spans="20:54" ht="23.25" x14ac:dyDescent="0.35"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</row>
    <row r="91" spans="20:54" ht="20.25" x14ac:dyDescent="0.3">
      <c r="T91" s="366"/>
      <c r="U91" s="366"/>
      <c r="V91" s="366"/>
      <c r="W91" s="366"/>
      <c r="X91" s="366"/>
      <c r="Y91" s="366"/>
      <c r="Z91" s="366"/>
      <c r="AA91" s="367"/>
      <c r="AB91" s="367"/>
      <c r="AC91" s="367"/>
      <c r="AD91" s="367"/>
      <c r="AE91" s="367"/>
      <c r="AF91" s="367"/>
      <c r="AG91" s="2"/>
      <c r="AH91" s="2"/>
      <c r="AI91" s="366"/>
      <c r="AJ91" s="366"/>
      <c r="AK91" s="366"/>
      <c r="AL91" s="366"/>
      <c r="AM91" s="366"/>
      <c r="AN91" s="366"/>
      <c r="AO91" s="7"/>
      <c r="AP91" s="6"/>
      <c r="AQ91" s="6"/>
      <c r="AR91" s="6"/>
      <c r="AS91" s="6"/>
      <c r="AT91" s="6"/>
      <c r="AU91" s="366"/>
      <c r="AV91" s="366"/>
      <c r="AW91" s="366"/>
      <c r="AX91" s="366"/>
      <c r="AY91" s="2"/>
      <c r="AZ91" s="2"/>
      <c r="BA91" s="2"/>
      <c r="BB91" s="2"/>
    </row>
    <row r="93" spans="20:54" ht="20.25" x14ac:dyDescent="0.3">
      <c r="T93" s="367"/>
      <c r="U93" s="367"/>
      <c r="V93" s="367"/>
      <c r="W93" s="367"/>
      <c r="X93" s="367"/>
      <c r="Y93" s="367"/>
      <c r="Z93" s="367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2"/>
      <c r="AL93" s="367"/>
      <c r="AM93" s="367"/>
      <c r="AN93" s="367"/>
      <c r="AO93" s="367"/>
      <c r="AP93" s="367"/>
      <c r="AQ93" s="367"/>
      <c r="AR93" s="367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</row>
    <row r="96" spans="20:54" ht="15.75" x14ac:dyDescent="0.25">
      <c r="T96" s="365"/>
      <c r="U96" s="365"/>
      <c r="V96" s="365"/>
      <c r="W96" s="365"/>
      <c r="X96" s="365"/>
      <c r="Y96" s="365"/>
      <c r="Z96" s="3"/>
      <c r="AA96" s="365"/>
      <c r="AB96" s="365"/>
      <c r="AC96" s="3"/>
      <c r="AD96" s="3"/>
      <c r="AE96" s="3"/>
      <c r="AF96" s="365"/>
      <c r="AG96" s="365"/>
      <c r="AH96" s="365"/>
      <c r="AI96" s="365"/>
      <c r="AJ96" s="365"/>
      <c r="AK96" s="365"/>
      <c r="AL96" s="3"/>
      <c r="AM96" s="3"/>
      <c r="AN96" s="3"/>
      <c r="AO96" s="3"/>
      <c r="AP96" s="3"/>
      <c r="AQ96" s="4"/>
      <c r="AR96" s="365"/>
      <c r="AS96" s="365"/>
      <c r="AT96" s="365"/>
      <c r="AU96" s="365"/>
      <c r="AV96" s="365"/>
      <c r="AW96" s="365"/>
      <c r="AX96" s="3"/>
      <c r="AY96" s="3"/>
      <c r="AZ96" s="3"/>
      <c r="BA96" s="3"/>
      <c r="BB96" s="3"/>
    </row>
    <row r="98" spans="20:54" ht="15" customHeight="1" x14ac:dyDescent="0.25"/>
    <row r="103" spans="20:54" x14ac:dyDescent="0.25">
      <c r="T103" s="366" t="s">
        <v>18</v>
      </c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</row>
    <row r="104" spans="20:54" x14ac:dyDescent="0.25"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6"/>
      <c r="AJ104" s="366"/>
      <c r="AK104" s="366"/>
      <c r="AL104" s="366"/>
      <c r="AM104" s="366"/>
      <c r="AN104" s="366"/>
      <c r="AO104" s="366"/>
      <c r="AP104" s="366"/>
      <c r="AQ104" s="366"/>
      <c r="AR104" s="366"/>
      <c r="AS104" s="366"/>
      <c r="AT104" s="366"/>
      <c r="AU104" s="366"/>
      <c r="AV104" s="366"/>
      <c r="AW104" s="366"/>
      <c r="AX104" s="366"/>
      <c r="AY104" s="366"/>
      <c r="AZ104" s="366"/>
      <c r="BA104" s="366"/>
      <c r="BB104" s="366"/>
    </row>
    <row r="107" spans="20:54" ht="23.25" x14ac:dyDescent="0.35">
      <c r="T107" s="364" t="s">
        <v>7</v>
      </c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</row>
    <row r="108" spans="20:54" ht="20.25" x14ac:dyDescent="0.3">
      <c r="T108" s="366" t="s">
        <v>8</v>
      </c>
      <c r="U108" s="366"/>
      <c r="V108" s="366"/>
      <c r="W108" s="366"/>
      <c r="X108" s="366"/>
      <c r="Y108" s="366"/>
      <c r="Z108" s="366"/>
      <c r="AA108" s="367" t="str">
        <f>C4</f>
        <v>Plzeň 29.2.2020</v>
      </c>
      <c r="AB108" s="367"/>
      <c r="AC108" s="367"/>
      <c r="AD108" s="367"/>
      <c r="AE108" s="367"/>
      <c r="AF108" s="367"/>
      <c r="AG108" s="2"/>
      <c r="AH108" s="2"/>
      <c r="AI108" s="366" t="s">
        <v>9</v>
      </c>
      <c r="AJ108" s="366"/>
      <c r="AK108" s="366"/>
      <c r="AL108" s="366"/>
      <c r="AM108" s="366"/>
      <c r="AN108" s="366"/>
      <c r="AO108" s="7" t="str">
        <f>CONCATENATE("(",P4,"-5)")</f>
        <v>(-5)</v>
      </c>
      <c r="AP108" s="6"/>
      <c r="AQ108" s="6"/>
      <c r="AR108" s="6"/>
      <c r="AS108" s="6"/>
      <c r="AT108" s="6"/>
      <c r="AU108" s="366" t="s">
        <v>10</v>
      </c>
      <c r="AV108" s="366"/>
      <c r="AW108" s="366"/>
      <c r="AX108" s="366"/>
      <c r="AY108" s="2"/>
      <c r="AZ108" s="2"/>
      <c r="BA108" s="2"/>
      <c r="BB108" s="2"/>
    </row>
    <row r="110" spans="20:54" ht="20.25" x14ac:dyDescent="0.3">
      <c r="T110" s="367" t="s">
        <v>11</v>
      </c>
      <c r="U110" s="367"/>
      <c r="V110" s="367"/>
      <c r="W110" s="367"/>
      <c r="X110" s="367"/>
      <c r="Y110" s="367"/>
      <c r="Z110" s="367"/>
      <c r="AA110" s="368" t="e">
        <f>#REF!</f>
        <v>#REF!</v>
      </c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2"/>
      <c r="AL110" s="367" t="s">
        <v>12</v>
      </c>
      <c r="AM110" s="367"/>
      <c r="AN110" s="367"/>
      <c r="AO110" s="367"/>
      <c r="AP110" s="367"/>
      <c r="AQ110" s="367"/>
      <c r="AR110" s="367"/>
      <c r="AS110" s="368" t="e">
        <f>#REF!</f>
        <v>#REF!</v>
      </c>
      <c r="AT110" s="368"/>
      <c r="AU110" s="368"/>
      <c r="AV110" s="368"/>
      <c r="AW110" s="368"/>
      <c r="AX110" s="368"/>
      <c r="AY110" s="368"/>
      <c r="AZ110" s="368"/>
      <c r="BA110" s="368"/>
      <c r="BB110" s="368"/>
    </row>
    <row r="113" spans="20:54" ht="15.75" x14ac:dyDescent="0.25">
      <c r="T113" s="365" t="s">
        <v>13</v>
      </c>
      <c r="U113" s="365"/>
      <c r="V113" s="365"/>
      <c r="W113" s="365"/>
      <c r="X113" s="365"/>
      <c r="Y113" s="365"/>
      <c r="Z113" s="3"/>
      <c r="AA113" s="365"/>
      <c r="AB113" s="365"/>
      <c r="AC113" s="3"/>
      <c r="AD113" s="3"/>
      <c r="AE113" s="3"/>
      <c r="AF113" s="365" t="s">
        <v>14</v>
      </c>
      <c r="AG113" s="365"/>
      <c r="AH113" s="365"/>
      <c r="AI113" s="365"/>
      <c r="AJ113" s="365"/>
      <c r="AK113" s="365"/>
      <c r="AL113" s="3"/>
      <c r="AM113" s="3"/>
      <c r="AN113" s="3"/>
      <c r="AO113" s="3"/>
      <c r="AP113" s="3"/>
      <c r="AQ113" s="3"/>
      <c r="AR113" s="365" t="s">
        <v>15</v>
      </c>
      <c r="AS113" s="365"/>
      <c r="AT113" s="365"/>
      <c r="AU113" s="365"/>
      <c r="AV113" s="365"/>
      <c r="AW113" s="365"/>
      <c r="AX113" s="3"/>
      <c r="AY113" s="3"/>
      <c r="AZ113" s="3"/>
      <c r="BA113" s="3"/>
      <c r="BB113" s="3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x14ac:dyDescent="0.25">
      <c r="T121" s="366" t="s">
        <v>18</v>
      </c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</row>
    <row r="122" spans="20:54" x14ac:dyDescent="0.25"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</row>
    <row r="126" spans="20:54" ht="23.25" x14ac:dyDescent="0.35">
      <c r="T126" s="364" t="s">
        <v>7</v>
      </c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</row>
    <row r="127" spans="20:54" ht="20.25" x14ac:dyDescent="0.3">
      <c r="T127" s="366" t="s">
        <v>8</v>
      </c>
      <c r="U127" s="366"/>
      <c r="V127" s="366"/>
      <c r="W127" s="366"/>
      <c r="X127" s="366"/>
      <c r="Y127" s="366"/>
      <c r="Z127" s="366"/>
      <c r="AA127" s="367" t="str">
        <f>C4</f>
        <v>Plzeň 29.2.2020</v>
      </c>
      <c r="AB127" s="367"/>
      <c r="AC127" s="367"/>
      <c r="AD127" s="367"/>
      <c r="AE127" s="367"/>
      <c r="AF127" s="367"/>
      <c r="AG127" s="2"/>
      <c r="AH127" s="2"/>
      <c r="AI127" s="366" t="s">
        <v>9</v>
      </c>
      <c r="AJ127" s="366"/>
      <c r="AK127" s="366"/>
      <c r="AL127" s="366"/>
      <c r="AM127" s="366"/>
      <c r="AN127" s="366"/>
      <c r="AO127" s="7" t="str">
        <f>CONCATENATE("(",P4,"-6)")</f>
        <v>(-6)</v>
      </c>
      <c r="AP127" s="6"/>
      <c r="AQ127" s="6"/>
      <c r="AR127" s="6"/>
      <c r="AS127" s="6"/>
      <c r="AT127" s="6"/>
      <c r="AU127" s="366" t="s">
        <v>10</v>
      </c>
      <c r="AV127" s="366"/>
      <c r="AW127" s="366"/>
      <c r="AX127" s="366"/>
      <c r="AY127" s="2"/>
      <c r="AZ127" s="2"/>
      <c r="BA127" s="2"/>
      <c r="BB127" s="2"/>
    </row>
    <row r="129" spans="20:54" ht="20.25" x14ac:dyDescent="0.3">
      <c r="T129" s="367" t="s">
        <v>11</v>
      </c>
      <c r="U129" s="367"/>
      <c r="V129" s="367"/>
      <c r="W129" s="367"/>
      <c r="X129" s="367"/>
      <c r="Y129" s="367"/>
      <c r="Z129" s="367"/>
      <c r="AA129" s="368" t="e">
        <f>#REF!</f>
        <v>#REF!</v>
      </c>
      <c r="AB129" s="368"/>
      <c r="AC129" s="368"/>
      <c r="AD129" s="368"/>
      <c r="AE129" s="368"/>
      <c r="AF129" s="368"/>
      <c r="AG129" s="368"/>
      <c r="AH129" s="368"/>
      <c r="AI129" s="368"/>
      <c r="AJ129" s="368"/>
      <c r="AK129" s="2"/>
      <c r="AL129" s="367" t="s">
        <v>12</v>
      </c>
      <c r="AM129" s="367"/>
      <c r="AN129" s="367"/>
      <c r="AO129" s="367"/>
      <c r="AP129" s="367"/>
      <c r="AQ129" s="367"/>
      <c r="AR129" s="367"/>
      <c r="AS129" s="368" t="e">
        <f>#REF!</f>
        <v>#REF!</v>
      </c>
      <c r="AT129" s="368"/>
      <c r="AU129" s="368"/>
      <c r="AV129" s="368"/>
      <c r="AW129" s="368"/>
      <c r="AX129" s="368"/>
      <c r="AY129" s="368"/>
      <c r="AZ129" s="368"/>
      <c r="BA129" s="368"/>
      <c r="BB129" s="368"/>
    </row>
    <row r="132" spans="20:54" ht="15.75" x14ac:dyDescent="0.25">
      <c r="T132" s="365" t="s">
        <v>13</v>
      </c>
      <c r="U132" s="365"/>
      <c r="V132" s="365"/>
      <c r="W132" s="365"/>
      <c r="X132" s="365"/>
      <c r="Y132" s="365"/>
      <c r="Z132" s="3"/>
      <c r="AA132" s="365"/>
      <c r="AB132" s="365"/>
      <c r="AC132" s="3"/>
      <c r="AD132" s="3"/>
      <c r="AE132" s="3"/>
      <c r="AF132" s="365" t="s">
        <v>14</v>
      </c>
      <c r="AG132" s="365"/>
      <c r="AH132" s="365"/>
      <c r="AI132" s="365"/>
      <c r="AJ132" s="365"/>
      <c r="AK132" s="365"/>
      <c r="AL132" s="3"/>
      <c r="AM132" s="3"/>
      <c r="AN132" s="3"/>
      <c r="AO132" s="3"/>
      <c r="AP132" s="3"/>
      <c r="AQ132" s="3"/>
      <c r="AR132" s="365" t="s">
        <v>15</v>
      </c>
      <c r="AS132" s="365"/>
      <c r="AT132" s="365"/>
      <c r="AU132" s="365"/>
      <c r="AV132" s="365"/>
      <c r="AW132" s="365"/>
      <c r="AX132" s="3"/>
      <c r="AY132" s="3"/>
      <c r="AZ132" s="3"/>
      <c r="BA132" s="3"/>
      <c r="BB132" s="3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x14ac:dyDescent="0.25">
      <c r="T139" s="366" t="s">
        <v>18</v>
      </c>
      <c r="U139" s="366"/>
      <c r="V139" s="366"/>
      <c r="W139" s="366"/>
      <c r="X139" s="366"/>
      <c r="Y139" s="366"/>
      <c r="Z139" s="366"/>
      <c r="AA139" s="366"/>
      <c r="AB139" s="366"/>
      <c r="AC139" s="366"/>
      <c r="AD139" s="366"/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6"/>
      <c r="AV139" s="366"/>
      <c r="AW139" s="366"/>
      <c r="AX139" s="366"/>
      <c r="AY139" s="366"/>
      <c r="AZ139" s="366"/>
      <c r="BA139" s="366"/>
      <c r="BB139" s="366"/>
    </row>
    <row r="140" spans="20:54" x14ac:dyDescent="0.25">
      <c r="T140" s="366"/>
      <c r="U140" s="366"/>
      <c r="V140" s="366"/>
      <c r="W140" s="366"/>
      <c r="X140" s="366"/>
      <c r="Y140" s="366"/>
      <c r="Z140" s="366"/>
      <c r="AA140" s="366"/>
      <c r="AB140" s="366"/>
      <c r="AC140" s="366"/>
      <c r="AD140" s="366"/>
      <c r="AE140" s="366"/>
      <c r="AF140" s="366"/>
      <c r="AG140" s="366"/>
      <c r="AH140" s="366"/>
      <c r="AI140" s="366"/>
      <c r="AJ140" s="366"/>
      <c r="AK140" s="366"/>
      <c r="AL140" s="366"/>
      <c r="AM140" s="366"/>
      <c r="AN140" s="366"/>
      <c r="AO140" s="366"/>
      <c r="AP140" s="366"/>
      <c r="AQ140" s="366"/>
      <c r="AR140" s="366"/>
      <c r="AS140" s="366"/>
      <c r="AT140" s="366"/>
      <c r="AU140" s="366"/>
      <c r="AV140" s="366"/>
      <c r="AW140" s="366"/>
      <c r="AX140" s="366"/>
      <c r="AY140" s="366"/>
      <c r="AZ140" s="366"/>
      <c r="BA140" s="366"/>
      <c r="BB140" s="366"/>
    </row>
  </sheetData>
  <mergeCells count="235"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S134"/>
  <sheetViews>
    <sheetView showGridLines="0" workbookViewId="0">
      <selection activeCell="V24" sqref="V24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ht="15.75" customHeight="1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ht="32.25" customHeight="1" thickBot="1" x14ac:dyDescent="0.3">
      <c r="A4" s="242" t="s">
        <v>21</v>
      </c>
      <c r="B4" s="243"/>
      <c r="C4" s="369" t="str">
        <f>'Nasazení do skupin'!B3</f>
        <v>Plzeň 29.2.2020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</row>
    <row r="5" spans="1:18" ht="15" customHeight="1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18" ht="15.75" customHeight="1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62" t="s">
        <v>4</v>
      </c>
    </row>
    <row r="7" spans="1:18" ht="15" customHeight="1" x14ac:dyDescent="0.25">
      <c r="A7" s="373">
        <v>1</v>
      </c>
      <c r="B7" s="281" t="str">
        <f>'Nasazení do skupin'!B11</f>
        <v>TJ Peklo nad Zdobnicí A</v>
      </c>
      <c r="C7" s="262"/>
      <c r="D7" s="263"/>
      <c r="E7" s="264"/>
      <c r="F7" s="376">
        <f>O29</f>
        <v>2</v>
      </c>
      <c r="G7" s="376" t="s">
        <v>5</v>
      </c>
      <c r="H7" s="378">
        <f>Q29</f>
        <v>0</v>
      </c>
      <c r="I7" s="380">
        <f>E15</f>
        <v>2</v>
      </c>
      <c r="J7" s="376" t="s">
        <v>5</v>
      </c>
      <c r="K7" s="378">
        <f>C15</f>
        <v>0</v>
      </c>
      <c r="L7" s="390"/>
      <c r="M7" s="406"/>
      <c r="N7" s="408"/>
      <c r="O7" s="410">
        <f>F7+I7+L7</f>
        <v>4</v>
      </c>
      <c r="P7" s="400" t="s">
        <v>5</v>
      </c>
      <c r="Q7" s="402">
        <f>H7+K7+N7</f>
        <v>0</v>
      </c>
      <c r="R7" s="404">
        <v>4</v>
      </c>
    </row>
    <row r="8" spans="1:18" ht="15.75" customHeight="1" thickBot="1" x14ac:dyDescent="0.3">
      <c r="A8" s="374"/>
      <c r="B8" s="282"/>
      <c r="C8" s="265"/>
      <c r="D8" s="266"/>
      <c r="E8" s="267"/>
      <c r="F8" s="377"/>
      <c r="G8" s="377"/>
      <c r="H8" s="379"/>
      <c r="I8" s="381"/>
      <c r="J8" s="377"/>
      <c r="K8" s="379"/>
      <c r="L8" s="391"/>
      <c r="M8" s="407"/>
      <c r="N8" s="409"/>
      <c r="O8" s="411"/>
      <c r="P8" s="401"/>
      <c r="Q8" s="403"/>
      <c r="R8" s="405"/>
    </row>
    <row r="9" spans="1:18" ht="15" customHeight="1" x14ac:dyDescent="0.25">
      <c r="A9" s="374"/>
      <c r="B9" s="282"/>
      <c r="C9" s="265"/>
      <c r="D9" s="266"/>
      <c r="E9" s="267"/>
      <c r="F9" s="382">
        <f>O30</f>
        <v>20</v>
      </c>
      <c r="G9" s="382" t="s">
        <v>5</v>
      </c>
      <c r="H9" s="383">
        <f>Q30</f>
        <v>11</v>
      </c>
      <c r="I9" s="384">
        <f>E17</f>
        <v>20</v>
      </c>
      <c r="J9" s="382" t="s">
        <v>5</v>
      </c>
      <c r="K9" s="383">
        <f>C17</f>
        <v>6</v>
      </c>
      <c r="L9" s="388"/>
      <c r="M9" s="392"/>
      <c r="N9" s="394"/>
      <c r="O9" s="396">
        <f>F9+I9+L9</f>
        <v>40</v>
      </c>
      <c r="P9" s="412" t="s">
        <v>5</v>
      </c>
      <c r="Q9" s="414">
        <f>H9+K9+N9</f>
        <v>17</v>
      </c>
      <c r="R9" s="398">
        <v>0</v>
      </c>
    </row>
    <row r="10" spans="1:18" ht="15.75" customHeight="1" thickBot="1" x14ac:dyDescent="0.3">
      <c r="A10" s="375"/>
      <c r="B10" s="283"/>
      <c r="C10" s="268"/>
      <c r="D10" s="269"/>
      <c r="E10" s="270"/>
      <c r="F10" s="382"/>
      <c r="G10" s="382"/>
      <c r="H10" s="383"/>
      <c r="I10" s="385"/>
      <c r="J10" s="386"/>
      <c r="K10" s="387"/>
      <c r="L10" s="389"/>
      <c r="M10" s="393"/>
      <c r="N10" s="395"/>
      <c r="O10" s="397"/>
      <c r="P10" s="413"/>
      <c r="Q10" s="415"/>
      <c r="R10" s="399"/>
    </row>
    <row r="11" spans="1:18" ht="15" customHeight="1" x14ac:dyDescent="0.25">
      <c r="A11" s="373">
        <v>2</v>
      </c>
      <c r="B11" s="281" t="str">
        <f>'Nasazení do skupin'!B12</f>
        <v>TJ Radomyšl B</v>
      </c>
      <c r="C11" s="416">
        <f>H7</f>
        <v>0</v>
      </c>
      <c r="D11" s="417" t="s">
        <v>5</v>
      </c>
      <c r="E11" s="417">
        <f>F7</f>
        <v>2</v>
      </c>
      <c r="F11" s="316" t="s">
        <v>146</v>
      </c>
      <c r="G11" s="317"/>
      <c r="H11" s="318"/>
      <c r="I11" s="376">
        <f>O27</f>
        <v>2</v>
      </c>
      <c r="J11" s="376" t="s">
        <v>5</v>
      </c>
      <c r="K11" s="378">
        <f>Q27</f>
        <v>0</v>
      </c>
      <c r="L11" s="390"/>
      <c r="M11" s="406"/>
      <c r="N11" s="408"/>
      <c r="O11" s="410">
        <f>C11+I11+L11</f>
        <v>2</v>
      </c>
      <c r="P11" s="400" t="s">
        <v>5</v>
      </c>
      <c r="Q11" s="402">
        <f>E11+K11+N11</f>
        <v>2</v>
      </c>
      <c r="R11" s="404">
        <v>2</v>
      </c>
    </row>
    <row r="12" spans="1:18" ht="15.75" customHeight="1" thickBot="1" x14ac:dyDescent="0.3">
      <c r="A12" s="374"/>
      <c r="B12" s="282"/>
      <c r="C12" s="381"/>
      <c r="D12" s="377"/>
      <c r="E12" s="377"/>
      <c r="F12" s="319"/>
      <c r="G12" s="320"/>
      <c r="H12" s="321"/>
      <c r="I12" s="377"/>
      <c r="J12" s="377"/>
      <c r="K12" s="379"/>
      <c r="L12" s="391"/>
      <c r="M12" s="407"/>
      <c r="N12" s="409"/>
      <c r="O12" s="411"/>
      <c r="P12" s="401"/>
      <c r="Q12" s="403"/>
      <c r="R12" s="405"/>
    </row>
    <row r="13" spans="1:18" ht="15" customHeight="1" x14ac:dyDescent="0.25">
      <c r="A13" s="374"/>
      <c r="B13" s="282"/>
      <c r="C13" s="384">
        <f>H9</f>
        <v>11</v>
      </c>
      <c r="D13" s="382" t="s">
        <v>5</v>
      </c>
      <c r="E13" s="382">
        <f>F9</f>
        <v>20</v>
      </c>
      <c r="F13" s="319"/>
      <c r="G13" s="320"/>
      <c r="H13" s="321"/>
      <c r="I13" s="382">
        <f>O28</f>
        <v>20</v>
      </c>
      <c r="J13" s="382" t="s">
        <v>5</v>
      </c>
      <c r="K13" s="383">
        <f>Q28</f>
        <v>14</v>
      </c>
      <c r="L13" s="388"/>
      <c r="M13" s="392"/>
      <c r="N13" s="394"/>
      <c r="O13" s="396">
        <f>C13+I13+L13</f>
        <v>31</v>
      </c>
      <c r="P13" s="412" t="s">
        <v>5</v>
      </c>
      <c r="Q13" s="414">
        <f>E13+K13+N13</f>
        <v>34</v>
      </c>
      <c r="R13" s="422">
        <v>2</v>
      </c>
    </row>
    <row r="14" spans="1:18" ht="15.75" customHeight="1" thickBot="1" x14ac:dyDescent="0.3">
      <c r="A14" s="375"/>
      <c r="B14" s="283"/>
      <c r="C14" s="385"/>
      <c r="D14" s="386"/>
      <c r="E14" s="386"/>
      <c r="F14" s="322"/>
      <c r="G14" s="323"/>
      <c r="H14" s="324"/>
      <c r="I14" s="382"/>
      <c r="J14" s="382"/>
      <c r="K14" s="383"/>
      <c r="L14" s="389"/>
      <c r="M14" s="393"/>
      <c r="N14" s="395"/>
      <c r="O14" s="397"/>
      <c r="P14" s="413"/>
      <c r="Q14" s="415"/>
      <c r="R14" s="423"/>
    </row>
    <row r="15" spans="1:18" ht="15" customHeight="1" x14ac:dyDescent="0.25">
      <c r="A15" s="373">
        <v>3</v>
      </c>
      <c r="B15" s="281" t="str">
        <f>'Nasazení do skupin'!B13</f>
        <v>MNK Modřice C</v>
      </c>
      <c r="C15" s="380">
        <f>O25</f>
        <v>0</v>
      </c>
      <c r="D15" s="376" t="s">
        <v>5</v>
      </c>
      <c r="E15" s="378">
        <f>Q25</f>
        <v>2</v>
      </c>
      <c r="F15" s="380">
        <f>K11</f>
        <v>0</v>
      </c>
      <c r="G15" s="376" t="s">
        <v>5</v>
      </c>
      <c r="H15" s="378">
        <f>I11</f>
        <v>2</v>
      </c>
      <c r="I15" s="329"/>
      <c r="J15" s="330"/>
      <c r="K15" s="331"/>
      <c r="L15" s="418"/>
      <c r="M15" s="418"/>
      <c r="N15" s="420"/>
      <c r="O15" s="410">
        <f>C15+F15+L15</f>
        <v>0</v>
      </c>
      <c r="P15" s="400" t="s">
        <v>5</v>
      </c>
      <c r="Q15" s="402">
        <f>E15+H15+N15</f>
        <v>4</v>
      </c>
      <c r="R15" s="404">
        <v>0</v>
      </c>
    </row>
    <row r="16" spans="1:18" ht="15.75" customHeight="1" thickBot="1" x14ac:dyDescent="0.3">
      <c r="A16" s="374"/>
      <c r="B16" s="282"/>
      <c r="C16" s="381"/>
      <c r="D16" s="377"/>
      <c r="E16" s="379"/>
      <c r="F16" s="381"/>
      <c r="G16" s="377"/>
      <c r="H16" s="379"/>
      <c r="I16" s="332"/>
      <c r="J16" s="333"/>
      <c r="K16" s="334"/>
      <c r="L16" s="419"/>
      <c r="M16" s="419"/>
      <c r="N16" s="421"/>
      <c r="O16" s="411"/>
      <c r="P16" s="401"/>
      <c r="Q16" s="403"/>
      <c r="R16" s="405"/>
    </row>
    <row r="17" spans="1:19" ht="15" customHeight="1" x14ac:dyDescent="0.25">
      <c r="A17" s="374"/>
      <c r="B17" s="282"/>
      <c r="C17" s="384">
        <f>O26</f>
        <v>6</v>
      </c>
      <c r="D17" s="382" t="s">
        <v>5</v>
      </c>
      <c r="E17" s="382">
        <f>Q26</f>
        <v>20</v>
      </c>
      <c r="F17" s="384">
        <f>K13</f>
        <v>14</v>
      </c>
      <c r="G17" s="382" t="s">
        <v>5</v>
      </c>
      <c r="H17" s="382">
        <f>I13</f>
        <v>20</v>
      </c>
      <c r="I17" s="332"/>
      <c r="J17" s="333"/>
      <c r="K17" s="334"/>
      <c r="L17" s="424"/>
      <c r="M17" s="424"/>
      <c r="N17" s="426"/>
      <c r="O17" s="396">
        <f>C17+F17+L17</f>
        <v>20</v>
      </c>
      <c r="P17" s="412" t="s">
        <v>5</v>
      </c>
      <c r="Q17" s="414">
        <f>E17+H17+N17</f>
        <v>40</v>
      </c>
      <c r="R17" s="422">
        <v>3</v>
      </c>
    </row>
    <row r="18" spans="1:19" ht="15.75" customHeight="1" thickBot="1" x14ac:dyDescent="0.3">
      <c r="A18" s="375"/>
      <c r="B18" s="283"/>
      <c r="C18" s="385"/>
      <c r="D18" s="386"/>
      <c r="E18" s="386"/>
      <c r="F18" s="385"/>
      <c r="G18" s="386"/>
      <c r="H18" s="386"/>
      <c r="I18" s="335"/>
      <c r="J18" s="336"/>
      <c r="K18" s="337"/>
      <c r="L18" s="425"/>
      <c r="M18" s="425"/>
      <c r="N18" s="427"/>
      <c r="O18" s="397"/>
      <c r="P18" s="413"/>
      <c r="Q18" s="415"/>
      <c r="R18" s="423"/>
    </row>
    <row r="19" spans="1:19" ht="15" customHeight="1" x14ac:dyDescent="0.25">
      <c r="A19" s="373"/>
      <c r="B19" s="281"/>
      <c r="C19" s="390"/>
      <c r="D19" s="406"/>
      <c r="E19" s="408"/>
      <c r="F19" s="390"/>
      <c r="G19" s="406"/>
      <c r="H19" s="408"/>
      <c r="I19" s="435"/>
      <c r="J19" s="434"/>
      <c r="K19" s="434"/>
      <c r="L19" s="353">
        <v>2020</v>
      </c>
      <c r="M19" s="354"/>
      <c r="N19" s="355"/>
      <c r="O19" s="237"/>
      <c r="P19" s="237"/>
      <c r="Q19" s="238"/>
      <c r="R19" s="432"/>
    </row>
    <row r="20" spans="1:19" ht="15.75" customHeight="1" thickBot="1" x14ac:dyDescent="0.3">
      <c r="A20" s="374"/>
      <c r="B20" s="282"/>
      <c r="C20" s="391"/>
      <c r="D20" s="407"/>
      <c r="E20" s="409"/>
      <c r="F20" s="391"/>
      <c r="G20" s="407"/>
      <c r="H20" s="409"/>
      <c r="I20" s="391"/>
      <c r="J20" s="407"/>
      <c r="K20" s="407"/>
      <c r="L20" s="356"/>
      <c r="M20" s="357"/>
      <c r="N20" s="358"/>
      <c r="O20" s="430"/>
      <c r="P20" s="430"/>
      <c r="Q20" s="431"/>
      <c r="R20" s="433"/>
    </row>
    <row r="21" spans="1:19" ht="15" customHeight="1" x14ac:dyDescent="0.25">
      <c r="A21" s="374"/>
      <c r="B21" s="282"/>
      <c r="C21" s="388"/>
      <c r="D21" s="392"/>
      <c r="E21" s="394"/>
      <c r="F21" s="388"/>
      <c r="G21" s="392"/>
      <c r="H21" s="394"/>
      <c r="I21" s="388"/>
      <c r="J21" s="392"/>
      <c r="K21" s="392"/>
      <c r="L21" s="356"/>
      <c r="M21" s="357"/>
      <c r="N21" s="358"/>
      <c r="O21" s="392"/>
      <c r="P21" s="428"/>
      <c r="Q21" s="394"/>
      <c r="R21" s="422"/>
    </row>
    <row r="22" spans="1:19" ht="15.75" customHeight="1" thickBot="1" x14ac:dyDescent="0.3">
      <c r="A22" s="375"/>
      <c r="B22" s="283"/>
      <c r="C22" s="389"/>
      <c r="D22" s="393"/>
      <c r="E22" s="395"/>
      <c r="F22" s="389"/>
      <c r="G22" s="393"/>
      <c r="H22" s="395"/>
      <c r="I22" s="389"/>
      <c r="J22" s="393"/>
      <c r="K22" s="393"/>
      <c r="L22" s="359"/>
      <c r="M22" s="360"/>
      <c r="N22" s="361"/>
      <c r="O22" s="393"/>
      <c r="P22" s="429"/>
      <c r="Q22" s="395"/>
      <c r="R22" s="423"/>
    </row>
    <row r="24" spans="1:19" ht="24.95" customHeight="1" x14ac:dyDescent="0.35">
      <c r="A24" s="438" t="s">
        <v>24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</row>
    <row r="25" spans="1:19" ht="15" customHeight="1" x14ac:dyDescent="0.25">
      <c r="A25" s="436">
        <v>1</v>
      </c>
      <c r="B25" s="437" t="str">
        <f>B15</f>
        <v>MNK Modřice C</v>
      </c>
      <c r="C25" s="437"/>
      <c r="D25" s="437" t="s">
        <v>5</v>
      </c>
      <c r="E25" s="437" t="str">
        <f>B7</f>
        <v>TJ Peklo nad Zdobnicí A</v>
      </c>
      <c r="F25" s="437"/>
      <c r="G25" s="437"/>
      <c r="H25" s="437"/>
      <c r="I25" s="437"/>
      <c r="J25" s="437"/>
      <c r="K25" s="437"/>
      <c r="L25" s="437"/>
      <c r="M25" s="437"/>
      <c r="N25" s="437"/>
      <c r="O25" s="52">
        <v>0</v>
      </c>
      <c r="P25" s="53" t="s">
        <v>5</v>
      </c>
      <c r="Q25" s="53">
        <v>2</v>
      </c>
      <c r="R25" s="8" t="s">
        <v>23</v>
      </c>
      <c r="S25" s="5"/>
    </row>
    <row r="26" spans="1:19" ht="15" customHeight="1" x14ac:dyDescent="0.25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51">
        <v>6</v>
      </c>
      <c r="P26" s="53" t="s">
        <v>5</v>
      </c>
      <c r="Q26" s="40">
        <v>20</v>
      </c>
      <c r="R26" s="8" t="s">
        <v>22</v>
      </c>
      <c r="S26" s="5"/>
    </row>
    <row r="27" spans="1:19" ht="15" customHeight="1" x14ac:dyDescent="0.25">
      <c r="A27" s="436">
        <v>2</v>
      </c>
      <c r="B27" s="437" t="str">
        <f>B11</f>
        <v>TJ Radomyšl B</v>
      </c>
      <c r="C27" s="437"/>
      <c r="D27" s="437" t="s">
        <v>5</v>
      </c>
      <c r="E27" s="437" t="str">
        <f>B15</f>
        <v>MNK Modřice C</v>
      </c>
      <c r="F27" s="437"/>
      <c r="G27" s="437"/>
      <c r="H27" s="437"/>
      <c r="I27" s="437"/>
      <c r="J27" s="437"/>
      <c r="K27" s="437"/>
      <c r="L27" s="437"/>
      <c r="M27" s="437"/>
      <c r="N27" s="437"/>
      <c r="O27" s="52">
        <v>2</v>
      </c>
      <c r="P27" s="53" t="s">
        <v>5</v>
      </c>
      <c r="Q27" s="53">
        <v>0</v>
      </c>
      <c r="R27" s="8" t="s">
        <v>23</v>
      </c>
    </row>
    <row r="28" spans="1:19" ht="15" customHeight="1" x14ac:dyDescent="0.25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51">
        <v>20</v>
      </c>
      <c r="P28" s="53" t="s">
        <v>5</v>
      </c>
      <c r="Q28" s="40">
        <v>14</v>
      </c>
      <c r="R28" s="8" t="s">
        <v>22</v>
      </c>
    </row>
    <row r="29" spans="1:19" ht="13.15" customHeight="1" x14ac:dyDescent="0.25">
      <c r="A29" s="436">
        <v>3</v>
      </c>
      <c r="B29" s="437" t="str">
        <f>B7</f>
        <v>TJ Peklo nad Zdobnicí A</v>
      </c>
      <c r="C29" s="437"/>
      <c r="D29" s="437" t="s">
        <v>5</v>
      </c>
      <c r="E29" s="437" t="str">
        <f>B11</f>
        <v>TJ Radomyšl B</v>
      </c>
      <c r="F29" s="437"/>
      <c r="G29" s="437"/>
      <c r="H29" s="437"/>
      <c r="I29" s="437"/>
      <c r="J29" s="437"/>
      <c r="K29" s="437"/>
      <c r="L29" s="437"/>
      <c r="M29" s="437"/>
      <c r="N29" s="437"/>
      <c r="O29" s="52">
        <v>2</v>
      </c>
      <c r="P29" s="53" t="s">
        <v>5</v>
      </c>
      <c r="Q29" s="53">
        <v>0</v>
      </c>
      <c r="R29" s="8" t="s">
        <v>23</v>
      </c>
    </row>
    <row r="30" spans="1:19" ht="13.15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51">
        <v>20</v>
      </c>
      <c r="P30" s="53" t="s">
        <v>5</v>
      </c>
      <c r="Q30" s="40">
        <v>11</v>
      </c>
      <c r="R30" s="8" t="s">
        <v>22</v>
      </c>
    </row>
    <row r="31" spans="1:19" x14ac:dyDescent="0.25">
      <c r="P31" s="363"/>
      <c r="Q31" s="363"/>
      <c r="R31" s="9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B90"/>
  <sheetViews>
    <sheetView showGridLines="0" topLeftCell="A4" workbookViewId="0">
      <selection activeCell="Z21" sqref="Z21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6" t="str">
        <f>'Nasazení do skupin'!B2</f>
        <v>PČNS dorostu dvojic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6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26" ht="32.25" customHeight="1" thickBot="1" x14ac:dyDescent="0.3">
      <c r="A4" s="242" t="s">
        <v>0</v>
      </c>
      <c r="B4" s="243"/>
      <c r="C4" s="248" t="str">
        <f>'Nasazení do skupin'!B3</f>
        <v>Plzeň 29.2.2020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6" x14ac:dyDescent="0.25">
      <c r="A5" s="244"/>
      <c r="B5" s="245"/>
      <c r="C5" s="236">
        <v>1</v>
      </c>
      <c r="D5" s="237"/>
      <c r="E5" s="238"/>
      <c r="F5" s="236">
        <v>2</v>
      </c>
      <c r="G5" s="237"/>
      <c r="H5" s="238"/>
      <c r="I5" s="236">
        <v>3</v>
      </c>
      <c r="J5" s="237"/>
      <c r="K5" s="238"/>
      <c r="L5" s="236"/>
      <c r="M5" s="237"/>
      <c r="N5" s="238"/>
      <c r="O5" s="253" t="s">
        <v>1</v>
      </c>
      <c r="P5" s="254"/>
      <c r="Q5" s="255"/>
      <c r="R5" s="54" t="s">
        <v>2</v>
      </c>
    </row>
    <row r="6" spans="1:26" ht="15.75" thickBot="1" x14ac:dyDescent="0.3">
      <c r="A6" s="246"/>
      <c r="B6" s="247"/>
      <c r="C6" s="372"/>
      <c r="D6" s="251"/>
      <c r="E6" s="252"/>
      <c r="F6" s="239"/>
      <c r="G6" s="240"/>
      <c r="H6" s="241"/>
      <c r="I6" s="239"/>
      <c r="J6" s="240"/>
      <c r="K6" s="241"/>
      <c r="L6" s="239"/>
      <c r="M6" s="240"/>
      <c r="N6" s="241"/>
      <c r="O6" s="256" t="s">
        <v>3</v>
      </c>
      <c r="P6" s="257"/>
      <c r="Q6" s="258"/>
      <c r="R6" s="55" t="s">
        <v>4</v>
      </c>
    </row>
    <row r="7" spans="1:26" ht="15" customHeight="1" x14ac:dyDescent="0.25">
      <c r="A7" s="259">
        <v>1</v>
      </c>
      <c r="B7" s="281" t="str">
        <f>'Nasazení do skupin'!B14</f>
        <v>TJ Radomyšl A</v>
      </c>
      <c r="C7" s="262"/>
      <c r="D7" s="263"/>
      <c r="E7" s="264"/>
      <c r="F7" s="271"/>
      <c r="G7" s="271"/>
      <c r="H7" s="273"/>
      <c r="I7" s="275"/>
      <c r="J7" s="271"/>
      <c r="K7" s="273"/>
      <c r="L7" s="288"/>
      <c r="M7" s="304"/>
      <c r="N7" s="306"/>
      <c r="O7" s="308"/>
      <c r="P7" s="298"/>
      <c r="Q7" s="300"/>
      <c r="R7" s="302"/>
      <c r="Y7" s="45"/>
    </row>
    <row r="8" spans="1:26" ht="15.75" customHeight="1" thickBot="1" x14ac:dyDescent="0.3">
      <c r="A8" s="260"/>
      <c r="B8" s="282"/>
      <c r="C8" s="265"/>
      <c r="D8" s="266"/>
      <c r="E8" s="267"/>
      <c r="F8" s="272"/>
      <c r="G8" s="272"/>
      <c r="H8" s="274"/>
      <c r="I8" s="276"/>
      <c r="J8" s="272"/>
      <c r="K8" s="274"/>
      <c r="L8" s="289"/>
      <c r="M8" s="305"/>
      <c r="N8" s="307"/>
      <c r="O8" s="309"/>
      <c r="P8" s="299"/>
      <c r="Q8" s="301"/>
      <c r="R8" s="303"/>
    </row>
    <row r="9" spans="1:26" ht="15" customHeight="1" x14ac:dyDescent="0.25">
      <c r="A9" s="260"/>
      <c r="B9" s="282"/>
      <c r="C9" s="265"/>
      <c r="D9" s="266"/>
      <c r="E9" s="267"/>
      <c r="F9" s="277"/>
      <c r="G9" s="277"/>
      <c r="H9" s="278"/>
      <c r="I9" s="279"/>
      <c r="J9" s="277"/>
      <c r="K9" s="278"/>
      <c r="L9" s="286"/>
      <c r="M9" s="290"/>
      <c r="N9" s="292"/>
      <c r="O9" s="294"/>
      <c r="P9" s="310"/>
      <c r="Q9" s="312"/>
      <c r="R9" s="296"/>
      <c r="X9" s="45"/>
      <c r="Y9" s="45"/>
      <c r="Z9" s="45"/>
    </row>
    <row r="10" spans="1:26" ht="15.75" customHeight="1" thickBot="1" x14ac:dyDescent="0.3">
      <c r="A10" s="261"/>
      <c r="B10" s="283"/>
      <c r="C10" s="268"/>
      <c r="D10" s="269"/>
      <c r="E10" s="270"/>
      <c r="F10" s="277"/>
      <c r="G10" s="277"/>
      <c r="H10" s="278"/>
      <c r="I10" s="280"/>
      <c r="J10" s="284"/>
      <c r="K10" s="285"/>
      <c r="L10" s="287"/>
      <c r="M10" s="291"/>
      <c r="N10" s="293"/>
      <c r="O10" s="295"/>
      <c r="P10" s="311"/>
      <c r="Q10" s="313"/>
      <c r="R10" s="297"/>
      <c r="X10" s="45"/>
      <c r="Y10" s="45"/>
      <c r="Z10" s="45"/>
    </row>
    <row r="11" spans="1:26" ht="15" customHeight="1" x14ac:dyDescent="0.25">
      <c r="A11" s="259">
        <v>2</v>
      </c>
      <c r="B11" s="281" t="str">
        <f>'Nasazení do skupin'!B15</f>
        <v>Unitop SKP Žďár nad Sázavou, z.</v>
      </c>
      <c r="C11" s="314"/>
      <c r="D11" s="315"/>
      <c r="E11" s="315"/>
      <c r="F11" s="316" t="s">
        <v>146</v>
      </c>
      <c r="G11" s="317"/>
      <c r="H11" s="318"/>
      <c r="I11" s="271"/>
      <c r="J11" s="271"/>
      <c r="K11" s="273"/>
      <c r="L11" s="288"/>
      <c r="M11" s="304"/>
      <c r="N11" s="306"/>
      <c r="O11" s="308"/>
      <c r="P11" s="298"/>
      <c r="Q11" s="300"/>
      <c r="R11" s="302"/>
    </row>
    <row r="12" spans="1:26" ht="15.75" customHeight="1" thickBot="1" x14ac:dyDescent="0.3">
      <c r="A12" s="260"/>
      <c r="B12" s="282"/>
      <c r="C12" s="276"/>
      <c r="D12" s="272"/>
      <c r="E12" s="272"/>
      <c r="F12" s="319"/>
      <c r="G12" s="320"/>
      <c r="H12" s="321"/>
      <c r="I12" s="272"/>
      <c r="J12" s="272"/>
      <c r="K12" s="274"/>
      <c r="L12" s="289"/>
      <c r="M12" s="305"/>
      <c r="N12" s="307"/>
      <c r="O12" s="309"/>
      <c r="P12" s="299"/>
      <c r="Q12" s="301"/>
      <c r="R12" s="303"/>
    </row>
    <row r="13" spans="1:26" ht="15" customHeight="1" x14ac:dyDescent="0.25">
      <c r="A13" s="260"/>
      <c r="B13" s="282"/>
      <c r="C13" s="279"/>
      <c r="D13" s="277"/>
      <c r="E13" s="277"/>
      <c r="F13" s="319"/>
      <c r="G13" s="320"/>
      <c r="H13" s="321"/>
      <c r="I13" s="277"/>
      <c r="J13" s="277"/>
      <c r="K13" s="278"/>
      <c r="L13" s="286"/>
      <c r="M13" s="290"/>
      <c r="N13" s="292"/>
      <c r="O13" s="294"/>
      <c r="P13" s="310"/>
      <c r="Q13" s="312"/>
      <c r="R13" s="296"/>
    </row>
    <row r="14" spans="1:26" ht="15.75" customHeight="1" thickBot="1" x14ac:dyDescent="0.3">
      <c r="A14" s="261"/>
      <c r="B14" s="283"/>
      <c r="C14" s="280"/>
      <c r="D14" s="284"/>
      <c r="E14" s="284"/>
      <c r="F14" s="322"/>
      <c r="G14" s="323"/>
      <c r="H14" s="324"/>
      <c r="I14" s="277"/>
      <c r="J14" s="277"/>
      <c r="K14" s="278"/>
      <c r="L14" s="287"/>
      <c r="M14" s="291"/>
      <c r="N14" s="293"/>
      <c r="O14" s="295"/>
      <c r="P14" s="311"/>
      <c r="Q14" s="313"/>
      <c r="R14" s="297"/>
    </row>
    <row r="15" spans="1:26" ht="15" customHeight="1" x14ac:dyDescent="0.25">
      <c r="A15" s="259">
        <v>3</v>
      </c>
      <c r="B15" s="281" t="str">
        <f>'Nasazení do skupin'!B16</f>
        <v>TJ Peklo nad Zdobnicí B</v>
      </c>
      <c r="C15" s="275"/>
      <c r="D15" s="271"/>
      <c r="E15" s="273"/>
      <c r="F15" s="314"/>
      <c r="G15" s="315"/>
      <c r="H15" s="315"/>
      <c r="I15" s="329"/>
      <c r="J15" s="330"/>
      <c r="K15" s="331"/>
      <c r="L15" s="325"/>
      <c r="M15" s="325"/>
      <c r="N15" s="327"/>
      <c r="O15" s="308"/>
      <c r="P15" s="298"/>
      <c r="Q15" s="300"/>
      <c r="R15" s="302"/>
    </row>
    <row r="16" spans="1:26" ht="15.75" customHeight="1" thickBot="1" x14ac:dyDescent="0.3">
      <c r="A16" s="260"/>
      <c r="B16" s="282"/>
      <c r="C16" s="276"/>
      <c r="D16" s="272"/>
      <c r="E16" s="274"/>
      <c r="F16" s="276"/>
      <c r="G16" s="272"/>
      <c r="H16" s="272"/>
      <c r="I16" s="332"/>
      <c r="J16" s="333"/>
      <c r="K16" s="334"/>
      <c r="L16" s="326"/>
      <c r="M16" s="326"/>
      <c r="N16" s="328"/>
      <c r="O16" s="309"/>
      <c r="P16" s="299"/>
      <c r="Q16" s="301"/>
      <c r="R16" s="303"/>
    </row>
    <row r="17" spans="1:28" ht="15" customHeight="1" x14ac:dyDescent="0.25">
      <c r="A17" s="260"/>
      <c r="B17" s="282"/>
      <c r="C17" s="279"/>
      <c r="D17" s="277"/>
      <c r="E17" s="278"/>
      <c r="F17" s="279"/>
      <c r="G17" s="277"/>
      <c r="H17" s="277"/>
      <c r="I17" s="332"/>
      <c r="J17" s="333"/>
      <c r="K17" s="334"/>
      <c r="L17" s="338"/>
      <c r="M17" s="338"/>
      <c r="N17" s="340"/>
      <c r="O17" s="294"/>
      <c r="P17" s="310"/>
      <c r="Q17" s="312"/>
      <c r="R17" s="296"/>
    </row>
    <row r="18" spans="1:28" ht="15.75" customHeight="1" thickBot="1" x14ac:dyDescent="0.3">
      <c r="A18" s="261"/>
      <c r="B18" s="283"/>
      <c r="C18" s="280"/>
      <c r="D18" s="284"/>
      <c r="E18" s="285"/>
      <c r="F18" s="280"/>
      <c r="G18" s="284"/>
      <c r="H18" s="284"/>
      <c r="I18" s="335"/>
      <c r="J18" s="336"/>
      <c r="K18" s="337"/>
      <c r="L18" s="339"/>
      <c r="M18" s="339"/>
      <c r="N18" s="341"/>
      <c r="O18" s="295"/>
      <c r="P18" s="311"/>
      <c r="Q18" s="313"/>
      <c r="R18" s="297"/>
    </row>
    <row r="19" spans="1:28" ht="15" customHeight="1" x14ac:dyDescent="0.25">
      <c r="A19" s="259"/>
      <c r="B19" s="281"/>
      <c r="C19" s="288"/>
      <c r="D19" s="304"/>
      <c r="E19" s="306"/>
      <c r="F19" s="288"/>
      <c r="G19" s="304"/>
      <c r="H19" s="306"/>
      <c r="I19" s="349"/>
      <c r="J19" s="348"/>
      <c r="K19" s="348"/>
      <c r="L19" s="353">
        <v>2020</v>
      </c>
      <c r="M19" s="354"/>
      <c r="N19" s="355"/>
      <c r="O19" s="304"/>
      <c r="P19" s="304"/>
      <c r="Q19" s="306"/>
      <c r="R19" s="346"/>
    </row>
    <row r="20" spans="1:28" ht="15.75" customHeight="1" thickBot="1" x14ac:dyDescent="0.3">
      <c r="A20" s="260"/>
      <c r="B20" s="282"/>
      <c r="C20" s="289"/>
      <c r="D20" s="305"/>
      <c r="E20" s="307"/>
      <c r="F20" s="289"/>
      <c r="G20" s="305"/>
      <c r="H20" s="307"/>
      <c r="I20" s="289"/>
      <c r="J20" s="305"/>
      <c r="K20" s="305"/>
      <c r="L20" s="356"/>
      <c r="M20" s="357"/>
      <c r="N20" s="358"/>
      <c r="O20" s="305"/>
      <c r="P20" s="305"/>
      <c r="Q20" s="307"/>
      <c r="R20" s="347"/>
    </row>
    <row r="21" spans="1:28" ht="15" customHeight="1" x14ac:dyDescent="0.25">
      <c r="A21" s="260"/>
      <c r="B21" s="282"/>
      <c r="C21" s="286"/>
      <c r="D21" s="290"/>
      <c r="E21" s="292"/>
      <c r="F21" s="286"/>
      <c r="G21" s="290"/>
      <c r="H21" s="292"/>
      <c r="I21" s="286"/>
      <c r="J21" s="290"/>
      <c r="K21" s="290"/>
      <c r="L21" s="356"/>
      <c r="M21" s="357"/>
      <c r="N21" s="358"/>
      <c r="O21" s="344"/>
      <c r="P21" s="290"/>
      <c r="Q21" s="342"/>
      <c r="R21" s="296"/>
    </row>
    <row r="22" spans="1:28" ht="15.75" customHeight="1" thickBot="1" x14ac:dyDescent="0.3">
      <c r="A22" s="261"/>
      <c r="B22" s="283"/>
      <c r="C22" s="287"/>
      <c r="D22" s="291"/>
      <c r="E22" s="293"/>
      <c r="F22" s="287"/>
      <c r="G22" s="291"/>
      <c r="H22" s="293"/>
      <c r="I22" s="287"/>
      <c r="J22" s="291"/>
      <c r="K22" s="291"/>
      <c r="L22" s="359"/>
      <c r="M22" s="360"/>
      <c r="N22" s="361"/>
      <c r="O22" s="345"/>
      <c r="P22" s="291"/>
      <c r="Q22" s="343"/>
      <c r="R22" s="297"/>
    </row>
    <row r="24" spans="1:28" ht="24.95" customHeight="1" x14ac:dyDescent="0.35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15" customHeight="1" x14ac:dyDescent="0.25">
      <c r="A25" s="350"/>
      <c r="B25" s="351"/>
      <c r="C25" s="351"/>
      <c r="D25" s="352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46"/>
      <c r="P25" s="47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15" customHeight="1" x14ac:dyDescent="0.25">
      <c r="A26" s="350"/>
      <c r="B26" s="351"/>
      <c r="C26" s="351"/>
      <c r="D26" s="352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50"/>
      <c r="P26" s="47"/>
      <c r="Q26" s="45"/>
      <c r="R26" s="48"/>
      <c r="S26" s="49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15" customHeight="1" x14ac:dyDescent="0.25">
      <c r="A27" s="350"/>
      <c r="B27" s="351"/>
      <c r="C27" s="351"/>
      <c r="D27" s="352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46"/>
      <c r="P27" s="47"/>
      <c r="Q27" s="47"/>
      <c r="R27" s="48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" customHeight="1" x14ac:dyDescent="0.25">
      <c r="A28" s="350"/>
      <c r="B28" s="351"/>
      <c r="C28" s="351"/>
      <c r="D28" s="352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50"/>
      <c r="P28" s="47"/>
      <c r="Q28" s="45"/>
      <c r="R28" s="48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3.15" customHeight="1" x14ac:dyDescent="0.25">
      <c r="A29" s="350"/>
      <c r="B29" s="351"/>
      <c r="C29" s="351"/>
      <c r="D29" s="352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46"/>
      <c r="P29" s="47"/>
      <c r="Q29" s="47"/>
      <c r="R29" s="48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3.15" customHeight="1" x14ac:dyDescent="0.25">
      <c r="A30" s="350"/>
      <c r="B30" s="351"/>
      <c r="C30" s="351"/>
      <c r="D30" s="352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50"/>
      <c r="P30" s="47"/>
      <c r="Q30" s="45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15" customHeight="1" x14ac:dyDescent="0.25">
      <c r="A31" s="350"/>
      <c r="B31" s="351"/>
      <c r="C31" s="351"/>
      <c r="D31" s="352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46"/>
      <c r="P31" s="47"/>
      <c r="Q31" s="47"/>
      <c r="R31" s="48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21.75" customHeight="1" x14ac:dyDescent="0.25">
      <c r="A32" s="350"/>
      <c r="B32" s="351"/>
      <c r="C32" s="351"/>
      <c r="D32" s="352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50"/>
      <c r="P32" s="47"/>
      <c r="Q32" s="45"/>
      <c r="R32" s="48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54" ht="15" customHeight="1" x14ac:dyDescent="0.25">
      <c r="A33" s="350"/>
      <c r="B33" s="351"/>
      <c r="C33" s="351"/>
      <c r="D33" s="352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46"/>
      <c r="P33" s="47"/>
      <c r="Q33" s="47"/>
      <c r="R33" s="48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54" ht="15" customHeight="1" x14ac:dyDescent="0.25">
      <c r="A34" s="350"/>
      <c r="B34" s="351"/>
      <c r="C34" s="351"/>
      <c r="D34" s="352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50"/>
      <c r="P34" s="47"/>
      <c r="Q34" s="45"/>
      <c r="R34" s="48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54" ht="15" customHeight="1" x14ac:dyDescent="0.25">
      <c r="A35" s="350"/>
      <c r="B35" s="351"/>
      <c r="C35" s="351"/>
      <c r="D35" s="352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46"/>
      <c r="P35" s="47"/>
      <c r="Q35" s="47"/>
      <c r="R35" s="48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54" ht="15" customHeight="1" x14ac:dyDescent="0.25">
      <c r="A36" s="350"/>
      <c r="B36" s="351"/>
      <c r="C36" s="351"/>
      <c r="D36" s="352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50"/>
      <c r="P36" s="47"/>
      <c r="Q36" s="45"/>
      <c r="R36" s="48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54" x14ac:dyDescent="0.25"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</row>
    <row r="38" spans="1:54" x14ac:dyDescent="0.25"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</row>
    <row r="39" spans="1:54" ht="20.25" x14ac:dyDescent="0.3">
      <c r="T39" s="366"/>
      <c r="U39" s="366"/>
      <c r="V39" s="366"/>
      <c r="W39" s="366"/>
      <c r="X39" s="366"/>
      <c r="Y39" s="366"/>
      <c r="Z39" s="366"/>
      <c r="AA39" s="367"/>
      <c r="AB39" s="367"/>
      <c r="AC39" s="367"/>
      <c r="AD39" s="367"/>
      <c r="AE39" s="367"/>
      <c r="AF39" s="367"/>
      <c r="AG39" s="2"/>
      <c r="AH39" s="2"/>
      <c r="AI39" s="366"/>
      <c r="AJ39" s="366"/>
      <c r="AK39" s="366"/>
      <c r="AL39" s="366"/>
      <c r="AM39" s="366"/>
      <c r="AN39" s="366"/>
      <c r="AO39" s="7"/>
      <c r="AP39" s="6"/>
      <c r="AQ39" s="6"/>
      <c r="AR39" s="6"/>
      <c r="AS39" s="6"/>
      <c r="AT39" s="6"/>
      <c r="AU39" s="366"/>
      <c r="AV39" s="366"/>
      <c r="AW39" s="366"/>
      <c r="AX39" s="366"/>
      <c r="AY39" s="2"/>
      <c r="AZ39" s="2"/>
      <c r="BA39" s="2"/>
      <c r="BB39" s="2"/>
    </row>
    <row r="41" spans="1:54" ht="20.25" x14ac:dyDescent="0.3">
      <c r="T41" s="367"/>
      <c r="U41" s="367"/>
      <c r="V41" s="367"/>
      <c r="W41" s="367"/>
      <c r="X41" s="367"/>
      <c r="Y41" s="367"/>
      <c r="Z41" s="367"/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2"/>
      <c r="AL41" s="367"/>
      <c r="AM41" s="367"/>
      <c r="AN41" s="367"/>
      <c r="AO41" s="367"/>
      <c r="AP41" s="367"/>
      <c r="AQ41" s="367"/>
      <c r="AR41" s="367"/>
      <c r="AS41" s="368"/>
      <c r="AT41" s="368"/>
      <c r="AU41" s="368"/>
      <c r="AV41" s="368"/>
      <c r="AW41" s="368"/>
      <c r="AX41" s="368"/>
      <c r="AY41" s="368"/>
      <c r="AZ41" s="368"/>
      <c r="BA41" s="368"/>
      <c r="BB41" s="368"/>
    </row>
    <row r="44" spans="1:54" ht="15.75" x14ac:dyDescent="0.25">
      <c r="T44" s="365"/>
      <c r="U44" s="365"/>
      <c r="V44" s="365"/>
      <c r="W44" s="365"/>
      <c r="X44" s="365"/>
      <c r="Y44" s="365"/>
      <c r="Z44" s="3"/>
      <c r="AA44" s="365"/>
      <c r="AB44" s="365"/>
      <c r="AC44" s="3"/>
      <c r="AD44" s="3"/>
      <c r="AE44" s="3"/>
      <c r="AF44" s="365"/>
      <c r="AG44" s="365"/>
      <c r="AH44" s="365"/>
      <c r="AI44" s="365"/>
      <c r="AJ44" s="365"/>
      <c r="AK44" s="365"/>
      <c r="AL44" s="3"/>
      <c r="AM44" s="3"/>
      <c r="AN44" s="3"/>
      <c r="AO44" s="3"/>
      <c r="AP44" s="3"/>
      <c r="AQ44" s="3"/>
      <c r="AR44" s="365"/>
      <c r="AS44" s="365"/>
      <c r="AT44" s="365"/>
      <c r="AU44" s="365"/>
      <c r="AV44" s="365"/>
      <c r="AW44" s="365"/>
      <c r="AX44" s="3"/>
      <c r="AY44" s="3"/>
      <c r="AZ44" s="3"/>
      <c r="BA44" s="3"/>
      <c r="BB44" s="3"/>
    </row>
    <row r="47" spans="1:54" ht="15" customHeight="1" x14ac:dyDescent="0.25"/>
    <row r="51" spans="20:54" x14ac:dyDescent="0.25"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</row>
    <row r="52" spans="20:54" x14ac:dyDescent="0.25"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6"/>
      <c r="AI52" s="366"/>
      <c r="AJ52" s="366"/>
      <c r="AK52" s="366"/>
      <c r="AL52" s="366"/>
      <c r="AM52" s="366"/>
      <c r="AN52" s="366"/>
      <c r="AO52" s="366"/>
      <c r="AP52" s="366"/>
      <c r="AQ52" s="366"/>
      <c r="AR52" s="366"/>
      <c r="AS52" s="366"/>
      <c r="AT52" s="366"/>
      <c r="AU52" s="366"/>
      <c r="AV52" s="366"/>
      <c r="AW52" s="366"/>
      <c r="AX52" s="366"/>
      <c r="AY52" s="366"/>
      <c r="AZ52" s="366"/>
      <c r="BA52" s="366"/>
      <c r="BB52" s="366"/>
    </row>
    <row r="56" spans="20:54" ht="23.25" x14ac:dyDescent="0.35"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4"/>
      <c r="AQ56" s="364"/>
      <c r="AR56" s="364"/>
      <c r="AS56" s="364"/>
      <c r="AT56" s="364"/>
      <c r="AU56" s="364"/>
      <c r="AV56" s="364"/>
      <c r="AW56" s="364"/>
      <c r="AX56" s="364"/>
      <c r="AY56" s="364"/>
      <c r="AZ56" s="364"/>
      <c r="BA56" s="364"/>
      <c r="BB56" s="364"/>
    </row>
    <row r="57" spans="20:54" ht="20.25" x14ac:dyDescent="0.3">
      <c r="T57" s="366"/>
      <c r="U57" s="366"/>
      <c r="V57" s="366"/>
      <c r="W57" s="366"/>
      <c r="X57" s="366"/>
      <c r="Y57" s="366"/>
      <c r="Z57" s="366"/>
      <c r="AA57" s="367"/>
      <c r="AB57" s="367"/>
      <c r="AC57" s="367"/>
      <c r="AD57" s="367"/>
      <c r="AE57" s="367"/>
      <c r="AF57" s="367"/>
      <c r="AG57" s="2"/>
      <c r="AH57" s="2"/>
      <c r="AI57" s="366"/>
      <c r="AJ57" s="366"/>
      <c r="AK57" s="366"/>
      <c r="AL57" s="366"/>
      <c r="AM57" s="366"/>
      <c r="AN57" s="366"/>
      <c r="AO57" s="7"/>
      <c r="AP57" s="6"/>
      <c r="AQ57" s="6"/>
      <c r="AR57" s="6"/>
      <c r="AS57" s="6"/>
      <c r="AT57" s="6"/>
      <c r="AU57" s="366"/>
      <c r="AV57" s="366"/>
      <c r="AW57" s="366"/>
      <c r="AX57" s="366"/>
      <c r="AY57" s="2"/>
      <c r="AZ57" s="2"/>
      <c r="BA57" s="2"/>
      <c r="BB57" s="2"/>
    </row>
    <row r="59" spans="20:54" ht="20.25" x14ac:dyDescent="0.3">
      <c r="T59" s="367"/>
      <c r="U59" s="367"/>
      <c r="V59" s="367"/>
      <c r="W59" s="367"/>
      <c r="X59" s="367"/>
      <c r="Y59" s="367"/>
      <c r="Z59" s="367"/>
      <c r="AA59" s="368"/>
      <c r="AB59" s="368"/>
      <c r="AC59" s="368"/>
      <c r="AD59" s="368"/>
      <c r="AE59" s="368"/>
      <c r="AF59" s="368"/>
      <c r="AG59" s="368"/>
      <c r="AH59" s="368"/>
      <c r="AI59" s="368"/>
      <c r="AJ59" s="368"/>
      <c r="AK59" s="2"/>
      <c r="AL59" s="367"/>
      <c r="AM59" s="367"/>
      <c r="AN59" s="367"/>
      <c r="AO59" s="367"/>
      <c r="AP59" s="367"/>
      <c r="AQ59" s="367"/>
      <c r="AR59" s="367"/>
      <c r="AS59" s="368"/>
      <c r="AT59" s="368"/>
      <c r="AU59" s="368"/>
      <c r="AV59" s="368"/>
      <c r="AW59" s="368"/>
      <c r="AX59" s="368"/>
      <c r="AY59" s="368"/>
      <c r="AZ59" s="368"/>
      <c r="BA59" s="368"/>
      <c r="BB59" s="368"/>
    </row>
    <row r="62" spans="20:54" ht="15.75" x14ac:dyDescent="0.25">
      <c r="T62" s="365"/>
      <c r="U62" s="365"/>
      <c r="V62" s="365"/>
      <c r="W62" s="365"/>
      <c r="X62" s="365"/>
      <c r="Y62" s="365"/>
      <c r="Z62" s="3"/>
      <c r="AA62" s="365"/>
      <c r="AB62" s="365"/>
      <c r="AC62" s="3"/>
      <c r="AD62" s="3"/>
      <c r="AE62" s="3"/>
      <c r="AF62" s="365"/>
      <c r="AG62" s="365"/>
      <c r="AH62" s="365"/>
      <c r="AI62" s="365"/>
      <c r="AJ62" s="365"/>
      <c r="AK62" s="365"/>
      <c r="AL62" s="3"/>
      <c r="AM62" s="3"/>
      <c r="AN62" s="3"/>
      <c r="AO62" s="3"/>
      <c r="AP62" s="3"/>
      <c r="AQ62" s="3"/>
      <c r="AR62" s="365"/>
      <c r="AS62" s="365"/>
      <c r="AT62" s="365"/>
      <c r="AU62" s="365"/>
      <c r="AV62" s="365"/>
      <c r="AW62" s="365"/>
      <c r="AX62" s="3"/>
      <c r="AY62" s="3"/>
      <c r="AZ62" s="3"/>
      <c r="BA62" s="3"/>
      <c r="BB62" s="3"/>
    </row>
    <row r="65" spans="20:54" ht="15" customHeight="1" x14ac:dyDescent="0.25"/>
    <row r="69" spans="20:54" x14ac:dyDescent="0.25">
      <c r="T69" s="366"/>
      <c r="U69" s="366"/>
      <c r="V69" s="366"/>
      <c r="W69" s="366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6"/>
      <c r="AJ69" s="366"/>
      <c r="AK69" s="366"/>
      <c r="AL69" s="366"/>
      <c r="AM69" s="366"/>
      <c r="AN69" s="366"/>
      <c r="AO69" s="366"/>
      <c r="AP69" s="366"/>
      <c r="AQ69" s="366"/>
      <c r="AR69" s="366"/>
      <c r="AS69" s="366"/>
      <c r="AT69" s="366"/>
      <c r="AU69" s="366"/>
      <c r="AV69" s="366"/>
      <c r="AW69" s="366"/>
      <c r="AX69" s="366"/>
      <c r="AY69" s="366"/>
      <c r="AZ69" s="366"/>
      <c r="BA69" s="366"/>
      <c r="BB69" s="366"/>
    </row>
    <row r="70" spans="20:54" x14ac:dyDescent="0.25">
      <c r="T70" s="366"/>
      <c r="U70" s="366"/>
      <c r="V70" s="366"/>
      <c r="W70" s="366"/>
      <c r="X70" s="366"/>
      <c r="Y70" s="366"/>
      <c r="Z70" s="366"/>
      <c r="AA70" s="366"/>
      <c r="AB70" s="366"/>
      <c r="AC70" s="366"/>
      <c r="AD70" s="366"/>
      <c r="AE70" s="366"/>
      <c r="AF70" s="366"/>
      <c r="AG70" s="366"/>
      <c r="AH70" s="366"/>
      <c r="AI70" s="366"/>
      <c r="AJ70" s="366"/>
      <c r="AK70" s="366"/>
      <c r="AL70" s="366"/>
      <c r="AM70" s="366"/>
      <c r="AN70" s="366"/>
      <c r="AO70" s="366"/>
      <c r="AP70" s="366"/>
      <c r="AQ70" s="366"/>
      <c r="AR70" s="366"/>
      <c r="AS70" s="366"/>
      <c r="AT70" s="366"/>
      <c r="AU70" s="366"/>
      <c r="AV70" s="366"/>
      <c r="AW70" s="366"/>
      <c r="AX70" s="366"/>
      <c r="AY70" s="366"/>
      <c r="AZ70" s="366"/>
      <c r="BA70" s="366"/>
      <c r="BB70" s="366"/>
    </row>
    <row r="76" spans="20:54" ht="23.25" x14ac:dyDescent="0.35">
      <c r="T76" s="364"/>
      <c r="U76" s="364"/>
      <c r="V76" s="364"/>
      <c r="W76" s="364"/>
      <c r="X76" s="364"/>
      <c r="Y76" s="364"/>
      <c r="Z76" s="364"/>
      <c r="AA76" s="364"/>
      <c r="AB76" s="364"/>
      <c r="AC76" s="364"/>
      <c r="AD76" s="364"/>
      <c r="AE76" s="364"/>
      <c r="AF76" s="364"/>
      <c r="AG76" s="364"/>
      <c r="AH76" s="364"/>
      <c r="AI76" s="364"/>
      <c r="AJ76" s="364"/>
      <c r="AK76" s="364"/>
      <c r="AL76" s="364"/>
      <c r="AM76" s="364"/>
      <c r="AN76" s="364"/>
      <c r="AO76" s="364"/>
      <c r="AP76" s="364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64"/>
      <c r="BB76" s="364"/>
    </row>
    <row r="77" spans="20:54" ht="20.25" x14ac:dyDescent="0.3">
      <c r="T77" s="366"/>
      <c r="U77" s="366"/>
      <c r="V77" s="366"/>
      <c r="W77" s="366"/>
      <c r="X77" s="366"/>
      <c r="Y77" s="366"/>
      <c r="Z77" s="366"/>
      <c r="AA77" s="367"/>
      <c r="AB77" s="367"/>
      <c r="AC77" s="367"/>
      <c r="AD77" s="367"/>
      <c r="AE77" s="367"/>
      <c r="AF77" s="367"/>
      <c r="AG77" s="2"/>
      <c r="AH77" s="2"/>
      <c r="AI77" s="366"/>
      <c r="AJ77" s="366"/>
      <c r="AK77" s="366"/>
      <c r="AL77" s="366"/>
      <c r="AM77" s="366"/>
      <c r="AN77" s="366"/>
      <c r="AO77" s="7"/>
      <c r="AP77" s="6"/>
      <c r="AQ77" s="6"/>
      <c r="AR77" s="6"/>
      <c r="AS77" s="6"/>
      <c r="AT77" s="6"/>
      <c r="AU77" s="366"/>
      <c r="AV77" s="366"/>
      <c r="AW77" s="366"/>
      <c r="AX77" s="366"/>
      <c r="AY77" s="2"/>
      <c r="AZ77" s="2"/>
      <c r="BA77" s="2"/>
      <c r="BB77" s="2"/>
    </row>
    <row r="79" spans="20:54" ht="20.25" x14ac:dyDescent="0.3">
      <c r="T79" s="367"/>
      <c r="U79" s="367"/>
      <c r="V79" s="367"/>
      <c r="W79" s="367"/>
      <c r="X79" s="367"/>
      <c r="Y79" s="367"/>
      <c r="Z79" s="367"/>
      <c r="AA79" s="368"/>
      <c r="AB79" s="368"/>
      <c r="AC79" s="368"/>
      <c r="AD79" s="368"/>
      <c r="AE79" s="368"/>
      <c r="AF79" s="368"/>
      <c r="AG79" s="368"/>
      <c r="AH79" s="368"/>
      <c r="AI79" s="368"/>
      <c r="AJ79" s="368"/>
      <c r="AK79" s="2"/>
      <c r="AL79" s="367"/>
      <c r="AM79" s="367"/>
      <c r="AN79" s="367"/>
      <c r="AO79" s="367"/>
      <c r="AP79" s="367"/>
      <c r="AQ79" s="367"/>
      <c r="AR79" s="367"/>
      <c r="AS79" s="368"/>
      <c r="AT79" s="368"/>
      <c r="AU79" s="368"/>
      <c r="AV79" s="368"/>
      <c r="AW79" s="368"/>
      <c r="AX79" s="368"/>
      <c r="AY79" s="368"/>
      <c r="AZ79" s="368"/>
      <c r="BA79" s="368"/>
      <c r="BB79" s="368"/>
    </row>
    <row r="82" spans="20:54" ht="15.75" x14ac:dyDescent="0.25">
      <c r="T82" s="365"/>
      <c r="U82" s="365"/>
      <c r="V82" s="365"/>
      <c r="W82" s="365"/>
      <c r="X82" s="365"/>
      <c r="Y82" s="365"/>
      <c r="Z82" s="3"/>
      <c r="AA82" s="365"/>
      <c r="AB82" s="365"/>
      <c r="AC82" s="3"/>
      <c r="AD82" s="3"/>
      <c r="AE82" s="3"/>
      <c r="AF82" s="365"/>
      <c r="AG82" s="365"/>
      <c r="AH82" s="365"/>
      <c r="AI82" s="365"/>
      <c r="AJ82" s="365"/>
      <c r="AK82" s="365"/>
      <c r="AL82" s="3"/>
      <c r="AM82" s="3"/>
      <c r="AN82" s="3"/>
      <c r="AO82" s="3"/>
      <c r="AP82" s="3"/>
      <c r="AQ82" s="3"/>
      <c r="AR82" s="365"/>
      <c r="AS82" s="365"/>
      <c r="AT82" s="365"/>
      <c r="AU82" s="365"/>
      <c r="AV82" s="365"/>
      <c r="AW82" s="365"/>
      <c r="AX82" s="3"/>
      <c r="AY82" s="3"/>
      <c r="AZ82" s="3"/>
      <c r="BA82" s="3"/>
      <c r="BB82" s="3"/>
    </row>
    <row r="89" spans="20:54" x14ac:dyDescent="0.25"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  <c r="AI89" s="366"/>
      <c r="AJ89" s="366"/>
      <c r="AK89" s="366"/>
      <c r="AL89" s="366"/>
      <c r="AM89" s="366"/>
      <c r="AN89" s="366"/>
      <c r="AO89" s="366"/>
      <c r="AP89" s="366"/>
      <c r="AQ89" s="366"/>
      <c r="AR89" s="366"/>
      <c r="AS89" s="366"/>
      <c r="AT89" s="366"/>
      <c r="AU89" s="366"/>
      <c r="AV89" s="366"/>
      <c r="AW89" s="366"/>
      <c r="AX89" s="366"/>
      <c r="AY89" s="366"/>
      <c r="AZ89" s="366"/>
      <c r="BA89" s="366"/>
      <c r="BB89" s="366"/>
    </row>
    <row r="90" spans="20:54" x14ac:dyDescent="0.25"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</row>
  </sheetData>
  <mergeCells count="192">
    <mergeCell ref="A2:R3"/>
    <mergeCell ref="C5:E6"/>
    <mergeCell ref="F5:H6"/>
    <mergeCell ref="I5:K6"/>
    <mergeCell ref="L5:N6"/>
    <mergeCell ref="O5:Q5"/>
    <mergeCell ref="O6:Q6"/>
    <mergeCell ref="A4:B6"/>
    <mergeCell ref="C4:R4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20</vt:i4>
      </vt:variant>
    </vt:vector>
  </HeadingPairs>
  <TitlesOfParts>
    <vt:vector size="41" baseType="lpstr">
      <vt:lpstr>Prezence 14.9.</vt:lpstr>
      <vt:lpstr>Nasazení do skupin</vt:lpstr>
      <vt:lpstr>sk A</vt:lpstr>
      <vt:lpstr>A - výsledky</vt:lpstr>
      <vt:lpstr>sk B </vt:lpstr>
      <vt:lpstr>B - výsledky </vt:lpstr>
      <vt:lpstr>sk C</vt:lpstr>
      <vt:lpstr>C - výsledky</vt:lpstr>
      <vt:lpstr>sk D</vt:lpstr>
      <vt:lpstr>D - výsledky</vt:lpstr>
      <vt:lpstr>sk E</vt:lpstr>
      <vt:lpstr>E - výsledky</vt:lpstr>
      <vt:lpstr>sk F</vt:lpstr>
      <vt:lpstr>F - výsledky</vt:lpstr>
      <vt:lpstr>sk G </vt:lpstr>
      <vt:lpstr>G - výsledky</vt:lpstr>
      <vt:lpstr>sk H</vt:lpstr>
      <vt:lpstr>H - výsledky</vt:lpstr>
      <vt:lpstr>Zápasy</vt:lpstr>
      <vt:lpstr>KO </vt:lpstr>
      <vt:lpstr>Zápisy</vt:lpstr>
      <vt:lpstr>'A - výsledky'!Oblast_tisku</vt:lpstr>
      <vt:lpstr>'B - výsledky '!Oblast_tisku</vt:lpstr>
      <vt:lpstr>'C - výsledky'!Oblast_tisku</vt:lpstr>
      <vt:lpstr>'D - výsledky'!Oblast_tisku</vt:lpstr>
      <vt:lpstr>'E - výsledky'!Oblast_tisku</vt:lpstr>
      <vt:lpstr>'F - výsledky'!Oblast_tisku</vt:lpstr>
      <vt:lpstr>'G - výsledky'!Oblast_tisku</vt:lpstr>
      <vt:lpstr>'H - výsledky'!Oblast_tisku</vt:lpstr>
      <vt:lpstr>'KO '!Oblast_tisku</vt:lpstr>
      <vt:lpstr>'Prezence 14.9.'!Oblast_tisku</vt:lpstr>
      <vt:lpstr>'sk A'!Oblast_tisku</vt:lpstr>
      <vt:lpstr>'sk B '!Oblast_tisku</vt:lpstr>
      <vt:lpstr>'sk C'!Oblast_tisku</vt:lpstr>
      <vt:lpstr>'sk D'!Oblast_tisku</vt:lpstr>
      <vt:lpstr>'sk E'!Oblast_tisku</vt:lpstr>
      <vt:lpstr>'sk F'!Oblast_tisku</vt:lpstr>
      <vt:lpstr>'sk G '!Oblast_tisku</vt:lpstr>
      <vt:lpstr>'sk H'!Oblast_tisku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Michal Hostinský</cp:lastModifiedBy>
  <cp:lastPrinted>2020-02-27T14:01:03Z</cp:lastPrinted>
  <dcterms:created xsi:type="dcterms:W3CDTF">2014-08-25T11:10:33Z</dcterms:created>
  <dcterms:modified xsi:type="dcterms:W3CDTF">2020-03-07T21:27:01Z</dcterms:modified>
</cp:coreProperties>
</file>